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Students" sheetId="2" r:id="rId5"/>
    <sheet state="visible" name="Holidays" sheetId="3" r:id="rId6"/>
    <sheet state="visible" name="Tuition" sheetId="4" r:id="rId7"/>
    <sheet state="visible" name="Mon (Attnd.)" sheetId="5" r:id="rId8"/>
    <sheet state="visible" name="Tue (Attnd.)" sheetId="6" r:id="rId9"/>
    <sheet state="visible" name="Wed (Attnd.)" sheetId="7" r:id="rId10"/>
    <sheet state="visible" name="Thur (Attnd.)" sheetId="8" r:id="rId11"/>
    <sheet state="visible" name="Fri (Attnd.)" sheetId="9" r:id="rId12"/>
  </sheets>
  <definedNames>
    <definedName hidden="1" localSheetId="1" name="_xlnm._FilterDatabase">Students!$A$2:$S$113</definedName>
  </definedNames>
  <calcPr/>
</workbook>
</file>

<file path=xl/sharedStrings.xml><?xml version="1.0" encoding="utf-8"?>
<sst xmlns="http://schemas.openxmlformats.org/spreadsheetml/2006/main" count="1040" uniqueCount="170">
  <si>
    <t>Time</t>
  </si>
  <si>
    <t>Monday</t>
  </si>
  <si>
    <t>Tuesday</t>
  </si>
  <si>
    <t>Wednesday</t>
  </si>
  <si>
    <t>Thursday</t>
  </si>
  <si>
    <t>Friday</t>
  </si>
  <si>
    <t>07:00 - 07:50</t>
  </si>
  <si>
    <t>08:00 - 08:50</t>
  </si>
  <si>
    <t>09:00 - 09:50</t>
  </si>
  <si>
    <t>10:00 - 10:50</t>
  </si>
  <si>
    <t>11:30 - 12:30</t>
  </si>
  <si>
    <t>11:30 - 13:00</t>
  </si>
  <si>
    <t>18:00 - 18:50</t>
  </si>
  <si>
    <t>19:00 - 19:50</t>
  </si>
  <si>
    <t>20:00 - 20:50</t>
  </si>
  <si>
    <t>21:00 - 21:50</t>
  </si>
  <si>
    <t>Students</t>
  </si>
  <si>
    <t>Email</t>
  </si>
  <si>
    <t>Phone</t>
  </si>
  <si>
    <t>Origin</t>
  </si>
  <si>
    <t>Payment Date</t>
  </si>
  <si>
    <t>Method</t>
  </si>
  <si>
    <t>Level</t>
  </si>
  <si>
    <t>Plan</t>
  </si>
  <si>
    <t># Per Week</t>
  </si>
  <si>
    <t>Day of Week</t>
  </si>
  <si>
    <t>Sort
 Day</t>
  </si>
  <si>
    <t>Time Slot</t>
  </si>
  <si>
    <t>Extra Day</t>
  </si>
  <si>
    <t>Extra Time Slot</t>
  </si>
  <si>
    <t>Start Date</t>
  </si>
  <si>
    <t>End Date</t>
  </si>
  <si>
    <t>Reminder</t>
  </si>
  <si>
    <t>Max Delays</t>
  </si>
  <si>
    <t>Delays Used</t>
  </si>
  <si>
    <t># of Classes (Unique)</t>
  </si>
  <si>
    <t>Public Holidays &amp; Days Off</t>
  </si>
  <si>
    <t>Prim. Uniq. ID</t>
  </si>
  <si>
    <t>Sec. Uniq. ID</t>
  </si>
  <si>
    <t>Abigail French</t>
  </si>
  <si>
    <t>afrench227@hcnerfliagiba.net</t>
  </si>
  <si>
    <t>(310) 515-3513</t>
  </si>
  <si>
    <t>기타</t>
  </si>
  <si>
    <t>(왕)</t>
  </si>
  <si>
    <t>3 Months</t>
  </si>
  <si>
    <t>N/A</t>
  </si>
  <si>
    <t>Garrett Buchanan</t>
  </si>
  <si>
    <t>gbuchanan717@nanahcubtterrag.org</t>
  </si>
  <si>
    <t>(683) 326-6716</t>
  </si>
  <si>
    <t>(상)</t>
  </si>
  <si>
    <t>2 Months</t>
  </si>
  <si>
    <t>Erick Paul</t>
  </si>
  <si>
    <t>epaul405@luapkcire.com</t>
  </si>
  <si>
    <t>(475) 548-4604</t>
  </si>
  <si>
    <t>(초)</t>
  </si>
  <si>
    <t>1 Month</t>
  </si>
  <si>
    <t>Kaley Sims</t>
  </si>
  <si>
    <t>ksims693@smisyelak.net</t>
  </si>
  <si>
    <t>(486) 328-8987</t>
  </si>
  <si>
    <t>(중)</t>
  </si>
  <si>
    <t>Dustin Mcguire</t>
  </si>
  <si>
    <t>dmcguire446@eriugcmnitsud.net</t>
  </si>
  <si>
    <t>(242) 635-6443</t>
  </si>
  <si>
    <t>Makenzie Armstrong</t>
  </si>
  <si>
    <t>marmstrong663@gnortsmraeiznekam.net</t>
  </si>
  <si>
    <t>(532) 487-8359</t>
  </si>
  <si>
    <t>Alexandria Harmon</t>
  </si>
  <si>
    <t>aharmon409@nomrahairdnaxela.net</t>
  </si>
  <si>
    <t>(454) 703-3702</t>
  </si>
  <si>
    <t>Taryn Padilla</t>
  </si>
  <si>
    <t>tpadilla523@allidapnyrat.org</t>
  </si>
  <si>
    <t>(618) 994-7503</t>
  </si>
  <si>
    <t>Cameron Thomas</t>
  </si>
  <si>
    <t>cthomas428@samohtnoremac.net</t>
  </si>
  <si>
    <t>(376) 373-2599</t>
  </si>
  <si>
    <t>Devin Mack</t>
  </si>
  <si>
    <t>dmack409@kcamnived.net</t>
  </si>
  <si>
    <t>(928) 935-1219</t>
  </si>
  <si>
    <t>1:1</t>
  </si>
  <si>
    <t>Leo Baldwin</t>
  </si>
  <si>
    <t>lbaldwin191@niwdlaboel.org</t>
  </si>
  <si>
    <t>(507) 822-6965</t>
  </si>
  <si>
    <t>Jenny Tucker</t>
  </si>
  <si>
    <t>jtucker310@rekcutynnej.biz</t>
  </si>
  <si>
    <t>(528) 510-8117</t>
  </si>
  <si>
    <t>Wesley Harrington</t>
  </si>
  <si>
    <t>wharrington330@notgnirrahyelsew.org</t>
  </si>
  <si>
    <t>(835) 920-2503</t>
  </si>
  <si>
    <t>Bethany Dennis</t>
  </si>
  <si>
    <t>bdennis777@sinnedynahteb.org</t>
  </si>
  <si>
    <t>(714) 415-6104</t>
  </si>
  <si>
    <t>Elliott Waters</t>
  </si>
  <si>
    <t>ewaters778@sretawttoille.biz</t>
  </si>
  <si>
    <t>(274) 604-8751</t>
  </si>
  <si>
    <t>Ernest Reyes</t>
  </si>
  <si>
    <t>ereyes373@seyertsenre.com</t>
  </si>
  <si>
    <t>(456) 258-1038</t>
  </si>
  <si>
    <t>Tyson Ingram</t>
  </si>
  <si>
    <t>tingram518@margninosyt.net</t>
  </si>
  <si>
    <t>(480) 511-7785</t>
  </si>
  <si>
    <t>Brendan Pena</t>
  </si>
  <si>
    <t>bpena654@anepnadnerb.org</t>
  </si>
  <si>
    <t>(269) 310-8315</t>
  </si>
  <si>
    <t>Ana Bradley</t>
  </si>
  <si>
    <t>abradley392@yeldarbana.net</t>
  </si>
  <si>
    <t>(632) 611-7610</t>
  </si>
  <si>
    <t>Holly Kelley</t>
  </si>
  <si>
    <t>hkelley418@yellekylloh.com</t>
  </si>
  <si>
    <t>(330) 203-7759</t>
  </si>
  <si>
    <t>Alexis Mack</t>
  </si>
  <si>
    <t>amack141@kcamsixela.com</t>
  </si>
  <si>
    <t>(993) 958-8314</t>
  </si>
  <si>
    <t>Braxton Davis</t>
  </si>
  <si>
    <t>bdavis487@sivadnotxarb.biz</t>
  </si>
  <si>
    <t>(791) 907-9947</t>
  </si>
  <si>
    <t>Marcus Graves</t>
  </si>
  <si>
    <t>mgraves392@sevargsucram.biz</t>
  </si>
  <si>
    <t>(568) 985-3158</t>
  </si>
  <si>
    <t>Emily Pham</t>
  </si>
  <si>
    <t>epham418@mahpylime.biz</t>
  </si>
  <si>
    <t>(596) 980-8306</t>
  </si>
  <si>
    <t>Jeanette Lang</t>
  </si>
  <si>
    <t>jlang656@gnalettenaej.com</t>
  </si>
  <si>
    <t>(416) 253-6552</t>
  </si>
  <si>
    <t>Felicia Ross</t>
  </si>
  <si>
    <t>fross591@ssoraicilef.net</t>
  </si>
  <si>
    <t>(244) 728-0724</t>
  </si>
  <si>
    <t>Kelli Singh</t>
  </si>
  <si>
    <t>ksingh550@hgnisillek.com</t>
  </si>
  <si>
    <t>(489) 425-7059</t>
  </si>
  <si>
    <t>07/15/2024</t>
  </si>
  <si>
    <t>Emmanuel Miranda</t>
  </si>
  <si>
    <t>emiranda25@adnarimleunamme.biz</t>
  </si>
  <si>
    <t>(433) 213-9454</t>
  </si>
  <si>
    <t>Emmanuel Pratt</t>
  </si>
  <si>
    <t>epratt588@ttarpleunamme.biz</t>
  </si>
  <si>
    <t>(584) 875-4949</t>
  </si>
  <si>
    <t>Kelley Allen</t>
  </si>
  <si>
    <t>kallen351@nellayellek.biz</t>
  </si>
  <si>
    <t>(642) 646-4159</t>
  </si>
  <si>
    <t>00/00/0000</t>
  </si>
  <si>
    <t>New Year's Day</t>
  </si>
  <si>
    <t>Korean New Year Holiday</t>
  </si>
  <si>
    <t>Korean New Year</t>
  </si>
  <si>
    <t>Independence Movement Day</t>
  </si>
  <si>
    <t>Legislative Election Day</t>
  </si>
  <si>
    <t>Children's Day</t>
  </si>
  <si>
    <t>Buddha's Birthday</t>
  </si>
  <si>
    <t>Memorial Day</t>
  </si>
  <si>
    <t>Liberation Day</t>
  </si>
  <si>
    <t>Chuseok Holiday</t>
  </si>
  <si>
    <t>Chuseok</t>
  </si>
  <si>
    <t>Sudden Random Holiday</t>
  </si>
  <si>
    <t>National Foundation Day</t>
  </si>
  <si>
    <t>Hangeul Day</t>
  </si>
  <si>
    <t>Christmas Day</t>
  </si>
  <si>
    <t>Student</t>
  </si>
  <si>
    <t>Tuition</t>
  </si>
  <si>
    <t>Rates</t>
  </si>
  <si>
    <t>Duration</t>
  </si>
  <si>
    <t>Classes (Per Month)</t>
  </si>
  <si>
    <t>One</t>
  </si>
  <si>
    <t>Two</t>
  </si>
  <si>
    <t>Monday 2024-2025</t>
  </si>
  <si>
    <t>Tuesday 2024-2025</t>
  </si>
  <si>
    <t>임혜영 (상)</t>
  </si>
  <si>
    <t>김유빈 (상)</t>
  </si>
  <si>
    <t>Wednesday 2024-2025</t>
  </si>
  <si>
    <t>Thursday 2024-2025</t>
  </si>
  <si>
    <t>Friday 2024-2025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</si>
</sst>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&quot;/&quot;d&quot;/&quot;yyyy"/>
    <numFmt numFmtId="165" formatCode="yyyy. M. d"/>
    <numFmt numFmtId="166" formatCode="M/d/yyyy"/>
    <numFmt numFmtId="167" formatCode="mm/dd/yyyy"/>
  </numFmts>
  <fonts count="22">
    <font>
      <sz val="12.0"/>
      <color theme="1"/>
      <name val="Calibri"/>
      <scheme val="minor"/>
    </font>
    <font>
      <color theme="1"/>
      <name val="Calibri"/>
      <scheme val="minor"/>
    </font>
    <font>
      <sz val="19.0"/>
      <color theme="1"/>
      <name val="Montserrat"/>
    </font>
    <font>
      <sz val="15.0"/>
      <color theme="1"/>
      <name val="Montserrat"/>
    </font>
    <font>
      <sz val="12.0"/>
      <color theme="1"/>
      <name val="Montserrat"/>
    </font>
    <font>
      <sz val="10.0"/>
      <color theme="1"/>
      <name val="Montserrat"/>
    </font>
    <font>
      <color theme="1"/>
      <name val="Montserrat"/>
    </font>
    <font>
      <sz val="12.0"/>
      <color rgb="FFFFFFFF"/>
      <name val="Montserrat"/>
    </font>
    <font>
      <sz val="8.0"/>
      <color rgb="FFFFFFFF"/>
      <name val="Montserrat"/>
    </font>
    <font>
      <sz val="9.0"/>
      <color rgb="FFFFFFFF"/>
      <name val="Montserrat"/>
    </font>
    <font>
      <sz val="12.0"/>
      <color rgb="FF000000"/>
      <name val="Montserrat"/>
    </font>
    <font>
      <sz val="7.0"/>
      <color theme="1"/>
      <name val="Montserrat"/>
    </font>
    <font>
      <sz val="8.0"/>
      <color theme="1"/>
      <name val="Montserrat"/>
    </font>
    <font>
      <sz val="12.0"/>
      <color rgb="FF999999"/>
      <name val="Montserrat"/>
    </font>
    <font>
      <color rgb="FFFFFFFF"/>
      <name val="Calibri"/>
      <scheme val="minor"/>
    </font>
    <font>
      <sz val="36.0"/>
      <color theme="1"/>
      <name val="Calibri"/>
      <scheme val="minor"/>
    </font>
    <font>
      <sz val="12.0"/>
      <color rgb="FFFFFFFF"/>
      <name val="Docs-Calibri"/>
    </font>
    <font/>
    <font>
      <color rgb="FF000000"/>
      <name val="Calibri"/>
      <scheme val="minor"/>
    </font>
    <font>
      <sz val="30.0"/>
      <color rgb="FFFFFFFF"/>
      <name val="Calibri"/>
      <scheme val="minor"/>
    </font>
    <font>
      <sz val="25.0"/>
      <color rgb="FFFFFFFF"/>
      <name val="Calibri"/>
      <scheme val="minor"/>
    </font>
    <font>
      <sz val="12.0"/>
      <color rgb="FF000000"/>
      <name val="Calibri"/>
    </font>
  </fonts>
  <fills count="2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8EAED"/>
        <bgColor rgb="FFE8EAED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EEF6F9"/>
        <bgColor rgb="FFEEF6F9"/>
      </patternFill>
    </fill>
    <fill>
      <patternFill patternType="solid">
        <fgColor rgb="FFEAD1DC"/>
        <bgColor rgb="FFEAD1DC"/>
      </patternFill>
    </fill>
    <fill>
      <patternFill patternType="solid">
        <fgColor rgb="FFF4F3F3"/>
        <bgColor rgb="FFF4F3F3"/>
      </patternFill>
    </fill>
    <fill>
      <patternFill patternType="solid">
        <fgColor rgb="FFEEF6F4"/>
        <bgColor rgb="FFEEF6F4"/>
      </patternFill>
    </fill>
    <fill>
      <patternFill patternType="solid">
        <fgColor rgb="FFF7CAAC"/>
        <bgColor rgb="FFF7CAAC"/>
      </patternFill>
    </fill>
    <fill>
      <patternFill patternType="solid">
        <fgColor rgb="FFFDF5F1"/>
        <bgColor rgb="FFFDF5F1"/>
      </patternFill>
    </fill>
    <fill>
      <patternFill patternType="solid">
        <fgColor rgb="FFB4A7D6"/>
        <bgColor rgb="FFB4A7D6"/>
      </patternFill>
    </fill>
    <fill>
      <patternFill patternType="solid">
        <fgColor rgb="FFF4F2F8"/>
        <bgColor rgb="FFF4F2F8"/>
      </patternFill>
    </fill>
  </fills>
  <borders count="11">
    <border/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vertical="center"/>
    </xf>
    <xf borderId="0" fillId="4" fontId="4" numFmtId="0" xfId="0" applyAlignment="1" applyFont="1">
      <alignment horizontal="center" readingOrder="0" vertical="center"/>
    </xf>
    <xf borderId="0" fillId="4" fontId="5" numFmtId="0" xfId="0" applyAlignment="1" applyFont="1">
      <alignment horizontal="center" vertical="center"/>
    </xf>
    <xf borderId="0" fillId="5" fontId="5" numFmtId="0" xfId="0" applyAlignment="1" applyFill="1" applyFont="1">
      <alignment horizontal="center" vertical="center"/>
    </xf>
    <xf borderId="0" fillId="4" fontId="5" numFmtId="0" xfId="0" applyAlignment="1" applyFont="1">
      <alignment horizontal="center" readingOrder="0" vertical="center"/>
    </xf>
    <xf borderId="0" fillId="6" fontId="5" numFmtId="0" xfId="0" applyAlignment="1" applyFill="1" applyFont="1">
      <alignment horizontal="center" vertical="center"/>
    </xf>
    <xf borderId="0" fillId="7" fontId="5" numFmtId="0" xfId="0" applyAlignment="1" applyFill="1" applyFont="1">
      <alignment horizontal="center" vertical="center"/>
    </xf>
    <xf borderId="0" fillId="6" fontId="5" numFmtId="0" xfId="0" applyAlignment="1" applyFont="1">
      <alignment horizontal="center" readingOrder="0" vertical="center"/>
    </xf>
    <xf borderId="0" fillId="7" fontId="5" numFmtId="0" xfId="0" applyAlignment="1" applyFont="1">
      <alignment horizontal="center" readingOrder="0" vertical="center"/>
    </xf>
    <xf borderId="0" fillId="8" fontId="5" numFmtId="0" xfId="0" applyAlignment="1" applyFill="1" applyFont="1">
      <alignment horizontal="center" vertical="center"/>
    </xf>
    <xf borderId="0" fillId="0" fontId="6" numFmtId="0" xfId="0" applyFont="1"/>
    <xf borderId="0" fillId="9" fontId="7" numFmtId="0" xfId="0" applyAlignment="1" applyFill="1" applyFont="1">
      <alignment horizontal="center" readingOrder="0" shrinkToFit="0" vertical="center" wrapText="0"/>
    </xf>
    <xf borderId="0" fillId="9" fontId="7" numFmtId="164" xfId="0" applyAlignment="1" applyFont="1" applyNumberFormat="1">
      <alignment horizontal="center" readingOrder="0" shrinkToFit="0" vertical="center" wrapText="0"/>
    </xf>
    <xf borderId="0" fillId="9" fontId="8" numFmtId="0" xfId="0" applyAlignment="1" applyFont="1">
      <alignment horizontal="center" readingOrder="0" shrinkToFit="0" vertical="center" wrapText="0"/>
    </xf>
    <xf borderId="0" fillId="9" fontId="9" numFmtId="0" xfId="0" applyAlignment="1" applyFont="1">
      <alignment horizontal="center" readingOrder="0" shrinkToFit="0" vertical="center" wrapText="1"/>
    </xf>
    <xf borderId="0" fillId="9" fontId="4" numFmtId="165" xfId="0" applyAlignment="1" applyFont="1" applyNumberFormat="1">
      <alignment horizontal="center" shrinkToFit="0" vertical="center" wrapText="0"/>
    </xf>
    <xf borderId="0" fillId="9" fontId="4" numFmtId="0" xfId="0" applyAlignment="1" applyFont="1">
      <alignment horizontal="center" shrinkToFit="0" vertical="center" wrapText="0"/>
    </xf>
    <xf borderId="0" fillId="9" fontId="7" numFmtId="0" xfId="0" applyAlignment="1" applyFont="1">
      <alignment horizontal="center" readingOrder="0" shrinkToFit="0" wrapText="0"/>
    </xf>
    <xf borderId="0" fillId="9" fontId="4" numFmtId="0" xfId="0" applyAlignment="1" applyFont="1">
      <alignment horizontal="center" shrinkToFit="0" wrapText="0"/>
    </xf>
    <xf borderId="0" fillId="9" fontId="4" numFmtId="164" xfId="0" applyAlignment="1" applyFont="1" applyNumberFormat="1">
      <alignment horizontal="center" shrinkToFit="0" wrapText="0"/>
    </xf>
    <xf borderId="0" fillId="9" fontId="10" numFmtId="164" xfId="0" applyAlignment="1" applyFont="1" applyNumberFormat="1">
      <alignment horizontal="center" shrinkToFit="0" wrapText="0"/>
    </xf>
    <xf borderId="0" fillId="9" fontId="4" numFmtId="165" xfId="0" applyAlignment="1" applyFont="1" applyNumberFormat="1">
      <alignment horizontal="center" shrinkToFit="0" wrapText="0"/>
    </xf>
    <xf borderId="1" fillId="3" fontId="4" numFmtId="0" xfId="0" applyAlignment="1" applyBorder="1" applyFont="1">
      <alignment horizontal="center" readingOrder="0" shrinkToFit="0" vertical="center" wrapText="0"/>
    </xf>
    <xf borderId="2" fillId="3" fontId="11" numFmtId="0" xfId="0" applyAlignment="1" applyBorder="1" applyFont="1">
      <alignment horizontal="center" readingOrder="0" shrinkToFit="0" vertical="center" wrapText="0"/>
    </xf>
    <xf borderId="0" fillId="3" fontId="12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horizontal="center" readingOrder="0" shrinkToFit="0" wrapText="0"/>
    </xf>
    <xf borderId="0" fillId="3" fontId="4" numFmtId="164" xfId="0" applyAlignment="1" applyFont="1" applyNumberFormat="1">
      <alignment horizontal="center" readingOrder="0" shrinkToFit="0" wrapText="0"/>
    </xf>
    <xf borderId="3" fillId="3" fontId="4" numFmtId="0" xfId="0" applyAlignment="1" applyBorder="1" applyFont="1">
      <alignment horizontal="center" shrinkToFit="0" wrapText="0"/>
    </xf>
    <xf borderId="2" fillId="10" fontId="4" numFmtId="0" xfId="0" applyAlignment="1" applyBorder="1" applyFill="1" applyFont="1">
      <alignment horizontal="center" readingOrder="0" shrinkToFit="0" wrapText="0"/>
    </xf>
    <xf borderId="0" fillId="10" fontId="4" numFmtId="0" xfId="0" applyAlignment="1" applyFont="1">
      <alignment horizontal="center" readingOrder="0" shrinkToFit="0" wrapText="0"/>
    </xf>
    <xf borderId="1" fillId="9" fontId="13" numFmtId="0" xfId="0" applyAlignment="1" applyBorder="1" applyFont="1">
      <alignment horizontal="center" readingOrder="0" shrinkToFit="0" wrapText="0"/>
    </xf>
    <xf borderId="2" fillId="11" fontId="4" numFmtId="164" xfId="0" applyAlignment="1" applyBorder="1" applyFill="1" applyFont="1" applyNumberFormat="1">
      <alignment horizontal="center" readingOrder="0" shrinkToFit="0" wrapText="0"/>
    </xf>
    <xf borderId="1" fillId="12" fontId="7" numFmtId="164" xfId="0" applyAlignment="1" applyBorder="1" applyFill="1" applyFont="1" applyNumberFormat="1">
      <alignment horizontal="center" shrinkToFit="0" wrapText="0"/>
    </xf>
    <xf borderId="3" fillId="7" fontId="10" numFmtId="164" xfId="0" applyAlignment="1" applyBorder="1" applyFont="1" applyNumberFormat="1">
      <alignment horizontal="center" shrinkToFit="0" wrapText="0"/>
    </xf>
    <xf borderId="2" fillId="13" fontId="4" numFmtId="0" xfId="0" applyAlignment="1" applyBorder="1" applyFill="1" applyFont="1">
      <alignment horizontal="center" shrinkToFit="0" wrapText="0"/>
    </xf>
    <xf borderId="3" fillId="14" fontId="4" numFmtId="0" xfId="0" applyAlignment="1" applyBorder="1" applyFill="1" applyFont="1">
      <alignment horizontal="center" readingOrder="0" shrinkToFit="0" wrapText="0"/>
    </xf>
    <xf borderId="3" fillId="5" fontId="4" numFmtId="0" xfId="0" applyAlignment="1" applyBorder="1" applyFont="1">
      <alignment horizontal="center" shrinkToFit="0" wrapText="0"/>
    </xf>
    <xf borderId="0" fillId="0" fontId="10" numFmtId="165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7" numFmtId="164" xfId="0" applyAlignment="1" applyFont="1" applyNumberFormat="1">
      <alignment horizontal="center" shrinkToFit="0" wrapText="0"/>
    </xf>
    <xf borderId="1" fillId="10" fontId="4" numFmtId="0" xfId="0" applyAlignment="1" applyBorder="1" applyFont="1">
      <alignment horizontal="center" readingOrder="0" shrinkToFit="0" vertical="center" wrapText="0"/>
    </xf>
    <xf borderId="2" fillId="10" fontId="11" numFmtId="0" xfId="0" applyAlignment="1" applyBorder="1" applyFont="1">
      <alignment horizontal="center" readingOrder="0" shrinkToFit="0" vertical="center" wrapText="0"/>
    </xf>
    <xf borderId="0" fillId="10" fontId="12" numFmtId="0" xfId="0" applyAlignment="1" applyFont="1">
      <alignment horizontal="center" readingOrder="0" shrinkToFit="0" vertical="center" wrapText="0"/>
    </xf>
    <xf borderId="0" fillId="0" fontId="4" numFmtId="165" xfId="0" applyAlignment="1" applyFont="1" applyNumberFormat="1">
      <alignment horizontal="center" shrinkToFit="0" wrapText="0"/>
    </xf>
    <xf borderId="1" fillId="4" fontId="4" numFmtId="0" xfId="0" applyAlignment="1" applyBorder="1" applyFont="1">
      <alignment horizontal="center" readingOrder="0" shrinkToFit="0" vertical="center" wrapText="0"/>
    </xf>
    <xf borderId="2" fillId="4" fontId="11" numFmtId="0" xfId="0" applyAlignment="1" applyBorder="1" applyFont="1">
      <alignment horizontal="center" readingOrder="0" shrinkToFit="0" vertical="center" wrapText="0"/>
    </xf>
    <xf borderId="0" fillId="4" fontId="12" numFmtId="0" xfId="0" applyAlignment="1" applyFont="1">
      <alignment horizontal="center" readingOrder="0" shrinkToFit="0" vertical="center" wrapText="0"/>
    </xf>
    <xf borderId="0" fillId="10" fontId="4" numFmtId="0" xfId="0" applyAlignment="1" applyFont="1">
      <alignment horizontal="center" shrinkToFit="0" wrapText="0"/>
    </xf>
    <xf borderId="0" fillId="10" fontId="4" numFmtId="165" xfId="0" applyAlignment="1" applyFont="1" applyNumberFormat="1">
      <alignment horizontal="center" shrinkToFit="0" wrapText="0"/>
    </xf>
    <xf borderId="1" fillId="4" fontId="4" numFmtId="0" xfId="0" applyAlignment="1" applyBorder="1" applyFont="1">
      <alignment horizontal="center" readingOrder="0" shrinkToFit="0" wrapText="0"/>
    </xf>
    <xf borderId="2" fillId="4" fontId="11" numFmtId="0" xfId="0" applyAlignment="1" applyBorder="1" applyFont="1">
      <alignment horizontal="center" readingOrder="0" shrinkToFit="0" wrapText="0"/>
    </xf>
    <xf borderId="0" fillId="4" fontId="12" numFmtId="0" xfId="0" applyAlignment="1" applyFont="1">
      <alignment horizontal="center" readingOrder="0" shrinkToFit="0" wrapText="0"/>
    </xf>
    <xf borderId="2" fillId="13" fontId="4" numFmtId="0" xfId="0" applyAlignment="1" applyBorder="1" applyFont="1">
      <alignment horizontal="center" readingOrder="0" shrinkToFit="0" wrapText="0"/>
    </xf>
    <xf borderId="1" fillId="10" fontId="4" numFmtId="0" xfId="0" applyAlignment="1" applyBorder="1" applyFont="1">
      <alignment horizontal="center" readingOrder="0" shrinkToFit="0" wrapText="0"/>
    </xf>
    <xf borderId="2" fillId="10" fontId="11" numFmtId="0" xfId="0" applyAlignment="1" applyBorder="1" applyFont="1">
      <alignment horizontal="center" readingOrder="0" shrinkToFit="0" wrapText="0"/>
    </xf>
    <xf borderId="0" fillId="10" fontId="12" numFmtId="0" xfId="0" applyAlignment="1" applyFont="1">
      <alignment horizontal="center" readingOrder="0" shrinkToFit="0" wrapText="0"/>
    </xf>
    <xf borderId="2" fillId="4" fontId="4" numFmtId="0" xfId="0" applyAlignment="1" applyBorder="1" applyFont="1">
      <alignment horizontal="center" readingOrder="0" shrinkToFit="0" vertical="center" wrapText="0"/>
    </xf>
    <xf borderId="0" fillId="4" fontId="4" numFmtId="0" xfId="0" applyAlignment="1" applyFont="1">
      <alignment horizontal="center" readingOrder="0" shrinkToFit="0" vertical="center" wrapText="0"/>
    </xf>
    <xf borderId="2" fillId="10" fontId="4" numFmtId="0" xfId="0" applyAlignment="1" applyBorder="1" applyFon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10" fontId="0" numFmtId="0" xfId="0" applyAlignment="1" applyBorder="1" applyFont="1">
      <alignment horizontal="center" readingOrder="0" vertical="center"/>
    </xf>
    <xf borderId="2" fillId="10" fontId="4" numFmtId="0" xfId="0" applyAlignment="1" applyBorder="1" applyFont="1">
      <alignment horizontal="center" readingOrder="0" shrinkToFit="0" wrapText="0"/>
    </xf>
    <xf borderId="0" fillId="10" fontId="4" numFmtId="0" xfId="0" applyAlignment="1" applyFont="1">
      <alignment horizontal="center" readingOrder="0" shrinkToFit="0" wrapText="0"/>
    </xf>
    <xf borderId="3" fillId="10" fontId="4" numFmtId="0" xfId="0" applyAlignment="1" applyBorder="1" applyFont="1">
      <alignment horizontal="center" readingOrder="0" shrinkToFit="0" wrapText="0"/>
    </xf>
    <xf borderId="0" fillId="11" fontId="4" numFmtId="164" xfId="0" applyAlignment="1" applyFont="1" applyNumberFormat="1">
      <alignment horizontal="center" readingOrder="0" shrinkToFit="0" wrapText="0"/>
    </xf>
    <xf borderId="1" fillId="4" fontId="4" numFmtId="0" xfId="0" applyAlignment="1" applyBorder="1" applyFont="1">
      <alignment horizontal="center" shrinkToFit="0" wrapText="0"/>
    </xf>
    <xf borderId="2" fillId="4" fontId="4" numFmtId="0" xfId="0" applyAlignment="1" applyBorder="1" applyFont="1">
      <alignment horizontal="center" shrinkToFit="0" wrapText="0"/>
    </xf>
    <xf borderId="0" fillId="4" fontId="4" numFmtId="0" xfId="0" applyAlignment="1" applyFont="1">
      <alignment horizontal="center" shrinkToFit="0" wrapText="0"/>
    </xf>
    <xf borderId="3" fillId="10" fontId="4" numFmtId="0" xfId="0" applyAlignment="1" applyBorder="1" applyFont="1">
      <alignment horizontal="center" shrinkToFit="0" wrapText="0"/>
    </xf>
    <xf borderId="2" fillId="15" fontId="4" numFmtId="0" xfId="0" applyAlignment="1" applyBorder="1" applyFill="1" applyFont="1">
      <alignment horizontal="center" readingOrder="0" shrinkToFit="0" wrapText="0"/>
    </xf>
    <xf borderId="0" fillId="15" fontId="4" numFmtId="0" xfId="0" applyAlignment="1" applyFont="1">
      <alignment horizontal="center" readingOrder="0" shrinkToFit="0" wrapText="0"/>
    </xf>
    <xf borderId="1" fillId="15" fontId="4" numFmtId="0" xfId="0" applyAlignment="1" applyBorder="1" applyFont="1">
      <alignment horizontal="center" readingOrder="0" shrinkToFit="0" wrapText="0"/>
    </xf>
    <xf borderId="3" fillId="15" fontId="4" numFmtId="0" xfId="0" applyAlignment="1" applyBorder="1" applyFont="1">
      <alignment horizontal="center" readingOrder="0" shrinkToFit="0" wrapText="0"/>
    </xf>
    <xf borderId="0" fillId="11" fontId="4" numFmtId="0" xfId="0" applyAlignment="1" applyFont="1">
      <alignment horizontal="center" readingOrder="0" shrinkToFit="0" wrapText="0"/>
    </xf>
    <xf borderId="1" fillId="9" fontId="7" numFmtId="166" xfId="0" applyAlignment="1" applyBorder="1" applyFont="1" applyNumberFormat="1">
      <alignment horizontal="center" shrinkToFit="0" wrapText="0"/>
    </xf>
    <xf borderId="3" fillId="7" fontId="10" numFmtId="0" xfId="0" applyAlignment="1" applyBorder="1" applyFont="1">
      <alignment horizontal="center" shrinkToFit="0" wrapText="0"/>
    </xf>
    <xf borderId="1" fillId="10" fontId="4" numFmtId="0" xfId="0" applyAlignment="1" applyBorder="1" applyFont="1">
      <alignment horizontal="center" shrinkToFit="0" wrapText="0"/>
    </xf>
    <xf borderId="2" fillId="10" fontId="4" numFmtId="0" xfId="0" applyAlignment="1" applyBorder="1" applyFont="1">
      <alignment horizontal="center" shrinkToFit="0" wrapText="0"/>
    </xf>
    <xf borderId="4" fillId="4" fontId="4" numFmtId="0" xfId="0" applyAlignment="1" applyBorder="1" applyFont="1">
      <alignment horizontal="center" shrinkToFit="0" wrapText="0"/>
    </xf>
    <xf borderId="5" fillId="4" fontId="4" numFmtId="0" xfId="0" applyAlignment="1" applyBorder="1" applyFont="1">
      <alignment horizontal="center" shrinkToFit="0" wrapText="0"/>
    </xf>
    <xf borderId="6" fillId="4" fontId="4" numFmtId="0" xfId="0" applyAlignment="1" applyBorder="1" applyFont="1">
      <alignment horizontal="center" shrinkToFit="0" wrapText="0"/>
    </xf>
    <xf borderId="6" fillId="10" fontId="4" numFmtId="0" xfId="0" applyAlignment="1" applyBorder="1" applyFont="1">
      <alignment horizontal="center" readingOrder="0" shrinkToFit="0" wrapText="0"/>
    </xf>
    <xf borderId="6" fillId="10" fontId="4" numFmtId="0" xfId="0" applyAlignment="1" applyBorder="1" applyFont="1">
      <alignment horizontal="center" shrinkToFit="0" wrapText="0"/>
    </xf>
    <xf borderId="7" fillId="10" fontId="4" numFmtId="0" xfId="0" applyAlignment="1" applyBorder="1" applyFont="1">
      <alignment horizontal="center" shrinkToFit="0" wrapText="0"/>
    </xf>
    <xf borderId="5" fillId="15" fontId="4" numFmtId="0" xfId="0" applyAlignment="1" applyBorder="1" applyFont="1">
      <alignment horizontal="center" readingOrder="0" shrinkToFit="0" wrapText="0"/>
    </xf>
    <xf borderId="6" fillId="15" fontId="4" numFmtId="0" xfId="0" applyAlignment="1" applyBorder="1" applyFont="1">
      <alignment horizontal="center" readingOrder="0" shrinkToFit="0" wrapText="0"/>
    </xf>
    <xf borderId="4" fillId="15" fontId="4" numFmtId="0" xfId="0" applyAlignment="1" applyBorder="1" applyFont="1">
      <alignment horizontal="center" readingOrder="0" shrinkToFit="0" wrapText="0"/>
    </xf>
    <xf borderId="7" fillId="15" fontId="4" numFmtId="0" xfId="0" applyAlignment="1" applyBorder="1" applyFont="1">
      <alignment horizontal="center" readingOrder="0" shrinkToFit="0" wrapText="0"/>
    </xf>
    <xf borderId="6" fillId="11" fontId="4" numFmtId="0" xfId="0" applyAlignment="1" applyBorder="1" applyFont="1">
      <alignment horizontal="center" readingOrder="0" shrinkToFit="0" wrapText="0"/>
    </xf>
    <xf borderId="4" fillId="9" fontId="7" numFmtId="166" xfId="0" applyAlignment="1" applyBorder="1" applyFont="1" applyNumberFormat="1">
      <alignment horizontal="center" shrinkToFit="0" wrapText="0"/>
    </xf>
    <xf borderId="7" fillId="7" fontId="10" numFmtId="0" xfId="0" applyAlignment="1" applyBorder="1" applyFont="1">
      <alignment horizontal="center" shrinkToFit="0" wrapText="0"/>
    </xf>
    <xf borderId="5" fillId="13" fontId="4" numFmtId="0" xfId="0" applyAlignment="1" applyBorder="1" applyFont="1">
      <alignment horizontal="center" shrinkToFit="0" wrapText="0"/>
    </xf>
    <xf borderId="7" fillId="14" fontId="4" numFmtId="0" xfId="0" applyAlignment="1" applyBorder="1" applyFont="1">
      <alignment horizontal="center" readingOrder="0" shrinkToFit="0" wrapText="0"/>
    </xf>
    <xf borderId="7" fillId="5" fontId="4" numFmtId="0" xfId="0" applyAlignment="1" applyBorder="1" applyFont="1">
      <alignment horizontal="center" shrinkToFit="0" wrapText="0"/>
    </xf>
    <xf borderId="8" fillId="13" fontId="1" numFmtId="165" xfId="0" applyAlignment="1" applyBorder="1" applyFont="1" applyNumberFormat="1">
      <alignment readingOrder="0"/>
    </xf>
    <xf borderId="9" fillId="14" fontId="14" numFmtId="0" xfId="0" applyAlignment="1" applyBorder="1" applyFont="1">
      <alignment readingOrder="0"/>
    </xf>
    <xf borderId="0" fillId="0" fontId="15" numFmtId="164" xfId="0" applyFont="1" applyNumberFormat="1"/>
    <xf borderId="2" fillId="13" fontId="1" numFmtId="165" xfId="0" applyAlignment="1" applyBorder="1" applyFont="1" applyNumberFormat="1">
      <alignment readingOrder="0"/>
    </xf>
    <xf borderId="3" fillId="14" fontId="14" numFmtId="0" xfId="0" applyAlignment="1" applyBorder="1" applyFont="1">
      <alignment readingOrder="0"/>
    </xf>
    <xf borderId="5" fillId="13" fontId="1" numFmtId="165" xfId="0" applyAlignment="1" applyBorder="1" applyFont="1" applyNumberFormat="1">
      <alignment readingOrder="0"/>
    </xf>
    <xf borderId="7" fillId="14" fontId="14" numFmtId="0" xfId="0" applyAlignment="1" applyBorder="1" applyFont="1">
      <alignment readingOrder="0"/>
    </xf>
    <xf borderId="0" fillId="0" fontId="1" numFmtId="165" xfId="0" applyFont="1" applyNumberFormat="1"/>
    <xf borderId="0" fillId="0" fontId="1" numFmtId="0" xfId="0" applyAlignment="1" applyFont="1">
      <alignment horizontal="left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  <xf borderId="0" fillId="16" fontId="14" numFmtId="0" xfId="0" applyAlignment="1" applyFill="1" applyFont="1">
      <alignment readingOrder="0"/>
    </xf>
    <xf borderId="0" fillId="16" fontId="14" numFmtId="0" xfId="0" applyAlignment="1" applyFont="1">
      <alignment horizontal="left" readingOrder="0"/>
    </xf>
    <xf borderId="0" fillId="16" fontId="14" numFmtId="4" xfId="0" applyAlignment="1" applyFont="1" applyNumberFormat="1">
      <alignment readingOrder="0"/>
    </xf>
    <xf borderId="8" fillId="16" fontId="14" numFmtId="4" xfId="0" applyAlignment="1" applyBorder="1" applyFont="1" applyNumberFormat="1">
      <alignment readingOrder="0"/>
    </xf>
    <xf borderId="10" fillId="16" fontId="1" numFmtId="0" xfId="0" applyBorder="1" applyFont="1"/>
    <xf borderId="9" fillId="16" fontId="1" numFmtId="0" xfId="0" applyBorder="1" applyFont="1"/>
    <xf borderId="0" fillId="8" fontId="1" numFmtId="0" xfId="0" applyFont="1"/>
    <xf borderId="0" fillId="4" fontId="1" numFmtId="0" xfId="0" applyFont="1"/>
    <xf borderId="0" fillId="4" fontId="1" numFmtId="164" xfId="0" applyFont="1" applyNumberFormat="1"/>
    <xf borderId="0" fillId="4" fontId="1" numFmtId="164" xfId="0" applyAlignment="1" applyFont="1" applyNumberFormat="1">
      <alignment horizontal="left"/>
    </xf>
    <xf borderId="0" fillId="4" fontId="1" numFmtId="4" xfId="0" applyFont="1" applyNumberFormat="1"/>
    <xf borderId="2" fillId="9" fontId="14" numFmtId="0" xfId="0" applyAlignment="1" applyBorder="1" applyFont="1">
      <alignment readingOrder="0"/>
    </xf>
    <xf borderId="0" fillId="9" fontId="16" numFmtId="4" xfId="0" applyAlignment="1" applyFont="1" applyNumberFormat="1">
      <alignment horizontal="center" readingOrder="0"/>
    </xf>
    <xf borderId="3" fillId="0" fontId="17" numFmtId="0" xfId="0" applyBorder="1" applyFont="1"/>
    <xf borderId="2" fillId="4" fontId="18" numFmtId="4" xfId="0" applyAlignment="1" applyBorder="1" applyFont="1" applyNumberFormat="1">
      <alignment horizontal="center" readingOrder="0"/>
    </xf>
    <xf borderId="0" fillId="4" fontId="18" numFmtId="4" xfId="0" applyAlignment="1" applyFont="1" applyNumberFormat="1">
      <alignment horizontal="center" readingOrder="0"/>
    </xf>
    <xf borderId="3" fillId="4" fontId="18" numFmtId="4" xfId="0" applyAlignment="1" applyBorder="1" applyFont="1" applyNumberFormat="1">
      <alignment horizontal="center" readingOrder="0"/>
    </xf>
    <xf borderId="0" fillId="4" fontId="1" numFmtId="4" xfId="0" applyAlignment="1" applyFont="1" applyNumberFormat="1">
      <alignment readingOrder="0"/>
    </xf>
    <xf borderId="2" fillId="4" fontId="1" numFmtId="4" xfId="0" applyAlignment="1" applyBorder="1" applyFont="1" applyNumberFormat="1">
      <alignment horizontal="center" readingOrder="0"/>
    </xf>
    <xf borderId="0" fillId="4" fontId="1" numFmtId="4" xfId="0" applyAlignment="1" applyFont="1" applyNumberFormat="1">
      <alignment horizontal="center" readingOrder="0"/>
    </xf>
    <xf borderId="3" fillId="4" fontId="1" numFmtId="4" xfId="0" applyAlignment="1" applyBorder="1" applyFont="1" applyNumberFormat="1">
      <alignment horizontal="center" readingOrder="0"/>
    </xf>
    <xf borderId="5" fillId="4" fontId="1" numFmtId="4" xfId="0" applyAlignment="1" applyBorder="1" applyFont="1" applyNumberFormat="1">
      <alignment horizontal="center" readingOrder="0"/>
    </xf>
    <xf borderId="6" fillId="4" fontId="1" numFmtId="4" xfId="0" applyAlignment="1" applyBorder="1" applyFont="1" applyNumberFormat="1">
      <alignment horizontal="center" readingOrder="0"/>
    </xf>
    <xf borderId="7" fillId="4" fontId="1" numFmtId="4" xfId="0" applyAlignment="1" applyBorder="1" applyFont="1" applyNumberFormat="1">
      <alignment horizontal="center" readingOrder="0"/>
    </xf>
    <xf borderId="0" fillId="4" fontId="1" numFmtId="0" xfId="0" applyAlignment="1" applyFont="1">
      <alignment horizontal="left"/>
    </xf>
    <xf borderId="0" fillId="9" fontId="19" numFmtId="0" xfId="0" applyAlignment="1" applyFont="1">
      <alignment horizontal="center" readingOrder="0" vertical="center"/>
    </xf>
    <xf borderId="0" fillId="9" fontId="19" numFmtId="0" xfId="0" applyAlignment="1" applyFont="1">
      <alignment readingOrder="0"/>
    </xf>
    <xf borderId="0" fillId="9" fontId="14" numFmtId="0" xfId="0" applyFont="1"/>
    <xf borderId="0" fillId="4" fontId="1" numFmtId="0" xfId="0" applyAlignment="1" applyFont="1">
      <alignment horizontal="center" vertical="center"/>
    </xf>
    <xf borderId="0" fillId="17" fontId="20" numFmtId="0" xfId="0" applyAlignment="1" applyFill="1" applyFont="1">
      <alignment horizontal="center" readingOrder="0" vertical="center"/>
    </xf>
    <xf borderId="0" fillId="17" fontId="14" numFmtId="167" xfId="0" applyAlignment="1" applyFont="1" applyNumberForma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18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9" fontId="19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19" fontId="20" numFmtId="0" xfId="0" applyAlignment="1" applyFill="1" applyFont="1">
      <alignment horizontal="center" readingOrder="0" vertical="center"/>
    </xf>
    <xf borderId="0" fillId="19" fontId="14" numFmtId="167" xfId="0" applyAlignment="1" applyFont="1" applyNumberFormat="1">
      <alignment horizontal="center" readingOrder="0" vertical="center"/>
    </xf>
    <xf borderId="0" fillId="20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4" fontId="21" numFmtId="0" xfId="0" applyAlignment="1" applyFont="1">
      <alignment horizontal="center" readingOrder="0"/>
    </xf>
    <xf borderId="0" fillId="11" fontId="20" numFmtId="0" xfId="0" applyAlignment="1" applyFont="1">
      <alignment horizontal="center" readingOrder="0" vertical="center"/>
    </xf>
    <xf borderId="0" fillId="11" fontId="14" numFmtId="167" xfId="0" applyAlignment="1" applyFont="1" applyNumberFormat="1">
      <alignment horizontal="center" readingOrder="0" vertical="center"/>
    </xf>
    <xf borderId="0" fillId="21" fontId="1" numFmtId="0" xfId="0" applyAlignment="1" applyFill="1" applyFont="1">
      <alignment readingOrder="0"/>
    </xf>
    <xf borderId="0" fillId="22" fontId="20" numFmtId="0" xfId="0" applyAlignment="1" applyFill="1" applyFont="1">
      <alignment horizontal="center" readingOrder="0" vertical="center"/>
    </xf>
    <xf borderId="0" fillId="22" fontId="14" numFmtId="167" xfId="0" applyAlignment="1" applyFont="1" applyNumberFormat="1">
      <alignment horizontal="center" readingOrder="0" vertical="center"/>
    </xf>
    <xf borderId="0" fillId="23" fontId="1" numFmtId="0" xfId="0" applyAlignment="1" applyFill="1" applyFont="1">
      <alignment readingOrder="0"/>
    </xf>
    <xf borderId="0" fillId="24" fontId="20" numFmtId="0" xfId="0" applyAlignment="1" applyFill="1" applyFont="1">
      <alignment horizontal="center" readingOrder="0" vertical="center"/>
    </xf>
    <xf borderId="0" fillId="24" fontId="14" numFmtId="167" xfId="0" applyAlignment="1" applyFont="1" applyNumberFormat="1">
      <alignment horizontal="center" readingOrder="0" vertical="center"/>
    </xf>
    <xf borderId="0" fillId="25" fontId="1" numFmtId="0" xfId="0" applyAlignment="1" applyFill="1" applyFont="1">
      <alignment readingOrder="0"/>
    </xf>
  </cellXfs>
  <cellStyles count="1">
    <cellStyle xfId="0" name="Normal" builtinId="0"/>
  </cellStyles>
  <dxfs count="10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>
        <color rgb="FFFF0000"/>
      </font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6.78"/>
    <col hidden="1" min="7" max="26" width="11.22"/>
  </cols>
  <sheetData>
    <row r="1">
      <c r="G1" s="1" t="str">
        <f>J2 &amp; " " &amp; K2</f>
        <v> </v>
      </c>
    </row>
    <row r="2" ht="60.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75.0" hidden="1" customHeight="1">
      <c r="A3" s="3" t="s">
        <v>6</v>
      </c>
      <c r="B3" s="4" t="str">
        <f>IFERROR(__xludf.DUMMYFUNCTION("IF(COUNTIF(Students!$V$3:$V$113, ""Monday 07:00 - 07:50"") + COUNTIF(Students!$W$3:$W$113, ""Monday 07:00 - 07:50"") = 0, ""FREE"", JOIN(CHAR(10), FILTER(Students!$A$3:$A$113 &amp; "" "" &amp; Students!$G$3:$G$113, (Students!$V$3:$V$113 = ""Monday 07:00 - 07:50"""&amp;") + (Students!$W$3:$W$113 = ""Monday 07:00 - 07:50""))))
"),"FREE")</f>
        <v>FREE</v>
      </c>
      <c r="C3" s="4" t="str">
        <f>IFERROR(__xludf.DUMMYFUNCTION("IF(COUNTIF(Students!$V$3:$V$113, ""Tuesday 07:00 - 07:50"") + COUNTIF(Students!$W$3:$W$113, ""Tuesday 07:00 - 07:50"") = 0, ""FREE"", JOIN(CHAR(10), FILTER(Students!$A$3:$A$113 &amp; "" "" &amp; Students!$G$3:$G$113, (Students!$V$3:$V$113 = ""Tuesday 07:00 - 07:5"&amp;"0"") + (Students!$W$3:$W$113 = ""Tuesday 07:00 - 07:50""))))"),"FREE")</f>
        <v>FREE</v>
      </c>
      <c r="D3" s="4" t="str">
        <f>IFERROR(__xludf.DUMMYFUNCTION("IF(COUNTIF(Students!$V$3:$V$113, ""Wednesday 07:00 - 07:50"") + COUNTIF(Students!$W$3:$W$113, ""Wednesday 07:00 - 07:50"") = 0, ""FREE"", JOIN(CHAR(10), FILTER(Students!$A$3:$A$113 &amp; "" "" &amp; Students!$G$3:$G$113, (Students!$V$3:$V$113 = ""Wednesday 07:00 "&amp;"- 07:50"") + (Students!$W$3:$W$113 = ""Wednesday 07:00 - 07:50""))))"),"FREE")</f>
        <v>FREE</v>
      </c>
      <c r="E3" s="4" t="str">
        <f>IFERROR(__xludf.DUMMYFUNCTION("IF(COUNTIF(Students!$V$3:$V$113, ""Thursday 07:00 - 07:50"") + COUNTIF(Students!$W$3:$W$113, ""Thursday 07:00 - 07:50"") = 0, ""FREE"", JOIN(CHAR(10), FILTER(Students!$A$3:$A$113 &amp; "" "" &amp; Students!$G$3:$G$113, (Students!$V$3:$V$113 = ""Thursday 07:00 - 0"&amp;"7:50"") + (Students!$W$3:$W$113 = ""Thursday 07:00 - 07:50""))))
"),"FREE")</f>
        <v>FREE</v>
      </c>
      <c r="F3" s="4" t="str">
        <f>IFERROR(__xludf.DUMMYFUNCTION("IF(COUNTIF(Students!$V$3:$V$113, ""Thursday 07:00 - 07:50"") + COUNTIF(Students!$W$3:$W$113, ""Friday 07:00 - 07:50"") = 0, ""FREE"", JOIN(CHAR(10), FILTER(Students!$A$3:$A$113 &amp; "" "" &amp; Students!$G$3:$G$113, (Students!$V$3:$V$113 = ""Friday 07:00 - 07:50"&amp;""") + (Students!$W$3:$W$113 = ""Friday 07:00 - 07:50""))))
"),"FREE")</f>
        <v>FREE</v>
      </c>
      <c r="G3" s="1" t="str">
        <f t="shared" ref="G3:G7" si="1">J3 &amp; " " &amp; K3</f>
        <v> </v>
      </c>
    </row>
    <row r="4" ht="75.0" hidden="1" customHeight="1">
      <c r="A4" s="3" t="s">
        <v>7</v>
      </c>
      <c r="B4" s="4" t="str">
        <f>IFERROR(__xludf.DUMMYFUNCTION("IF(COUNTIF(Students!$V$3:$V$113, ""Monday 08:00 - 08:50"") + COUNTIF(Students!$W$3:$W$113, ""Monday 08:00 - 08:50"") = 0, ""FREE"", JOIN(CHAR(10), FILTER(Students!$A$3:$A$113 &amp; "" "" &amp; Students!$G$3:$G$113, (Students!$V$3:$V$113 = ""Monday 08:00 - 08:50"""&amp;") + (Students!$W$3:$W$113 = ""Monday 08:00 - 08:50""))))"),"FREE")</f>
        <v>FREE</v>
      </c>
      <c r="C4" s="4" t="str">
        <f>IFERROR(__xludf.DUMMYFUNCTION("IF(COUNTIF(Students!$V$3:$V$113, ""Tuesday 08:00 - 08:50"") + COUNTIF(Students!$W$3:$W$113, ""Tuesday 08:00 - 08:50"") = 0, ""FREE"", JOIN(CHAR(10), FILTER(Students!$A$3:$A$113 &amp; "" "" &amp; Students!$G$3:$G$113, (Students!$V$3:$V$113 = ""Tuesday 08:00 - 08:5"&amp;"0"") + (Students!$W$3:$W$113 = ""Tuesday 08:00 - 08:50""))))"),"FREE")</f>
        <v>FREE</v>
      </c>
      <c r="D4" s="5" t="str">
        <f>IFERROR(__xludf.DUMMYFUNCTION("IF(COUNTIF(Students!$V$3:$V$113, ""Wednesday 08:00 - 08:50"") + COUNTIF(Students!$W$3:$W$113, ""Wednesday 08:00 - 08:50"") = 0, ""FREE"", JOIN(CHAR(10), FILTER(Students!$A$3:$A$113 &amp; "" "" &amp; Students!$G$3:$G$113, (Students!$V$3:$V$113 = ""Wednesday 08:00 "&amp;"- 08:50"") + (Students!$W$3:$W$113 = ""Wednesday 08:00 - 08:50""))))
"),"FREE")</f>
        <v>FREE</v>
      </c>
      <c r="E4" s="4" t="str">
        <f>IFERROR(__xludf.DUMMYFUNCTION("IF(COUNTIF(Students!$V$3:$V$113, ""Thursday 08:00 - 08:50"") + COUNTIF(Students!$W$3:$W$113, ""Thursday 08:00 - 08:50"") = 0, ""FREE"", JOIN(CHAR(10), FILTER(Students!$A$3:$A$113 &amp; "" "" &amp; Students!$G$3:$G$113, (Students!$V$3:$V$113 = ""Thursday 08:00 - 0"&amp;"8:50"") + (Students!$W$3:$W$113 = ""Thursday 08:00 - 08:50""))))"),"FREE")</f>
        <v>FREE</v>
      </c>
      <c r="F4" s="4" t="str">
        <f>IFERROR(__xludf.DUMMYFUNCTION("IF(COUNTIF(Students!$V$3:$V$113, ""Friday 08:00 - 08:50"") + COUNTIF(Students!$W$3:$W$113, ""Friday 08:00 - 08:50"") = 0, ""FREE"", JOIN(CHAR(10), FILTER(Students!$A$3:$A$113 &amp; "" "" &amp; Students!$G$3:$G$113, (Students!$V$3:$V$113 = ""Friday 08:00 - 08:50"""&amp;") + (Students!$W$3:$W$113 = ""Friday 08:00 - 08:50""))))"),"FREE")</f>
        <v>FREE</v>
      </c>
      <c r="G4" s="1" t="str">
        <f t="shared" si="1"/>
        <v> </v>
      </c>
    </row>
    <row r="5" ht="75.0" hidden="1" customHeight="1">
      <c r="A5" s="3" t="s">
        <v>8</v>
      </c>
      <c r="B5" s="4" t="str">
        <f>IFERROR(__xludf.DUMMYFUNCTION("IF(COUNTIF(Students!$V$3:$V$113, ""Monday 09:00 - 09:50"") + COUNTIF(Students!$W$3:$W$113, ""Monday 09:00 - 09:50"") = 0, ""FREE"", JOIN(CHAR(10), FILTER(Students!$A$3:$A$113 &amp; "" "" &amp; Students!$G$3:$G$113, (Students!$V$3:$V$113 = ""Monday 09:00 - 09:50"""&amp;") + (Students!$W$3:$W$113 = ""Monday 09:00 - 09:50""))))"),"FREE")</f>
        <v>FREE</v>
      </c>
      <c r="C5" s="4" t="str">
        <f>IFERROR(__xludf.DUMMYFUNCTION("IF(COUNTIF(Students!$V$3:$V$113, ""Tuesday 09:00 - 09:50"") + COUNTIF(Students!$W$3:$W$113, ""Tuesday 09:00 - 09:50"") = 0, ""FREE"", JOIN(CHAR(10), FILTER(Students!$A$3:$A$113 &amp; "" "" &amp; Students!$G$3:$G$113, (Students!$V$3:$V$113 = ""Tuesday 09:00 - 09:5"&amp;"0"") + (Students!$W$3:$W$113 = ""Tuesday 09:00 - 09:50""))))"),"FREE")</f>
        <v>FREE</v>
      </c>
      <c r="D5" s="5" t="str">
        <f>IFERROR(__xludf.DUMMYFUNCTION("IF(COUNTIF(Students!$V$3:$V$113, ""Wednesday 09:00 - 09:50"") + COUNTIF(Students!$W$3:$W$113, ""Wednesday 09:00 - 09:50"") = 0, ""FREE"", JOIN(CHAR(10), FILTER(Students!$A$3:$A$113 &amp; "" "" &amp; Students!$G$3:$G$113, (Students!$V$3:$V$113 = ""Wednesday 09:00 "&amp;"- 09:50"") + (Students!$W$3:$W$113 = ""Wednesday 09:00 - 09:50""))))"),"FREE")</f>
        <v>FREE</v>
      </c>
      <c r="E5" s="4" t="str">
        <f>IFERROR(__xludf.DUMMYFUNCTION("IF(COUNTIF(Students!$V$3:$V$113, ""Thursday 09:00 - 09:50"") + COUNTIF(Students!$W$3:$W$113, ""Thursday 09:00 - 09:50"") = 0, ""FREE"", JOIN(CHAR(10), FILTER(Students!$A$3:$A$113 &amp; "" "" &amp; Students!$G$3:$G$113, (Students!$V$3:$V$113 = ""Thursday 09:00 - 0"&amp;"9:50"") + (Students!$W$3:$W$113 = ""Thursday 09:00 - 09:50""))))"),"FREE")</f>
        <v>FREE</v>
      </c>
      <c r="F5" s="4" t="str">
        <f>IFERROR(__xludf.DUMMYFUNCTION("IF(COUNTIF(Students!$V$3:$V$113, ""Friday 09:00 - 09:50"") + COUNTIF(Students!$W$3:$W$113, ""Friday 09:00 - 09:50"") = 0, ""FREE"", JOIN(CHAR(10), FILTER(Students!$A$3:$A$113 &amp; "" "" &amp; Students!$G$3:$G$113, (Students!$V$3:$V$113 = ""Friday 09:00 - 09:50"""&amp;") + (Students!$W$3:$W$113 = ""Friday 09:00 - 09:50""))))"),"FREE")</f>
        <v>FREE</v>
      </c>
      <c r="G5" s="1" t="str">
        <f t="shared" si="1"/>
        <v> </v>
      </c>
    </row>
    <row r="6" ht="75.0" customHeight="1">
      <c r="A6" s="3" t="s">
        <v>9</v>
      </c>
      <c r="B6" s="6" t="str">
        <f>IFERROR(__xludf.DUMMYFUNCTION("IF(COUNTIF(Students!$V$3:$V$1013, ""Monday 10:00 - 10:50"") + COUNTIF(Students!$W$3:$W$1013, ""Monday 10:00 - 10:50"") = 0, ""FREE"", JOIN(CHAR(10), FILTER(Students!$A$3:$A$113 &amp; "" "" &amp; Students!$G$3:$G$1013, (Students!$V$3:$V$1013 = ""Monday 10:00 - 10:"&amp;"50"") + (Students!$W$3:$W$1013 = ""Monday 10:00 - 10:50""))))"),"FREE")</f>
        <v>FREE</v>
      </c>
      <c r="C6" s="7" t="str">
        <f>IFERROR(__xludf.DUMMYFUNCTION("IF(COUNTIF(Students!$V$3:$V$1013, ""Tuesday 10:00 - 10:50"") + COUNTIF(Students!$W$3:$W$1013, ""Tuesday 10:00 - 10:50"") = 0, ""FREE"", JOIN(CHAR(10), FILTER(Students!$A$3:$A$1013 &amp; "" "" &amp; Students!$G$3:$G$1013, (Students!$V$3:$V$1013 = ""Tuesday 10:00 -"&amp;" 10:50"") + (Students!$W$3:$W$1013 = ""Tuesday 10:00 - 10:50""))))"),"FREE")</f>
        <v>FREE</v>
      </c>
      <c r="D6" s="8" t="str">
        <f>IFERROR(__xludf.DUMMYFUNCTION("IF(COUNTIF(Students!$V$3:$V$1013, ""Wednesday 10:00 - 10:50"") + COUNTIF(Students!$W$3:$W$1013, ""Wednesday 10:00 - 10:50"") = 0, ""FREE"", JOIN(CHAR(10), FILTER(Students!$A$3:$A$1013 &amp; "" "" &amp; Students!$G$3:$G$113, (Students!$V$3:$V$1013 = ""Wednesday 10"&amp;":00 - 10:50"") + (Students!$W$3:$W$1013 = ""Wednesday 10:00 - 10:50""))))"),"FREE")</f>
        <v>FREE</v>
      </c>
      <c r="E6" s="6" t="str">
        <f>IFERROR(__xludf.DUMMYFUNCTION("IF(COUNTIF(Students!$V$3:$V$1013, ""Thursday 10:00 - 10:50"") + COUNTIF(Students!$W$3:$W$1013, ""Thursday 10:00 - 10:50"") = 0, ""FREE"", JOIN(CHAR(10), FILTER(Students!$A$3:$A$1013 &amp; "" "" &amp; Students!$G$3:$G$1013, (Students!$V$3:$V$1013 = ""Thursday 10:0"&amp;"0 - 10:50"") + (Students!$W$3:$W$1013 = ""Thursday 10:00 - 10:50""))))"),"FREE")</f>
        <v>FREE</v>
      </c>
      <c r="F6" s="6" t="str">
        <f>IFERROR(__xludf.DUMMYFUNCTION("IF(COUNTIF(Students!$V$3:$V$1013, ""Friday 10:00 - 10:50"") + COUNTIF(Students!$W$3:$W$1013, ""Friday 10:00 - 10:50"") = 0, ""FREE"", JOIN(CHAR(10), FILTER(Students!$A$3:$A$1013 &amp; "" "" &amp; Students!$G$3:$G$1013, (Students!$V$3:$V$1013 = ""Friday 10:00 - 10"&amp;":50"") + (Students!$W$3:$W$1013 = ""Friday 10:00 - 10:50""))))"),"FREE")</f>
        <v>FREE</v>
      </c>
      <c r="G6" s="1" t="str">
        <f t="shared" si="1"/>
        <v> </v>
      </c>
    </row>
    <row r="7" ht="75.0" customHeight="1">
      <c r="A7" s="3" t="s">
        <v>10</v>
      </c>
      <c r="B7" s="6" t="str">
        <f>IFERROR(__xludf.DUMMYFUNCTION("IF(COUNTIF(Students!$V$3:$V$1013, ""Monday 11:30 - 12:30"") + COUNTIF(Students!$W$3:$W$1013, ""Monday 11:30 - 12:30"") = 0, ""FREE"", JOIN(CHAR(10), FILTER(Students!$A$3:$A$1013 &amp; "" "" &amp; Students!$G$3:$G$1013, (Students!$V$3:$V$1013 = ""Monday 11:30 - 12"&amp;":30"") + (Students!$W$3:$W$1013 = ""Monday 11:30 - 12:30""))))"),"FREE")</f>
        <v>FREE</v>
      </c>
      <c r="C7" s="6" t="str">
        <f>IFERROR(__xludf.DUMMYFUNCTION("IF(COUNTIF(Students!$V$3:$V$1013, ""Tuesday 11:30 - 12:30"") + COUNTIF(Students!$W$3:$W$1013, ""Tuesday 11:30 - 12:30"") = 0, ""FREE"", JOIN(CHAR(10), FILTER(Students!$A$3:$A$1013 &amp; "" "" &amp; Students!$G$3:$G$1013, (Students!$V$3:$V$1013 = ""Tuesday 11:30 -"&amp;" 12:30"") + (Students!$W$3:$W$1013 = ""Tuesday 11:30 - 12:30""))))"),"FREE")</f>
        <v>FREE</v>
      </c>
      <c r="D7" s="8" t="str">
        <f>IFERROR(__xludf.DUMMYFUNCTION("IF(COUNTIF(Students!$V$3:$V$1013, ""Wednesday 11:30 - 12:30"") + COUNTIF(Students!$W$3:$W$1013, ""Wednesday 11:30 - 12:30"") = 0, ""FREE"", JOIN(CHAR(10), FILTER(Students!$A$3:$A$1013 &amp; "" "" &amp; Students!$G$3:$G$1013, (Students!$V$3:$V$1013 = ""Wednesday 1"&amp;"1:30 - 12:30"") + (Students!$W$3:$W$1013 = ""Wednesday 11:30 - 12:30""))))"),"FREE")</f>
        <v>FREE</v>
      </c>
      <c r="E7" s="6" t="str">
        <f>IFERROR(__xludf.DUMMYFUNCTION("IF(COUNTIF(Students!$V$3:$V$1013, ""Thursday 11:30 - 12:30"") + COUNTIF(Students!$W$3:$W$1013, ""Thursday 11:30 - 12:30"") = 0, ""FREE"", JOIN(CHAR(10), FILTER(Students!$A$3:$A$1013 &amp; "" "" &amp; Students!$G$3:$G$1013, (Students!$V$3:$V$1013 = ""Thursday 11:3"&amp;"0 - 12:30"") + (Students!$W$3:$W$1013 = ""Thursday 11:30 - 12:30""))))"),"Abigail French (왕)")</f>
        <v>Abigail French (왕)</v>
      </c>
      <c r="F7" s="6" t="str">
        <f>IFERROR(__xludf.DUMMYFUNCTION("IF(COUNTIF(Students!$V$3:$V$1013, ""Friday 11:30 - 12:30"") + COUNTIF(Students!$W$3:$W$1013, ""Friday 11:30 - 12:30"") = 0, ""FREE"", JOIN(CHAR(10), FILTER(Students!$A$3:$A$1013 &amp; "" "" &amp; Students!$G$3:$G$1013, (Students!$V$3:$V$1013 = ""Friday 11:30 - 12"&amp;":30"") + (Students!$W$3:$W$1013 = ""Friday 11:30 - 12:30""))))"),"Taryn Padilla (초)
Brendan Pena (초)")</f>
        <v>Taryn Padilla (초)
Brendan Pena (초)</v>
      </c>
      <c r="G7" s="1" t="str">
        <f t="shared" si="1"/>
        <v> </v>
      </c>
    </row>
    <row r="8" ht="75.0" customHeight="1">
      <c r="A8" s="3" t="s">
        <v>11</v>
      </c>
      <c r="B8" s="6" t="str">
        <f>IFERROR(__xludf.DUMMYFUNCTION("IF(COUNTIF(Students!$V$3:$V$1013, ""Monday 11:30 - 13:00"") + COUNTIF(Students!$W$3:$W$1013, ""Monday 11:30 - 13:00"") = 0, ""FREE"", JOIN(CHAR(10), FILTER(Students!$A$3:$A$1013 &amp; "" "" &amp; Students!$G$3:$G$1013, (Students!$V$3:$V$1013 = ""Monday 11:30 - 13"&amp;":00"") + (Students!$W$3:$W$1013 = ""Monday 11:30 - 13:00""))))"),"FREE")</f>
        <v>FREE</v>
      </c>
      <c r="C8" s="7" t="str">
        <f>IFERROR(__xludf.DUMMYFUNCTION("IF(COUNTIF(Students!$V$3:$V$1013, ""Tuesday 11:30 - 13:00"") + COUNTIF(Students!$W$3:$W$1013, ""Tuesday 11:30 - 13:00"") = 0, ""FREE"", JOIN(CHAR(10), FILTER(Students!$A$3:$A$1013 &amp; "" "" &amp; Students!$G$3:$G$1013, (Students!$V$3:$V$1013 = ""Tuesday 11:30 -"&amp;" 13:00"") + (Students!$W$3:$W$1013 = ""Tuesday 11:30 - 13:00""))))"),"Garrett Buchanan (상)
Jeanette Lang (상)")</f>
        <v>Garrett Buchanan (상)
Jeanette Lang (상)</v>
      </c>
      <c r="D8" s="8" t="str">
        <f>IFERROR(__xludf.DUMMYFUNCTION("IF(COUNTIF(Students!$V$3:$V$113, ""Wednesday 11:30 - 13:00"") + COUNTIF(Students!$W$3:$W$113, ""Wednesday 11:30 - 13:00"") = 0, ""FREE"", JOIN(CHAR(10), FILTER(Students!$A$3:$A$113 &amp; "" "" &amp; Students!$G$3:$G$113, (Students!$V$3:$V$113 = ""Wednesday 11:30 "&amp;"- 13:00"") + (Students!$W$3:$W$113 = ""Wednesday 11:30 - 13:00""))))
"),"FREE")</f>
        <v>FREE</v>
      </c>
      <c r="E8" s="6" t="str">
        <f>IFERROR(__xludf.DUMMYFUNCTION("IF(COUNTIF(Students!$V$3:$V$1013, ""Thursday 11:30 - 13:00"") + COUNTIF(Students!$W$3:$W$1013, ""Thursday 11:30 - 13:00"") = 0, ""FREE"", JOIN(CHAR(10), FILTER(Students!$A$3:$A$1013 &amp; "" "" &amp; Students!$G$3:$G$1013, (Students!$V$3:$V$1013 = ""Thursday 11:3"&amp;"0 - 13:00"") + (Students!$W$3:$W$1013 = ""Thursday 11:30 - 13:00""))))"),"FREE")</f>
        <v>FREE</v>
      </c>
      <c r="F8" s="6" t="str">
        <f>IFERROR(__xludf.DUMMYFUNCTION("IF(COUNTIF(Students!$V$3:$V$1013, ""Friday 11:30 - 13:00"") + COUNTIF(Students!$W$3:$W$1013, ""Friday 11:30 - 13:00"") = 0, ""FREE"", JOIN(CHAR(10), FILTER(Students!$A$3:$A$1013 &amp; "" "" &amp; Students!$G$3:$G$1013, (Students!$V$3:$V$1013 = ""Friday 11:30 - 13"&amp;":00"") + (Students!$W$3:$W$1013 = ""Friday 11:30 - 13:00""))))"),"FREE")</f>
        <v>FREE</v>
      </c>
      <c r="G8" s="1" t="str">
        <f t="array" ref="G8">IFERROR(INDEX(Students!$A$1:$A$113, MATCH("Tuesday 11:30 - 13:00", Students!$V$1:$V$113, 0)), "")        </f>
        <v>Garrett Buchanan</v>
      </c>
    </row>
    <row r="9" ht="75.0" customHeight="1">
      <c r="A9" s="3" t="s">
        <v>12</v>
      </c>
      <c r="B9" s="9" t="str">
        <f>IFERROR(__xludf.DUMMYFUNCTION("IF(COUNTIF(Students!$V$3:$V$1013, ""Monday 18:00 - 18:50"") + COUNTIF(Students!$W$3:$W$1013, ""Monday 18:00 - 18:50"") = 0, ""FREE"", JOIN(CHAR(10), FILTER(Students!$A$3:$A$1013 &amp; "" "" &amp; Students!$G$3:$G$1013, (Students!$V$3:$V$1013 = ""Monday 18:00 - 18"&amp;":50"") + (Students!$W$3:$W$1013 = ""Monday 18:00 - 18:50""))))"),"FREE")</f>
        <v>FREE</v>
      </c>
      <c r="C9" s="9" t="str">
        <f>IFERROR(__xludf.DUMMYFUNCTION("IF(COUNTIF(Students!$V$3:$V$1013, ""Tuesday 18:00 - 18:50"") + COUNTIF(Students!$W$3:$W$1013, ""Tuesday 18:00 - 18:50"") = 0, ""FREE"", JOIN(CHAR(10), FILTER(Students!$A$3:$A$1013 &amp; "" "" &amp; Students!$G$3:$G$1013, (Students!$V$3:$V$1013 = ""Tuesday 18:00 -"&amp;" 18:50"") + (Students!$W$3:$W$1013 = ""Tuesday 18:00 - 18:50""))))"),"Emily Pham 1:1")</f>
        <v>Emily Pham 1:1</v>
      </c>
      <c r="D9" s="9" t="str">
        <f>IFERROR(__xludf.DUMMYFUNCTION("IF(COUNTIF(Students!$V$3:$V$1013, ""Wednesday 18:00 - 18:50"") + COUNTIF(Students!$W$3:$W$1013, ""Wednesday 18:00 - 18:50"") = 0, ""FREE"", JOIN(CHAR(10), FILTER(Students!$A$3:$A$1013 &amp; "" "" &amp; Students!$G$3:$G$1013, (Students!$V$3:$V$1013 = ""Wednesday 1"&amp;"8:00 - 18:50"") + (Students!$W$3:$W$1013 = ""Wednesday 18:00 - 18:50""))))"),"FREE")</f>
        <v>FREE</v>
      </c>
      <c r="E9" s="6" t="str">
        <f>IFERROR(__xludf.DUMMYFUNCTION("IF(COUNTIF(Students!$V$3:$V$1013, ""Thursday 18:00 - 18:50"") + COUNTIF(Students!$W$3:$W$1013, ""Thursday 18:00 - 18:50"") = 0, ""FREE"", JOIN(CHAR(10), FILTER(Students!$A$3:$A$1013 &amp; "" "" &amp; Students!$G$3:$G$1013, (Students!$V$3:$V$1013 = ""Thursday 18:0"&amp;"0 - 18:50"") + (Students!$W$3:$W$1013 = ""Thursday 18:00 - 18:50""))))"),"FREE")</f>
        <v>FREE</v>
      </c>
      <c r="F9" s="9" t="str">
        <f>IFERROR(__xludf.DUMMYFUNCTION("IF(COUNTIF(Students!$V$3:$V$1013, ""Friday 18:00 - 18:50"") + COUNTIF(Students!$W$3:$W$1013, ""Friday 18:00 - 18:50"") = 0, ""FREE"", JOIN(CHAR(10), FILTER(Students!$A$3:$A$1013 &amp; "" "" &amp; Students!$G$3:$G$1013, (Students!$V$3:$V$1013 = ""Friday 18:00 - 18"&amp;":50"") + (Students!$W$3:$W$1013 = ""Friday 18:00 - 18:50""))))"),"Devin Mack 1:1")</f>
        <v>Devin Mack 1:1</v>
      </c>
    </row>
    <row r="10" ht="97.5" customHeight="1">
      <c r="A10" s="3" t="s">
        <v>13</v>
      </c>
      <c r="B10" s="10" t="str">
        <f>IFERROR(__xludf.DUMMYFUNCTION("IF(COUNTIF(Students!$V$3:$V$1013, ""Monday 19:00 - 19:50"") + COUNTIF(Students!$W$3:$W$1013, ""Monday 19:00 - 19:50"") = 0, ""FREE"", JOIN(CHAR(10), FILTER(Students!$A$3:$A$1013 &amp; "" "" &amp; Students!$G$3:$G$1013, (Students!$V$3:$V$1013 = ""Monday 19:00 - 19"&amp;":50"") + (Students!$W$3:$W$1013 = ""Monday 19:00 - 19:50""))))"),"Wesley Harrington (중)
Ana Bradley (중)
Marcus Graves (중)")</f>
        <v>Wesley Harrington (중)
Ana Bradley (중)
Marcus Graves (중)</v>
      </c>
      <c r="C10" s="10" t="str">
        <f>IFERROR(__xludf.DUMMYFUNCTION("IF(COUNTIF(Students!$V$3:$V$1013, ""Tuesday 19:00 - 19:50"") + COUNTIF(Students!$W$3:$W$1013, ""Tuesday 19:00 - 19:50"") = 0, ""FREE"", JOIN(CHAR(10), FILTER(Students!$A$3:$A$1013 &amp; "" "" &amp; Students!$G$3:$G$1013, (Students!$V$3:$V$1013 = ""Tuesday 19:00 -"&amp;" 19:50"") + (Students!$W$3:$W$1013 = ""Tuesday 19:00 - 19:50""))))"),"Makenzie Armstrong (중)
Holly Kelley (초)")</f>
        <v>Makenzie Armstrong (중)
Holly Kelley (초)</v>
      </c>
      <c r="D10" s="11" t="str">
        <f>IFERROR(__xludf.DUMMYFUNCTION("IF(COUNTIF(Students!$V$3:$V$1015, ""Wednesday 19:00 - 19:50"") + COUNTIF(Students!$W$3:$W$1015, ""Wednesday 19:00 - 19:50"") = 0, ""FREE"", JOIN(CHAR(10), FILTER(Students!$A$3:$A$1015 &amp; "" "" &amp; Students!$G$3:$G$1015, (Students!$V$3:$V$1015 = ""Wednesday 1"&amp;"9:00 - 19:50"") + (Students!$W$3:$W$1015 = ""Wednesday 19:00 - 19:50""))))"),"FREE")</f>
        <v>FREE</v>
      </c>
      <c r="E10" s="6" t="str">
        <f>IFERROR(__xludf.DUMMYFUNCTION("IF(COUNTIF(Students!$V$3:$V$1013, ""Thursday 19:00 - 19:50"") + COUNTIF(Students!$W$3:$W$1013, ""Thursday 19:00 - 19:50"") = 0, ""FREE"", JOIN(CHAR(10), FILTER(Students!$A$3:$A$1013 &amp; "" "" &amp; Students!$G$3:$G$1013, (Students!$V$3:$V$1013 = ""Thursday 19:0"&amp;"0 - 19:50"") + (Students!$W$3:$W$1013 = ""Thursday 19:00 - 19:50""))))"),"Wesley Harrington (중)
Bethany Dennis (중)
Ana Bradley (중)
Holly Kelley (초)")</f>
        <v>Wesley Harrington (중)
Bethany Dennis (중)
Ana Bradley (중)
Holly Kelley (초)</v>
      </c>
      <c r="F10" s="9" t="str">
        <f>IFERROR(__xludf.DUMMYFUNCTION("IF(COUNTIF(Students!$V$3:$V$1013, ""Friday 19:00 - 19:50"") + COUNTIF(Students!$W$3:$W$1013, ""Friday 19:00 - 19:50"") = 0, ""FREE"", JOIN(CHAR(10), FILTER(Students!$A$3:$A$1013 &amp; "" "" &amp; Students!$G$3:$G$1013, (Students!$V$3:$V$1013 = ""Friday 19:00 - 19"&amp;":50"") + (Students!$W$3:$W$1013 = ""Friday 19:00 - 19:50""))))"),"FREE")</f>
        <v>FREE</v>
      </c>
      <c r="G10" s="1" t="str">
        <f t="shared" ref="G10:G12" si="2">J10 &amp; " " &amp; K10</f>
        <v> </v>
      </c>
    </row>
    <row r="11" ht="75.0" customHeight="1">
      <c r="A11" s="3" t="s">
        <v>14</v>
      </c>
      <c r="B11" s="6" t="str">
        <f>IFERROR(__xludf.DUMMYFUNCTION("IF(COUNTIF(Students!$V$3:$V$1013, ""Monday 20:00 - 20:50"") + COUNTIF(Students!$W$3:$W$1013, ""Monday 20:00 - 20:50"") = 0, ""FREE"", JOIN(CHAR(10), FILTER(Students!$A$3:$A$1013 &amp; "" "" &amp; Students!$G$3:$G$1013, (Students!$V$3:$V$1013 = ""Monday 20:00 - 20"&amp;":50"") + (Students!$W$3:$W$1013 = ""Monday 20:00 - 20:50""))))"),"Erick Paul (초)
Kaley Sims (중)
Bethany Dennis (중)
Braxton Davis (초)")</f>
        <v>Erick Paul (초)
Kaley Sims (중)
Bethany Dennis (중)
Braxton Davis (초)</v>
      </c>
      <c r="C11" s="6" t="str">
        <f>IFERROR(__xludf.DUMMYFUNCTION("IF(COUNTIF(Students!$V$3:$V$1013, ""Tuesday 20:00 - 20:50"") + COUNTIF(Students!$W$3:$W$1013, ""Tuesday 20:00 - 20:50"") = 0, ""FREE"", JOIN(CHAR(10), FILTER(Students!$A$3:$A$1013 &amp; "" "" &amp; Students!$G$3:$G$1013, (Students!$V$3:$V$1013 = ""Tuesday 20:00 -"&amp;" 20:50"") + (Students!$W$3:$W$1013 = ""Tuesday 20:00 - 20:50""))))"),"Cameron Thomas (중)
Leo Baldwin (중)
Kelley Allen (중)")</f>
        <v>Cameron Thomas (중)
Leo Baldwin (중)
Kelley Allen (중)</v>
      </c>
      <c r="D11" s="12" t="str">
        <f>IFERROR(__xludf.DUMMYFUNCTION("IF(COUNTIF(Students!$V$3:$V$1013, ""Wednesday 20:00 - 20:50"") + COUNTIF(Students!$W$3:$W$1013, ""Wednesday 20:00 - 20:50"") = 0, ""FREE"", JOIN(CHAR(10), FILTER(Students!$A$3:$A$1013 &amp; "" "" &amp; Students!$G$3:$G$1013, (Students!$V$3:$V$1013 = ""Wednesday 2"&amp;"0:00 - 20:50"") + (Students!$W$3:$W$1013 = ""Wednesday 20:00 - 20:50""))))"),"Alexandria Harmon (중)
Emmanuel Miranda (중)")</f>
        <v>Alexandria Harmon (중)
Emmanuel Miranda (중)</v>
      </c>
      <c r="E11" s="13" t="str">
        <f>IFERROR(__xludf.DUMMYFUNCTION("IF(COUNTIF(Students!$V$3:$V$1013, ""Thursday 20:00 - 20:50"") + COUNTIF(Students!$W$3:$W$1013, ""Thursday 20:00 - 20:50"") = 0, ""FREE"", JOIN(CHAR(10), FILTER(Students!$A$3:$A$1013 &amp; "" "" &amp; Students!$G$3:$G$1013, (Students!$V$3:$V$1013 = ""Thursday 20:0"&amp;"0 - 20:50"") + (Students!$W$3:$W$1013 = ""Thursday 20:00 - 20:50""))))"),"Dustin Mcguire (초)
Ernest Reyes (초)")</f>
        <v>Dustin Mcguire (초)
Ernest Reyes (초)</v>
      </c>
      <c r="F11" s="7" t="str">
        <f>IFERROR(__xludf.DUMMYFUNCTION("IF(COUNTIF(Students!$V$3:$V$1013, ""Friday 20:00 - 20:50"") + COUNTIF(Students!$W$3:$W$1013, ""Friday 20:00 - 20:50"") = 0, ""FREE"", JOIN(CHAR(10), FILTER(Students!$A$3:$A$1013 &amp; "" "" &amp; Students!$G$3:$G$1013, (Students!$V$3:$V$1013 = ""Friday 20:00 - 20"&amp;":50"") + (Students!$W$3:$W$1013 = ""Friday 20:00 - 20:50""))))"),"Tyson Ingram (상)
Emmanuel Pratt (중)")</f>
        <v>Tyson Ingram (상)
Emmanuel Pratt (중)</v>
      </c>
      <c r="G11" s="1" t="str">
        <f t="shared" si="2"/>
        <v> </v>
      </c>
    </row>
    <row r="12" ht="75.0" customHeight="1">
      <c r="A12" s="3" t="s">
        <v>15</v>
      </c>
      <c r="B12" s="13" t="str">
        <f>IFERROR(__xludf.DUMMYFUNCTION("IF(COUNTIF(Students!$V$3:$V$1013, ""Monday 21:00 - 21:50"") + COUNTIF(Students!$W$3:$W$1013, ""Monday 21:00 - 21:50"") = 0, ""FREE"", JOIN(CHAR(10), FILTER(Students!$A$3:$A$1013 &amp; "" "" &amp; Students!$G$3:$G$1013, (Students!$V$3:$V$1013 = ""Monday 21:00 - 21"&amp;":50"") + (Students!$W$3:$W$1013 = ""Monday 21:00 - 21:50""))))"),"Felicia Ross (초)
Kelli Singh (초)")</f>
        <v>Felicia Ross (초)
Kelli Singh (초)</v>
      </c>
      <c r="C12" s="6" t="str">
        <f>IFERROR(__xludf.DUMMYFUNCTION("IF(COUNTIF(Students!$V$3:$V$1013, ""Tuesday 21:00 - 21:50"") + COUNTIF(Students!$W$3:$W$1013, ""Tuesday 21:00 - 21:50"") = 0, ""FREE"", JOIN(CHAR(10), FILTER(Students!$A$3:$A$1013 &amp; "" "" &amp; Students!$G$3:$G$1013, (Students!$V$3:$V$1013 = ""Tuesday 21:00 -"&amp;" 21:50"") + (Students!$W$3:$W$1013 = ""Tuesday 21:00 - 21:50""))))"),"Jenny Tucker (중)
Tyson Ingram (상)
Emmanuel Pratt (중)")</f>
        <v>Jenny Tucker (중)
Tyson Ingram (상)
Emmanuel Pratt (중)</v>
      </c>
      <c r="D12" s="8" t="str">
        <f>IFERROR(__xludf.DUMMYFUNCTION("IF(COUNTIF(Students!$V$3:$V$1013, ""Wednesday 21:00 - 21:50"") + COUNTIF(Students!$W$3:$W$1013, ""Wednesday 21:00 - 21:50"") = 0, ""FREE"", JOIN(CHAR(10), FILTER(Students!$A$3:$A$1013 &amp; "" "" &amp; Students!$G$3:$G$1013, (Students!$V$3:$V$1013 = ""Wednesday 2"&amp;"1:00 - 21:50"") + (Students!$W$3:$W$1013 = ""Wednesday 21:00 - 21:50""))))
"),"FREE")</f>
        <v>FREE</v>
      </c>
      <c r="E12" s="6" t="str">
        <f>IFERROR(__xludf.DUMMYFUNCTION("IF(COUNTIF(Students!$V$3:$V$1013, ""Thursday 21:00 - 21:50"") + COUNTIF(Students!$W$3:$W$1013, ""Thursday 21:00 - 21:50"") = 0, ""FREE"", JOIN(CHAR(10), FILTER(Students!$A$3:$A$1013 &amp; "" "" &amp; Students!$G$3:$G$1013, (Students!$V$3:$V$113 = ""Thursday 21:00"&amp;" - 21:50"") + (Students!$W$3:$W$1013 = ""Thursday 21:00 - 21:50""))))"),"Cameron Thomas (중)
Elliott Waters (중)
Alexis Mack (중)")</f>
        <v>Cameron Thomas (중)
Elliott Waters (중)
Alexis Mack (중)</v>
      </c>
      <c r="F12" s="6" t="str">
        <f>IFERROR(__xludf.DUMMYFUNCTION("IF(COUNTIF(Students!$V$3:$V$1013, ""Friday 21:00 - 21:50"") + COUNTIF(Students!$W$3:$W$1013, ""Friday 21:00 - 21:50"") = 0, ""FREE"", JOIN(CHAR(10), FILTER(Students!$A$3:$A$1013 &amp; "" "" &amp; Students!$G$3:$G$1013, (Students!$V$3:$V$1013 = ""Friday 21:00 - 21"&amp;":50"") + (Students!$W$3:$W$1013 = ""Friday 21:00 - 21:50""))))"),"FREE")</f>
        <v>FREE</v>
      </c>
      <c r="G12" s="1" t="str">
        <f t="shared" si="2"/>
        <v> </v>
      </c>
    </row>
    <row r="13">
      <c r="B13" s="14"/>
      <c r="C13" s="14"/>
      <c r="D13" s="14"/>
      <c r="E13" s="14"/>
      <c r="F13" s="14"/>
    </row>
  </sheetData>
  <conditionalFormatting sqref="B3:F12">
    <cfRule type="expression" dxfId="0" priority="1">
      <formula>AND(COUNTIF($B3:$F12, "*상*") &gt;= 2, COUNTIF($B3:$F12, "*상*") &gt; COUNTIF($B3:$F12, "*초*"),      COUNTIF($B3:$F3, "*상*") &gt; COUNTIF($B3:$F12, "*중*") )</formula>
    </cfRule>
  </conditionalFormatting>
  <conditionalFormatting sqref="B3:F12">
    <cfRule type="expression" dxfId="1" priority="2">
      <formula>$B3:F12="FREE"</formula>
    </cfRule>
  </conditionalFormatting>
  <conditionalFormatting sqref="I7">
    <cfRule type="expression" dxfId="2" priority="3">
      <formula>COUNTIF(A$1:A$10, "*초*") &gt; COUNTIF(A$1:A$10, "*중*") + COUNTIF(A$1:A$10, "*고*")</formula>
    </cfRule>
  </conditionalFormatting>
  <conditionalFormatting sqref="B3:F12">
    <cfRule type="expression" dxfId="3" priority="4">
      <formula>AND(ISNUMBER(SEARCH("초", $B3:F12)), COUNTIF(B3:F12, "*초*") &gt;= MAX(COUNTIF(B3:F12, "*중*"), COUNTIF(B3:F12, "*상*")))</formula>
    </cfRule>
  </conditionalFormatting>
  <conditionalFormatting sqref="B3:F12">
    <cfRule type="expression" dxfId="4" priority="5">
      <formula>AND(ISNUMBER(SEARCH("중", $B3:F12)), COUNTIF(B3:F12, "*중*") &gt;= MAX(COUNTIF(B3:F12, "*초*"), COUNTIF(B3:F12, "*상*")))</formula>
    </cfRule>
  </conditionalFormatting>
  <conditionalFormatting sqref="B3:F12">
    <cfRule type="expression" dxfId="5" priority="6">
      <formula>AND(ISNUMBER(SEARCH("왕", $B3:F12)), COUNTIF(B3:F12, "*초*") &gt;= MAX(COUNTIF(B3:F12, "*중*"), COUNTIF(B3:F12, "*상*")))</formula>
    </cfRule>
  </conditionalFormatting>
  <conditionalFormatting sqref="A1">
    <cfRule type="notContainsBlanks" dxfId="2" priority="7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4.0"/>
    <col customWidth="1" min="2" max="2" width="16.56"/>
    <col customWidth="1" min="4" max="4" width="12.67"/>
    <col customWidth="1" min="11" max="11" width="4.33"/>
    <col customWidth="1" min="14" max="14" width="11.44"/>
    <col hidden="1" min="24" max="34" width="11.22"/>
  </cols>
  <sheetData>
    <row r="1" ht="27.0" customHeight="1">
      <c r="A1" s="15" t="s">
        <v>16</v>
      </c>
      <c r="B1" s="15" t="s">
        <v>17</v>
      </c>
      <c r="C1" s="15" t="s">
        <v>18</v>
      </c>
      <c r="D1" s="15" t="s">
        <v>19</v>
      </c>
      <c r="E1" s="16" t="s">
        <v>20</v>
      </c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7" t="s">
        <v>26</v>
      </c>
      <c r="L1" s="15" t="s">
        <v>27</v>
      </c>
      <c r="M1" s="15" t="s">
        <v>28</v>
      </c>
      <c r="N1" s="15" t="s">
        <v>29</v>
      </c>
      <c r="O1" s="16" t="s">
        <v>30</v>
      </c>
      <c r="P1" s="16" t="s">
        <v>31</v>
      </c>
      <c r="Q1" s="16" t="s">
        <v>32</v>
      </c>
      <c r="R1" s="15" t="s">
        <v>33</v>
      </c>
      <c r="S1" s="15" t="s">
        <v>34</v>
      </c>
      <c r="T1" s="15" t="s">
        <v>35</v>
      </c>
      <c r="U1" s="18" t="s">
        <v>36</v>
      </c>
      <c r="V1" s="15" t="s">
        <v>37</v>
      </c>
      <c r="W1" s="15" t="s">
        <v>38</v>
      </c>
      <c r="X1" s="19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>
      <c r="A2" s="21"/>
      <c r="B2" s="21"/>
      <c r="C2" s="22"/>
      <c r="D2" s="22"/>
      <c r="E2" s="23"/>
      <c r="F2" s="22"/>
      <c r="G2" s="22"/>
      <c r="H2" s="22"/>
      <c r="I2" s="22"/>
      <c r="J2" s="22"/>
      <c r="K2" s="22"/>
      <c r="L2" s="22"/>
      <c r="M2" s="22"/>
      <c r="N2" s="22"/>
      <c r="O2" s="23"/>
      <c r="P2" s="23"/>
      <c r="Q2" s="24"/>
      <c r="R2" s="22"/>
      <c r="S2" s="22"/>
      <c r="T2" s="22"/>
      <c r="U2" s="24"/>
      <c r="V2" s="22"/>
      <c r="W2" s="22"/>
      <c r="X2" s="25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>
      <c r="A3" s="26" t="s">
        <v>39</v>
      </c>
      <c r="B3" s="27" t="s">
        <v>40</v>
      </c>
      <c r="C3" s="28" t="s">
        <v>41</v>
      </c>
      <c r="D3" s="29" t="s">
        <v>42</v>
      </c>
      <c r="E3" s="30">
        <v>45400.0</v>
      </c>
      <c r="F3" s="31"/>
      <c r="G3" s="32" t="s">
        <v>43</v>
      </c>
      <c r="H3" s="33" t="s">
        <v>44</v>
      </c>
      <c r="I3" s="33">
        <v>1.0</v>
      </c>
      <c r="J3" s="33" t="s">
        <v>4</v>
      </c>
      <c r="K3" s="34">
        <f t="shared" ref="K3:K67" si="1">IF(J3="Monday", 1, IF(J3="Tuesday", 2, IF(J3="Wednesday", 3, IF(J3="Thursday", 4, IF(J3="Friday", 5, IF(J3="Saturday", 6, IF(J3="Sunday", 7, IF(J3="N/A", 8, 9))))))))</f>
        <v>4</v>
      </c>
      <c r="L3" s="33" t="s">
        <v>10</v>
      </c>
      <c r="M3" s="33" t="s">
        <v>45</v>
      </c>
      <c r="N3" s="33" t="s">
        <v>45</v>
      </c>
      <c r="O3" s="35">
        <v>45532.0</v>
      </c>
      <c r="P3" s="36">
        <f>IFERROR(__xludf.DUMMYFUNCTION("IF(M3=""N/A"",
    INDEX(FILTER(SEQUENCE(O3 + 180, 1, O3, 1),
        (WEEKDAY(SEQUENCE(O3 + 180, 1, O3, 1), 2) = MATCH(J3, {""Monday"", ""Tuesday"", ""Wednesday"", ""Thursday"", ""Friday"", ""Saturday"", ""Sunday""}, 0)) *
        ISNA(MATCH(SEQUENCE(O3 "&amp;"+ 180, 1, O3, 1), U$3:U$100, 0))),
        IF(H3=""1 Month"", 4 + S3, IF(H3=""2 Months"", 8 + S3, IF(H3=""3 Months"", 12 + S3, 0)))),
    INDEX(FILTER(SEQUENCE(O3 + 180, 1, O3, 1),
        ((WEEKDAY(SEQUENCE(O3 + 180, 1, O3, 1), 2) = MATCH(J3, {""Monday"""&amp;", ""Tuesday"", ""Wednesday"", ""Thursday"", ""Friday"", ""Saturday"", ""Sunday""}, 0)) +
        (WEEKDAY(SEQUENCE(O3 + 180, 1, O3, 1), 2) = MATCH(M3, {""Monday"", ""Tuesday"", ""Wednesday"", ""Thursday"", ""Friday"", ""Saturday"", ""Sunday""}, 0) * (J3 &lt;"&amp;"&gt; M3))) *
        ISNA(MATCH(SEQUENCE(O3 + 180, 1, O3, 1), U$3:U$24, 0))),
        IF(J3 = M3, IF(H3=""1 Month"", 4 + S3, IF(H3=""2 Months"", 8 + S3, IF(H3=""3 Months"", 12 + S3, 0))), 
        IF(H3=""1 Month"", 8 + S3, IF(H3=""2 Months"", 16 + S3, IF(H3"&amp;"=""3 Months"", 24 + S3, 0))))
    )
)"),45617.0)</f>
        <v>45617</v>
      </c>
      <c r="Q3" s="37">
        <f t="shared" ref="Q3:Q113" si="2">WORKDAY(P3, -7)</f>
        <v>45608</v>
      </c>
      <c r="R3" s="38">
        <f t="shared" ref="R3:R26" si="3">IF(H3="N/A", "N/A", 
    IF(I3=1, 
        IF(H3="1 Month", 1, IF(OR(H3="2 Months", H3="3 Months"), 2)), 
        IF(I3=2, 
            IF(H3="1 Month", 2, IF(OR(H3="2 Months", H3="3 Months"), 3))
        )
    )
)</f>
        <v>2</v>
      </c>
      <c r="S3" s="39">
        <v>0.0</v>
      </c>
      <c r="T3" s="40">
        <f t="shared" ref="T3:T113" si="4">IF(I3=1, IF(H3="1 Month", 4, IF(H3="2 Months", 8, IF(H3="3 Months", 12, 0))), IF(H3="1 Month", 8, IF(H3="2 Months", 16, IF(H3="3 Months", 24, 0))))</f>
        <v>12</v>
      </c>
      <c r="U3" s="41">
        <f>Holidays!A1:A113</f>
        <v>45332</v>
      </c>
      <c r="V3" s="42" t="str">
        <f t="shared" ref="V3:V113" si="5">J3 &amp; " " &amp; L3</f>
        <v>Thursday 11:30 - 12:30</v>
      </c>
      <c r="W3" s="42" t="str">
        <f t="shared" ref="W3:W113" si="6">IF(M3="N/A", "", M3 &amp; " " &amp; N3)</f>
        <v/>
      </c>
      <c r="X3" s="43">
        <f>TODAY()</f>
        <v>45540</v>
      </c>
      <c r="Y3" s="42"/>
      <c r="Z3" s="42"/>
      <c r="AA3" s="42"/>
      <c r="AB3" s="42"/>
      <c r="AC3" s="42"/>
      <c r="AD3" s="42"/>
      <c r="AE3" s="42"/>
      <c r="AF3" s="42"/>
      <c r="AG3" s="42"/>
      <c r="AH3" s="42"/>
    </row>
    <row r="4">
      <c r="A4" s="44" t="s">
        <v>46</v>
      </c>
      <c r="B4" s="45" t="s">
        <v>47</v>
      </c>
      <c r="C4" s="46" t="s">
        <v>48</v>
      </c>
      <c r="D4" s="29" t="s">
        <v>42</v>
      </c>
      <c r="E4" s="30">
        <v>45465.0</v>
      </c>
      <c r="F4" s="31"/>
      <c r="G4" s="32" t="s">
        <v>49</v>
      </c>
      <c r="H4" s="33" t="s">
        <v>50</v>
      </c>
      <c r="I4" s="33">
        <v>1.0</v>
      </c>
      <c r="J4" s="33" t="s">
        <v>2</v>
      </c>
      <c r="K4" s="34">
        <f t="shared" si="1"/>
        <v>2</v>
      </c>
      <c r="L4" s="33" t="s">
        <v>11</v>
      </c>
      <c r="M4" s="33" t="s">
        <v>45</v>
      </c>
      <c r="N4" s="33" t="s">
        <v>45</v>
      </c>
      <c r="O4" s="35">
        <v>45461.0</v>
      </c>
      <c r="P4" s="36">
        <f>IFERROR(__xludf.DUMMYFUNCTION("IF(M4=""N/A"",
    INDEX(FILTER(SEQUENCE(O4 + 180, 1, O4, 1),
        (WEEKDAY(SEQUENCE(O4 + 180, 1, O4, 1), 2) = MATCH(J4, {""Monday"", ""Tuesday"", ""Wednesday"", ""Thursday"", ""Friday"", ""Saturday"", ""Sunday""}, 0)) *
        ISNA(MATCH(SEQUENCE(O4 "&amp;"+ 180, 1, O4, 1), U$3:U$100, 0))),
        IF(H4=""1 Month"", 4 + S4, IF(H4=""2 Months"", 8 + S4, IF(H4=""3 Months"", 12 + S4, 0)))),
    INDEX(FILTER(SEQUENCE(O4 + 180, 1, O4, 1),
        ((WEEKDAY(SEQUENCE(O4 + 180, 1, O4, 1), 2) = MATCH(J4, {""Monday"""&amp;", ""Tuesday"", ""Wednesday"", ""Thursday"", ""Friday"", ""Saturday"", ""Sunday""}, 0)) +
        (WEEKDAY(SEQUENCE(O4 + 180, 1, O4, 1), 2) = MATCH(M4, {""Monday"", ""Tuesday"", ""Wednesday"", ""Thursday"", ""Friday"", ""Saturday"", ""Sunday""}, 0) * (J4 &lt;"&amp;"&gt; M4))) *
        ISNA(MATCH(SEQUENCE(O4 + 180, 1, O4, 1), U$3:U$24, 0))),
        IF(J4 = M4, IF(H4=""1 Month"", 4 + S4, IF(H4=""2 Months"", 8 + S4, IF(H4=""3 Months"", 12 + S4, 0))), 
        IF(H4=""1 Month"", 8 + S4, IF(H4=""2 Months"", 16 + S4, IF(H4"&amp;"=""3 Months"", 24 + S4, 0))))
    )
)"),45510.0)</f>
        <v>45510</v>
      </c>
      <c r="Q4" s="37">
        <f t="shared" si="2"/>
        <v>45499</v>
      </c>
      <c r="R4" s="38">
        <f t="shared" si="3"/>
        <v>2</v>
      </c>
      <c r="S4" s="39">
        <v>0.0</v>
      </c>
      <c r="T4" s="40">
        <f t="shared" si="4"/>
        <v>8</v>
      </c>
      <c r="U4" s="41">
        <f>Holidays!A2:A113</f>
        <v>45333</v>
      </c>
      <c r="V4" s="42" t="str">
        <f t="shared" si="5"/>
        <v>Tuesday 11:30 - 13:00</v>
      </c>
      <c r="W4" s="42" t="str">
        <f t="shared" si="6"/>
        <v/>
      </c>
      <c r="X4" s="47"/>
      <c r="Y4" s="42"/>
      <c r="Z4" s="42"/>
      <c r="AA4" s="42"/>
      <c r="AB4" s="42"/>
      <c r="AC4" s="42"/>
      <c r="AD4" s="42"/>
      <c r="AE4" s="42"/>
      <c r="AF4" s="42"/>
      <c r="AG4" s="42"/>
      <c r="AH4" s="42"/>
    </row>
    <row r="5">
      <c r="A5" s="48" t="s">
        <v>51</v>
      </c>
      <c r="B5" s="49" t="s">
        <v>52</v>
      </c>
      <c r="C5" s="50" t="s">
        <v>53</v>
      </c>
      <c r="D5" s="29" t="s">
        <v>42</v>
      </c>
      <c r="E5" s="30">
        <v>45489.0</v>
      </c>
      <c r="F5" s="31"/>
      <c r="G5" s="32" t="s">
        <v>54</v>
      </c>
      <c r="H5" s="33" t="s">
        <v>55</v>
      </c>
      <c r="I5" s="33">
        <v>1.0</v>
      </c>
      <c r="J5" s="33" t="s">
        <v>1</v>
      </c>
      <c r="K5" s="34">
        <f t="shared" si="1"/>
        <v>1</v>
      </c>
      <c r="L5" s="33" t="s">
        <v>14</v>
      </c>
      <c r="M5" s="33" t="s">
        <v>45</v>
      </c>
      <c r="N5" s="33" t="s">
        <v>45</v>
      </c>
      <c r="O5" s="35">
        <v>45489.0</v>
      </c>
      <c r="P5" s="36">
        <f>IFERROR(__xludf.DUMMYFUNCTION("IF(M5=""N/A"",
    INDEX(FILTER(SEQUENCE(O5 + 180, 1, O5, 1),
        (WEEKDAY(SEQUENCE(O5 + 180, 1, O5, 1), 2) = MATCH(J5, {""Monday"", ""Tuesday"", ""Wednesday"", ""Thursday"", ""Friday"", ""Saturday"", ""Sunday""}, 0)) *
        ISNA(MATCH(SEQUENCE(O5 "&amp;"+ 180, 1, O5, 1), U$3:U$100, 0))),
        IF(H5=""1 Month"", 4 + S5, IF(H5=""2 Months"", 8 + S5, IF(H5=""3 Months"", 12 + S5, 0)))),
    INDEX(FILTER(SEQUENCE(O5 + 180, 1, O5, 1),
        ((WEEKDAY(SEQUENCE(O5 + 180, 1, O5, 1), 2) = MATCH(J5, {""Monday"""&amp;", ""Tuesday"", ""Wednesday"", ""Thursday"", ""Friday"", ""Saturday"", ""Sunday""}, 0)) +
        (WEEKDAY(SEQUENCE(O5 + 180, 1, O5, 1), 2) = MATCH(M5, {""Monday"", ""Tuesday"", ""Wednesday"", ""Thursday"", ""Friday"", ""Saturday"", ""Sunday""}, 0) * (J5 &lt;"&amp;"&gt; M5))) *
        ISNA(MATCH(SEQUENCE(O5 + 180, 1, O5, 1), U$3:U$24, 0))),
        IF(J5 = M5, IF(H5=""1 Month"", 4 + S5, IF(H5=""2 Months"", 8 + S5, IF(H5=""3 Months"", 12 + S5, 0))), 
        IF(H5=""1 Month"", 8 + S5, IF(H5=""2 Months"", 16 + S5, IF(H5"&amp;"=""3 Months"", 24 + S5, 0))))
    )
)"),45516.0)</f>
        <v>45516</v>
      </c>
      <c r="Q5" s="37">
        <f t="shared" si="2"/>
        <v>45505</v>
      </c>
      <c r="R5" s="38">
        <f t="shared" si="3"/>
        <v>1</v>
      </c>
      <c r="S5" s="39">
        <v>0.0</v>
      </c>
      <c r="T5" s="40">
        <f t="shared" si="4"/>
        <v>4</v>
      </c>
      <c r="U5" s="41">
        <f>Holidays!A3:A113</f>
        <v>45334</v>
      </c>
      <c r="V5" s="51" t="str">
        <f t="shared" si="5"/>
        <v>Monday 20:00 - 20:50</v>
      </c>
      <c r="W5" s="51" t="str">
        <f t="shared" si="6"/>
        <v/>
      </c>
      <c r="X5" s="52"/>
      <c r="Y5" s="51"/>
      <c r="Z5" s="51"/>
      <c r="AA5" s="51"/>
      <c r="AB5" s="51"/>
      <c r="AC5" s="51"/>
      <c r="AD5" s="51"/>
      <c r="AE5" s="51"/>
      <c r="AF5" s="51"/>
      <c r="AG5" s="51"/>
      <c r="AH5" s="51"/>
    </row>
    <row r="6">
      <c r="A6" s="44" t="s">
        <v>56</v>
      </c>
      <c r="B6" s="45" t="s">
        <v>57</v>
      </c>
      <c r="C6" s="46" t="s">
        <v>58</v>
      </c>
      <c r="D6" s="29" t="s">
        <v>42</v>
      </c>
      <c r="E6" s="30">
        <v>45496.0</v>
      </c>
      <c r="F6" s="31"/>
      <c r="G6" s="32" t="s">
        <v>59</v>
      </c>
      <c r="H6" s="33" t="s">
        <v>55</v>
      </c>
      <c r="I6" s="33">
        <v>1.0</v>
      </c>
      <c r="J6" s="33" t="s">
        <v>1</v>
      </c>
      <c r="K6" s="34">
        <f t="shared" si="1"/>
        <v>1</v>
      </c>
      <c r="L6" s="33" t="s">
        <v>14</v>
      </c>
      <c r="M6" s="33" t="s">
        <v>45</v>
      </c>
      <c r="N6" s="33" t="s">
        <v>45</v>
      </c>
      <c r="O6" s="35">
        <v>45496.0</v>
      </c>
      <c r="P6" s="36">
        <f>IFERROR(__xludf.DUMMYFUNCTION("IF(M6=""N/A"",
    INDEX(FILTER(SEQUENCE(O6 + 180, 1, O6, 1),
        (WEEKDAY(SEQUENCE(O6 + 180, 1, O6, 1), 2) = MATCH(J6, {""Monday"", ""Tuesday"", ""Wednesday"", ""Thursday"", ""Friday"", ""Saturday"", ""Sunday""}, 0)) *
        ISNA(MATCH(SEQUENCE(O6 "&amp;"+ 180, 1, O6, 1), U$3:U$100, 0))),
        IF(H6=""1 Month"", 4 + S6, IF(H6=""2 Months"", 8 + S6, IF(H6=""3 Months"", 12 + S6, 0)))),
    INDEX(FILTER(SEQUENCE(O6 + 180, 1, O6, 1),
        ((WEEKDAY(SEQUENCE(O6 + 180, 1, O6, 1), 2) = MATCH(J6, {""Monday"""&amp;", ""Tuesday"", ""Wednesday"", ""Thursday"", ""Friday"", ""Saturday"", ""Sunday""}, 0)) +
        (WEEKDAY(SEQUENCE(O6 + 180, 1, O6, 1), 2) = MATCH(M6, {""Monday"", ""Tuesday"", ""Wednesday"", ""Thursday"", ""Friday"", ""Saturday"", ""Sunday""}, 0) * (J6 &lt;"&amp;"&gt; M6))) *
        ISNA(MATCH(SEQUENCE(O6 + 180, 1, O6, 1), U$3:U$24, 0))),
        IF(J6 = M6, IF(H6=""1 Month"", 4 + S6, IF(H6=""2 Months"", 8 + S6, IF(H6=""3 Months"", 12 + S6, 0))), 
        IF(H6=""1 Month"", 8 + S6, IF(H6=""2 Months"", 16 + S6, IF(H6"&amp;"=""3 Months"", 24 + S6, 0))))
    )
)"),45523.0)</f>
        <v>45523</v>
      </c>
      <c r="Q6" s="37">
        <f t="shared" si="2"/>
        <v>45512</v>
      </c>
      <c r="R6" s="38">
        <f t="shared" si="3"/>
        <v>1</v>
      </c>
      <c r="S6" s="39">
        <v>0.0</v>
      </c>
      <c r="T6" s="40">
        <f t="shared" si="4"/>
        <v>4</v>
      </c>
      <c r="U6" s="41">
        <f>Holidays!A4:A113</f>
        <v>45352</v>
      </c>
      <c r="V6" s="42" t="str">
        <f t="shared" si="5"/>
        <v>Monday 20:00 - 20:50</v>
      </c>
      <c r="W6" s="42" t="str">
        <f t="shared" si="6"/>
        <v/>
      </c>
      <c r="X6" s="47"/>
      <c r="Y6" s="42"/>
      <c r="Z6" s="42"/>
      <c r="AA6" s="42"/>
      <c r="AB6" s="42"/>
      <c r="AC6" s="42"/>
      <c r="AD6" s="42"/>
      <c r="AE6" s="42"/>
      <c r="AF6" s="42"/>
      <c r="AG6" s="42"/>
      <c r="AH6" s="42"/>
    </row>
    <row r="7">
      <c r="A7" s="48" t="s">
        <v>60</v>
      </c>
      <c r="B7" s="49" t="s">
        <v>61</v>
      </c>
      <c r="C7" s="50" t="s">
        <v>62</v>
      </c>
      <c r="D7" s="29" t="s">
        <v>42</v>
      </c>
      <c r="E7" s="30">
        <v>45446.0</v>
      </c>
      <c r="F7" s="31"/>
      <c r="G7" s="32" t="s">
        <v>54</v>
      </c>
      <c r="H7" s="33" t="s">
        <v>50</v>
      </c>
      <c r="I7" s="33">
        <v>1.0</v>
      </c>
      <c r="J7" s="33" t="s">
        <v>4</v>
      </c>
      <c r="K7" s="34">
        <f t="shared" si="1"/>
        <v>4</v>
      </c>
      <c r="L7" s="33" t="s">
        <v>14</v>
      </c>
      <c r="M7" s="33" t="s">
        <v>45</v>
      </c>
      <c r="N7" s="33" t="s">
        <v>45</v>
      </c>
      <c r="O7" s="35">
        <v>45446.0</v>
      </c>
      <c r="P7" s="36">
        <f>IFERROR(__xludf.DUMMYFUNCTION("IF(M7=""N/A"",
    INDEX(FILTER(SEQUENCE(O7 + 180, 1, O7, 1),
        (WEEKDAY(SEQUENCE(O7 + 180, 1, O7, 1), 2) = MATCH(J7, {""Monday"", ""Tuesday"", ""Wednesday"", ""Thursday"", ""Friday"", ""Saturday"", ""Sunday""}, 0)) *
        ISNA(MATCH(SEQUENCE(O7 "&amp;"+ 180, 1, O7, 1), U$3:U$100, 0))),
        IF(H7=""1 Month"", 4 + S7, IF(H7=""2 Months"", 8 + S7, IF(H7=""3 Months"", 12 + S7, 0)))),
    INDEX(FILTER(SEQUENCE(O7 + 180, 1, O7, 1),
        ((WEEKDAY(SEQUENCE(O7 + 180, 1, O7, 1), 2) = MATCH(J7, {""Monday"""&amp;", ""Tuesday"", ""Wednesday"", ""Thursday"", ""Friday"", ""Saturday"", ""Sunday""}, 0)) +
        (WEEKDAY(SEQUENCE(O7 + 180, 1, O7, 1), 2) = MATCH(M7, {""Monday"", ""Tuesday"", ""Wednesday"", ""Thursday"", ""Friday"", ""Saturday"", ""Sunday""}, 0) * (J7 &lt;"&amp;"&gt; M7))) *
        ISNA(MATCH(SEQUENCE(O7 + 180, 1, O7, 1), U$3:U$24, 0))),
        IF(J7 = M7, IF(H7=""1 Month"", 4 + S7, IF(H7=""2 Months"", 8 + S7, IF(H7=""3 Months"", 12 + S7, 0))), 
        IF(H7=""1 Month"", 8 + S7, IF(H7=""2 Months"", 16 + S7, IF(H7"&amp;"=""3 Months"", 24 + S7, 0))))
    )
)"),45526.0)</f>
        <v>45526</v>
      </c>
      <c r="Q7" s="37">
        <f t="shared" si="2"/>
        <v>45517</v>
      </c>
      <c r="R7" s="38">
        <f t="shared" si="3"/>
        <v>2</v>
      </c>
      <c r="S7" s="39">
        <v>2.0</v>
      </c>
      <c r="T7" s="40">
        <f t="shared" si="4"/>
        <v>8</v>
      </c>
      <c r="U7" s="41">
        <f>Holidays!A5:A113</f>
        <v>45392</v>
      </c>
      <c r="V7" s="42" t="str">
        <f t="shared" si="5"/>
        <v>Thursday 20:00 - 20:50</v>
      </c>
      <c r="W7" s="42" t="str">
        <f t="shared" si="6"/>
        <v/>
      </c>
      <c r="X7" s="47"/>
      <c r="Y7" s="42"/>
      <c r="Z7" s="42"/>
      <c r="AA7" s="42"/>
      <c r="AB7" s="42"/>
      <c r="AC7" s="42"/>
      <c r="AD7" s="42"/>
      <c r="AE7" s="42"/>
      <c r="AF7" s="42"/>
      <c r="AG7" s="42"/>
      <c r="AH7" s="42"/>
    </row>
    <row r="8">
      <c r="A8" s="44" t="s">
        <v>63</v>
      </c>
      <c r="B8" s="45" t="s">
        <v>64</v>
      </c>
      <c r="C8" s="46" t="s">
        <v>65</v>
      </c>
      <c r="D8" s="29" t="s">
        <v>42</v>
      </c>
      <c r="E8" s="30">
        <v>45509.0</v>
      </c>
      <c r="F8" s="31"/>
      <c r="G8" s="32" t="s">
        <v>59</v>
      </c>
      <c r="H8" s="33" t="s">
        <v>55</v>
      </c>
      <c r="I8" s="33">
        <v>1.0</v>
      </c>
      <c r="J8" s="33" t="s">
        <v>2</v>
      </c>
      <c r="K8" s="34">
        <f t="shared" si="1"/>
        <v>2</v>
      </c>
      <c r="L8" s="33" t="s">
        <v>13</v>
      </c>
      <c r="M8" s="33" t="s">
        <v>45</v>
      </c>
      <c r="N8" s="33" t="s">
        <v>45</v>
      </c>
      <c r="O8" s="35">
        <v>45509.0</v>
      </c>
      <c r="P8" s="36">
        <f>IFERROR(__xludf.DUMMYFUNCTION("IF(M8=""N/A"",
    INDEX(FILTER(SEQUENCE(O8 + 180, 1, O8, 1),
        (WEEKDAY(SEQUENCE(O8 + 180, 1, O8, 1), 2) = MATCH(J8, {""Monday"", ""Tuesday"", ""Wednesday"", ""Thursday"", ""Friday"", ""Saturday"", ""Sunday""}, 0)) *
        ISNA(MATCH(SEQUENCE(O8 "&amp;"+ 180, 1, O8, 1), U$3:U$100, 0))),
        IF(H8=""1 Month"", 4 + S8, IF(H8=""2 Months"", 8 + S8, IF(H8=""3 Months"", 12 + S8, 0)))),
    INDEX(FILTER(SEQUENCE(O8 + 180, 1, O8, 1),
        ((WEEKDAY(SEQUENCE(O8 + 180, 1, O8, 1), 2) = MATCH(J8, {""Monday"""&amp;", ""Tuesday"", ""Wednesday"", ""Thursday"", ""Friday"", ""Saturday"", ""Sunday""}, 0)) +
        (WEEKDAY(SEQUENCE(O8 + 180, 1, O8, 1), 2) = MATCH(M8, {""Monday"", ""Tuesday"", ""Wednesday"", ""Thursday"", ""Friday"", ""Saturday"", ""Sunday""}, 0) * (J8 &lt;"&amp;"&gt; M8))) *
        ISNA(MATCH(SEQUENCE(O8 + 180, 1, O8, 1), U$3:U$24, 0))),
        IF(J8 = M8, IF(H8=""1 Month"", 4 + S8, IF(H8=""2 Months"", 8 + S8, IF(H8=""3 Months"", 12 + S8, 0))), 
        IF(H8=""1 Month"", 8 + S8, IF(H8=""2 Months"", 16 + S8, IF(H8"&amp;"=""3 Months"", 24 + S8, 0))))
    )
)"),45531.0)</f>
        <v>45531</v>
      </c>
      <c r="Q8" s="37">
        <f t="shared" si="2"/>
        <v>45520</v>
      </c>
      <c r="R8" s="38">
        <f t="shared" si="3"/>
        <v>1</v>
      </c>
      <c r="S8" s="39">
        <v>0.0</v>
      </c>
      <c r="T8" s="40">
        <f t="shared" si="4"/>
        <v>4</v>
      </c>
      <c r="U8" s="41">
        <f>Holidays!A6:A113</f>
        <v>45417</v>
      </c>
      <c r="V8" s="42" t="str">
        <f t="shared" si="5"/>
        <v>Tuesday 19:00 - 19:50</v>
      </c>
      <c r="W8" s="42" t="str">
        <f t="shared" si="6"/>
        <v/>
      </c>
      <c r="X8" s="47"/>
      <c r="Y8" s="42"/>
      <c r="Z8" s="42"/>
      <c r="AA8" s="42"/>
      <c r="AB8" s="42"/>
      <c r="AC8" s="42"/>
      <c r="AD8" s="42"/>
      <c r="AE8" s="42"/>
      <c r="AF8" s="42"/>
      <c r="AG8" s="42"/>
      <c r="AH8" s="42"/>
    </row>
    <row r="9">
      <c r="A9" s="53" t="s">
        <v>66</v>
      </c>
      <c r="B9" s="54" t="s">
        <v>67</v>
      </c>
      <c r="C9" s="55" t="s">
        <v>68</v>
      </c>
      <c r="D9" s="29" t="s">
        <v>42</v>
      </c>
      <c r="E9" s="30">
        <v>45505.0</v>
      </c>
      <c r="F9" s="31"/>
      <c r="G9" s="32" t="s">
        <v>59</v>
      </c>
      <c r="H9" s="33" t="s">
        <v>55</v>
      </c>
      <c r="I9" s="33">
        <v>1.0</v>
      </c>
      <c r="J9" s="33" t="s">
        <v>3</v>
      </c>
      <c r="K9" s="34">
        <f t="shared" si="1"/>
        <v>3</v>
      </c>
      <c r="L9" s="33" t="s">
        <v>14</v>
      </c>
      <c r="M9" s="33" t="s">
        <v>45</v>
      </c>
      <c r="N9" s="33" t="s">
        <v>45</v>
      </c>
      <c r="O9" s="35">
        <v>45511.0</v>
      </c>
      <c r="P9" s="36">
        <f>IFERROR(__xludf.DUMMYFUNCTION("IF(M9=""N/A"",
    INDEX(FILTER(SEQUENCE(O9 + 180, 1, O9, 1),
        (WEEKDAY(SEQUENCE(O9 + 180, 1, O9, 1), 2) = MATCH(J9, {""Monday"", ""Tuesday"", ""Wednesday"", ""Thursday"", ""Friday"", ""Saturday"", ""Sunday""}, 0)) *
        ISNA(MATCH(SEQUENCE(O9 "&amp;"+ 180, 1, O9, 1), U$3:U$100, 0))),
        IF(H9=""1 Month"", 4 + S9, IF(H9=""2 Months"", 8 + S9, IF(H9=""3 Months"", 12 + S9, 0)))),
    INDEX(FILTER(SEQUENCE(O9 + 180, 1, O9, 1),
        ((WEEKDAY(SEQUENCE(O9 + 180, 1, O9, 1), 2) = MATCH(J9, {""Monday"""&amp;", ""Tuesday"", ""Wednesday"", ""Thursday"", ""Friday"", ""Saturday"", ""Sunday""}, 0)) +
        (WEEKDAY(SEQUENCE(O9 + 180, 1, O9, 1), 2) = MATCH(M9, {""Monday"", ""Tuesday"", ""Wednesday"", ""Thursday"", ""Friday"", ""Saturday"", ""Sunday""}, 0) * (J9 &lt;"&amp;"&gt; M9))) *
        ISNA(MATCH(SEQUENCE(O9 + 180, 1, O9, 1), U$3:U$24, 0))),
        IF(J9 = M9, IF(H9=""1 Month"", 4 + S9, IF(H9=""2 Months"", 8 + S9, IF(H9=""3 Months"", 12 + S9, 0))), 
        IF(H9=""1 Month"", 8 + S9, IF(H9=""2 Months"", 16 + S9, IF(H9"&amp;"=""3 Months"", 24 + S9, 0))))
    )
)"),45532.0)</f>
        <v>45532</v>
      </c>
      <c r="Q9" s="37">
        <f t="shared" si="2"/>
        <v>45523</v>
      </c>
      <c r="R9" s="38">
        <f t="shared" si="3"/>
        <v>1</v>
      </c>
      <c r="S9" s="39">
        <v>0.0</v>
      </c>
      <c r="T9" s="40">
        <f t="shared" si="4"/>
        <v>4</v>
      </c>
      <c r="U9" s="41">
        <f>Holidays!A7:A113</f>
        <v>45427</v>
      </c>
      <c r="V9" s="42" t="str">
        <f t="shared" si="5"/>
        <v>Wednesday 20:00 - 20:50</v>
      </c>
      <c r="W9" s="42" t="str">
        <f t="shared" si="6"/>
        <v/>
      </c>
      <c r="X9" s="47"/>
      <c r="Y9" s="42"/>
      <c r="Z9" s="42"/>
      <c r="AA9" s="42"/>
      <c r="AB9" s="42"/>
      <c r="AC9" s="42"/>
      <c r="AD9" s="42"/>
      <c r="AE9" s="42"/>
      <c r="AF9" s="42"/>
      <c r="AG9" s="42"/>
      <c r="AH9" s="42"/>
    </row>
    <row r="10">
      <c r="A10" s="44" t="s">
        <v>69</v>
      </c>
      <c r="B10" s="45" t="s">
        <v>70</v>
      </c>
      <c r="C10" s="46" t="s">
        <v>71</v>
      </c>
      <c r="D10" s="29" t="s">
        <v>42</v>
      </c>
      <c r="E10" s="30">
        <v>45450.0</v>
      </c>
      <c r="F10" s="31"/>
      <c r="G10" s="32" t="s">
        <v>54</v>
      </c>
      <c r="H10" s="33" t="s">
        <v>44</v>
      </c>
      <c r="I10" s="33">
        <v>1.0</v>
      </c>
      <c r="J10" s="33" t="s">
        <v>5</v>
      </c>
      <c r="K10" s="34">
        <f t="shared" si="1"/>
        <v>5</v>
      </c>
      <c r="L10" s="33" t="s">
        <v>10</v>
      </c>
      <c r="M10" s="33" t="s">
        <v>45</v>
      </c>
      <c r="N10" s="33" t="s">
        <v>45</v>
      </c>
      <c r="O10" s="35">
        <v>45450.0</v>
      </c>
      <c r="P10" s="36">
        <f>IFERROR(__xludf.DUMMYFUNCTION("IF(M10=""N/A"",
    INDEX(FILTER(SEQUENCE(O10 + 180, 1, O10, 1),
        (WEEKDAY(SEQUENCE(O10 + 180, 1, O10, 1), 2) = MATCH(J10, {""Monday"", ""Tuesday"", ""Wednesday"", ""Thursday"", ""Friday"", ""Saturday"", ""Sunday""}, 0)) *
        ISNA(MATCH(SEQUEN"&amp;"CE(O10 + 180, 1, O10, 1), U$3:U$100, 0))),
        IF(H10=""1 Month"", 4 + S10, IF(H10=""2 Months"", 8 + S10, IF(H10=""3 Months"", 12 + S10, 0)))),
    INDEX(FILTER(SEQUENCE(O10 + 180, 1, O10, 1),
        ((WEEKDAY(SEQUENCE(O10 + 180, 1, O10, 1), 2) = MAT"&amp;"CH(J10, {""Monday"", ""Tuesday"", ""Wednesday"", ""Thursday"", ""Friday"", ""Saturday"", ""Sunday""}, 0)) +
        (WEEKDAY(SEQUENCE(O10 + 180, 1, O10, 1), 2) = MATCH(M10, {""Monday"", ""Tuesday"", ""Wednesday"", ""Thursday"", ""Friday"", ""Saturday"", "&amp;"""Sunday""}, 0) * (J10 &lt;&gt; M10))) *
        ISNA(MATCH(SEQUENCE(O10 + 180, 1, O10, 1), U$3:U$24, 0))),
        IF(J10 = M10, IF(H10=""1 Month"", 4 + S10, IF(H10=""2 Months"", 8 + S10, IF(H10=""3 Months"", 12 + S10, 0))), 
        IF(H10=""1 Month"", 8 + S1"&amp;"0, IF(H10=""2 Months"", 16 + S10, IF(H10=""3 Months"", 24 + S10, 0))))
    )
)"),45534.0)</f>
        <v>45534</v>
      </c>
      <c r="Q10" s="37">
        <f t="shared" si="2"/>
        <v>45525</v>
      </c>
      <c r="R10" s="38">
        <f t="shared" si="3"/>
        <v>2</v>
      </c>
      <c r="S10" s="39">
        <v>1.0</v>
      </c>
      <c r="T10" s="40">
        <f t="shared" si="4"/>
        <v>12</v>
      </c>
      <c r="U10" s="41">
        <f>Holidays!A8:A113</f>
        <v>45449</v>
      </c>
      <c r="V10" s="42" t="str">
        <f t="shared" si="5"/>
        <v>Friday 11:30 - 12:30</v>
      </c>
      <c r="W10" s="42" t="str">
        <f t="shared" si="6"/>
        <v/>
      </c>
      <c r="X10" s="47"/>
      <c r="Y10" s="42"/>
      <c r="Z10" s="42"/>
      <c r="AA10" s="42"/>
      <c r="AB10" s="42"/>
      <c r="AC10" s="42"/>
      <c r="AD10" s="42"/>
      <c r="AE10" s="42"/>
      <c r="AF10" s="42"/>
      <c r="AG10" s="42"/>
      <c r="AH10" s="42"/>
    </row>
    <row r="11">
      <c r="A11" s="48" t="s">
        <v>72</v>
      </c>
      <c r="B11" s="49" t="s">
        <v>73</v>
      </c>
      <c r="C11" s="50" t="s">
        <v>74</v>
      </c>
      <c r="D11" s="29" t="s">
        <v>42</v>
      </c>
      <c r="E11" s="30">
        <v>45511.0</v>
      </c>
      <c r="F11" s="31"/>
      <c r="G11" s="32" t="s">
        <v>59</v>
      </c>
      <c r="H11" s="33" t="s">
        <v>55</v>
      </c>
      <c r="I11" s="33">
        <v>2.0</v>
      </c>
      <c r="J11" s="33" t="s">
        <v>2</v>
      </c>
      <c r="K11" s="34">
        <f t="shared" si="1"/>
        <v>2</v>
      </c>
      <c r="L11" s="33" t="s">
        <v>14</v>
      </c>
      <c r="M11" s="33" t="s">
        <v>4</v>
      </c>
      <c r="N11" s="33" t="s">
        <v>15</v>
      </c>
      <c r="O11" s="35">
        <v>45509.0</v>
      </c>
      <c r="P11" s="36">
        <f>IFERROR(__xludf.DUMMYFUNCTION("IF(M11=""N/A"",
    INDEX(FILTER(SEQUENCE(O11 + 180, 1, O11, 1),
        (WEEKDAY(SEQUENCE(O11 + 180, 1, O11, 1), 2) = MATCH(J11, {""Monday"", ""Tuesday"", ""Wednesday"", ""Thursday"", ""Friday"", ""Saturday"", ""Sunday""}, 0)) *
        ISNA(MATCH(SEQUEN"&amp;"CE(O11 + 180, 1, O11, 1), U$3:U$100, 0))),
        IF(H11=""1 Month"", 4 + S11, IF(H11=""2 Months"", 8 + S11, IF(H11=""3 Months"", 12 + S11, 0)))),
    INDEX(FILTER(SEQUENCE(O11 + 180, 1, O11, 1),
        ((WEEKDAY(SEQUENCE(O11 + 180, 1, O11, 1), 2) = MAT"&amp;"CH(J11, {""Monday"", ""Tuesday"", ""Wednesday"", ""Thursday"", ""Friday"", ""Saturday"", ""Sunday""}, 0)) +
        (WEEKDAY(SEQUENCE(O11 + 180, 1, O11, 1), 2) = MATCH(M11, {""Monday"", ""Tuesday"", ""Wednesday"", ""Thursday"", ""Friday"", ""Saturday"", "&amp;"""Sunday""}, 0) * (J11 &lt;&gt; M11))) *
        ISNA(MATCH(SEQUENCE(O11 + 180, 1, O11, 1), U$3:U$24, 0))),
        IF(J11 = M11, IF(H11=""1 Month"", 4 + S11, IF(H11=""2 Months"", 8 + S11, IF(H11=""3 Months"", 12 + S11, 0))), 
        IF(H11=""1 Month"", 8 + S1"&amp;"1, IF(H11=""2 Months"", 16 + S11, IF(H11=""3 Months"", 24 + S11, 0))))
    )
)"),45540.0)</f>
        <v>45540</v>
      </c>
      <c r="Q11" s="37">
        <f t="shared" si="2"/>
        <v>45531</v>
      </c>
      <c r="R11" s="38">
        <f t="shared" si="3"/>
        <v>2</v>
      </c>
      <c r="S11" s="39">
        <v>1.0</v>
      </c>
      <c r="T11" s="40">
        <f t="shared" si="4"/>
        <v>8</v>
      </c>
      <c r="U11" s="41">
        <f>Holidays!A9:A113</f>
        <v>45519</v>
      </c>
      <c r="V11" s="42" t="str">
        <f t="shared" si="5"/>
        <v>Tuesday 20:00 - 20:50</v>
      </c>
      <c r="W11" s="42" t="str">
        <f t="shared" si="6"/>
        <v>Thursday 21:00 - 21:50</v>
      </c>
      <c r="X11" s="47"/>
      <c r="Y11" s="42"/>
      <c r="Z11" s="42"/>
      <c r="AA11" s="42"/>
      <c r="AB11" s="42"/>
      <c r="AC11" s="42"/>
      <c r="AD11" s="42"/>
      <c r="AE11" s="42"/>
      <c r="AF11" s="42"/>
      <c r="AG11" s="42"/>
      <c r="AH11" s="42"/>
    </row>
    <row r="12">
      <c r="A12" s="44" t="s">
        <v>75</v>
      </c>
      <c r="B12" s="45" t="s">
        <v>76</v>
      </c>
      <c r="C12" s="46" t="s">
        <v>77</v>
      </c>
      <c r="D12" s="29" t="s">
        <v>42</v>
      </c>
      <c r="E12" s="30">
        <v>45519.0</v>
      </c>
      <c r="F12" s="31"/>
      <c r="G12" s="32" t="s">
        <v>78</v>
      </c>
      <c r="H12" s="33" t="s">
        <v>50</v>
      </c>
      <c r="I12" s="33">
        <v>1.0</v>
      </c>
      <c r="J12" s="33" t="s">
        <v>5</v>
      </c>
      <c r="K12" s="34">
        <f t="shared" si="1"/>
        <v>5</v>
      </c>
      <c r="L12" s="33" t="s">
        <v>12</v>
      </c>
      <c r="M12" s="33" t="s">
        <v>45</v>
      </c>
      <c r="N12" s="33" t="s">
        <v>45</v>
      </c>
      <c r="O12" s="35">
        <v>45540.0</v>
      </c>
      <c r="P12" s="36">
        <f>IFERROR(__xludf.DUMMYFUNCTION("IF(M12=""N/A"",
    INDEX(FILTER(SEQUENCE(O12 + 180, 1, O12, 1),
        (WEEKDAY(SEQUENCE(O12 + 180, 1, O12, 1), 2) = MATCH(J12, {""Monday"", ""Tuesday"", ""Wednesday"", ""Thursday"", ""Friday"", ""Saturday"", ""Sunday""}, 0)) *
        ISNA(MATCH(SEQUEN"&amp;"CE(O12 + 180, 1, O12, 1), U$3:U$100, 0))),
        IF(H12=""1 Month"", 4 + S12, IF(H12=""2 Months"", 8 + S12, IF(H12=""3 Months"", 12 + S12, 0)))),
    INDEX(FILTER(SEQUENCE(O12 + 180, 1, O12, 1),
        ((WEEKDAY(SEQUENCE(O12 + 180, 1, O12, 1), 2) = MAT"&amp;"CH(J12, {""Monday"", ""Tuesday"", ""Wednesday"", ""Thursday"", ""Friday"", ""Saturday"", ""Sunday""}, 0)) +
        (WEEKDAY(SEQUENCE(O12 + 180, 1, O12, 1), 2) = MATCH(M12, {""Monday"", ""Tuesday"", ""Wednesday"", ""Thursday"", ""Friday"", ""Saturday"", "&amp;"""Sunday""}, 0) * (J12 &lt;&gt; M12))) *
        ISNA(MATCH(SEQUENCE(O12 + 180, 1, O12, 1), U$3:U$24, 0))),
        IF(J12 = M12, IF(H12=""1 Month"", 4 + S12, IF(H12=""2 Months"", 8 + S12, IF(H12=""3 Months"", 12 + S12, 0))), 
        IF(H12=""1 Month"", 8 + S1"&amp;"2, IF(H12=""2 Months"", 16 + S12, IF(H12=""3 Months"", 24 + S12, 0))))
    )
)"),45590.0)</f>
        <v>45590</v>
      </c>
      <c r="Q12" s="37">
        <f t="shared" si="2"/>
        <v>45581</v>
      </c>
      <c r="R12" s="38">
        <f t="shared" si="3"/>
        <v>2</v>
      </c>
      <c r="S12" s="39">
        <v>0.0</v>
      </c>
      <c r="T12" s="40">
        <f t="shared" si="4"/>
        <v>8</v>
      </c>
      <c r="U12" s="41">
        <f>Holidays!A10:A113</f>
        <v>45551</v>
      </c>
      <c r="V12" s="42" t="str">
        <f t="shared" si="5"/>
        <v>Friday 18:00 - 18:50</v>
      </c>
      <c r="W12" s="42" t="str">
        <f t="shared" si="6"/>
        <v/>
      </c>
      <c r="X12" s="47"/>
      <c r="Y12" s="42"/>
      <c r="Z12" s="42"/>
      <c r="AA12" s="42"/>
      <c r="AB12" s="42"/>
      <c r="AC12" s="42"/>
      <c r="AD12" s="42"/>
      <c r="AE12" s="42"/>
      <c r="AF12" s="42"/>
      <c r="AG12" s="42"/>
      <c r="AH12" s="42"/>
    </row>
    <row r="13">
      <c r="A13" s="48" t="s">
        <v>79</v>
      </c>
      <c r="B13" s="49" t="s">
        <v>80</v>
      </c>
      <c r="C13" s="50" t="s">
        <v>81</v>
      </c>
      <c r="D13" s="29" t="s">
        <v>42</v>
      </c>
      <c r="E13" s="30">
        <v>45526.0</v>
      </c>
      <c r="F13" s="31"/>
      <c r="G13" s="32" t="s">
        <v>59</v>
      </c>
      <c r="H13" s="33" t="s">
        <v>55</v>
      </c>
      <c r="I13" s="33">
        <v>1.0</v>
      </c>
      <c r="J13" s="33" t="s">
        <v>2</v>
      </c>
      <c r="K13" s="34">
        <f t="shared" si="1"/>
        <v>2</v>
      </c>
      <c r="L13" s="33" t="s">
        <v>14</v>
      </c>
      <c r="M13" s="33" t="s">
        <v>45</v>
      </c>
      <c r="N13" s="33" t="s">
        <v>45</v>
      </c>
      <c r="O13" s="35">
        <v>45523.0</v>
      </c>
      <c r="P13" s="36">
        <f>IFERROR(__xludf.DUMMYFUNCTION("IF(M13=""N/A"",
    INDEX(FILTER(SEQUENCE(O13 + 180, 1, O13, 1),
        (WEEKDAY(SEQUENCE(O13 + 180, 1, O13, 1), 2) = MATCH(J13, {""Monday"", ""Tuesday"", ""Wednesday"", ""Thursday"", ""Friday"", ""Saturday"", ""Sunday""}, 0)) *
        ISNA(MATCH(SEQUEN"&amp;"CE(O13 + 180, 1, O13, 1), U$3:U$100, 0))),
        IF(H13=""1 Month"", 4 + S13, IF(H13=""2 Months"", 8 + S13, IF(H13=""3 Months"", 12 + S13, 0)))),
    INDEX(FILTER(SEQUENCE(O13 + 180, 1, O13, 1),
        ((WEEKDAY(SEQUENCE(O13 + 180, 1, O13, 1), 2) = MAT"&amp;"CH(J13, {""Monday"", ""Tuesday"", ""Wednesday"", ""Thursday"", ""Friday"", ""Saturday"", ""Sunday""}, 0)) +
        (WEEKDAY(SEQUENCE(O13 + 180, 1, O13, 1), 2) = MATCH(M13, {""Monday"", ""Tuesday"", ""Wednesday"", ""Thursday"", ""Friday"", ""Saturday"", "&amp;"""Sunday""}, 0) * (J13 &lt;&gt; M13))) *
        ISNA(MATCH(SEQUENCE(O13 + 180, 1, O13, 1), U$3:U$24, 0))),
        IF(J13 = M13, IF(H13=""1 Month"", 4 + S13, IF(H13=""2 Months"", 8 + S13, IF(H13=""3 Months"", 12 + S13, 0))), 
        IF(H13=""1 Month"", 8 + S1"&amp;"3, IF(H13=""2 Months"", 16 + S13, IF(H13=""3 Months"", 24 + S13, 0))))
    )
)"),45545.0)</f>
        <v>45545</v>
      </c>
      <c r="Q13" s="37">
        <f t="shared" si="2"/>
        <v>45534</v>
      </c>
      <c r="R13" s="38">
        <f t="shared" si="3"/>
        <v>1</v>
      </c>
      <c r="S13" s="39">
        <v>0.0</v>
      </c>
      <c r="T13" s="40">
        <f t="shared" si="4"/>
        <v>4</v>
      </c>
      <c r="U13" s="41">
        <f>Holidays!A11:A113</f>
        <v>45552</v>
      </c>
      <c r="V13" s="42" t="str">
        <f t="shared" si="5"/>
        <v>Tuesday 20:00 - 20:50</v>
      </c>
      <c r="W13" s="42" t="str">
        <f t="shared" si="6"/>
        <v/>
      </c>
      <c r="X13" s="47"/>
      <c r="Y13" s="42"/>
      <c r="Z13" s="42"/>
      <c r="AA13" s="42"/>
      <c r="AB13" s="42"/>
      <c r="AC13" s="42"/>
      <c r="AD13" s="42"/>
      <c r="AE13" s="42"/>
      <c r="AF13" s="42"/>
      <c r="AG13" s="42"/>
      <c r="AH13" s="42"/>
    </row>
    <row r="14">
      <c r="A14" s="44" t="s">
        <v>82</v>
      </c>
      <c r="B14" s="45" t="s">
        <v>83</v>
      </c>
      <c r="C14" s="46" t="s">
        <v>84</v>
      </c>
      <c r="D14" s="29" t="s">
        <v>42</v>
      </c>
      <c r="E14" s="30">
        <v>45525.0</v>
      </c>
      <c r="F14" s="31"/>
      <c r="G14" s="32" t="s">
        <v>59</v>
      </c>
      <c r="H14" s="33" t="s">
        <v>55</v>
      </c>
      <c r="I14" s="33">
        <v>1.0</v>
      </c>
      <c r="J14" s="33" t="s">
        <v>2</v>
      </c>
      <c r="K14" s="34">
        <f t="shared" si="1"/>
        <v>2</v>
      </c>
      <c r="L14" s="33" t="s">
        <v>15</v>
      </c>
      <c r="M14" s="33" t="s">
        <v>45</v>
      </c>
      <c r="N14" s="33" t="s">
        <v>45</v>
      </c>
      <c r="O14" s="35">
        <v>45523.0</v>
      </c>
      <c r="P14" s="36">
        <f>IFERROR(__xludf.DUMMYFUNCTION("IF(M14=""N/A"",
    INDEX(FILTER(SEQUENCE(O14 + 180, 1, O14, 1),
        (WEEKDAY(SEQUENCE(O14 + 180, 1, O14, 1), 2) = MATCH(J14, {""Monday"", ""Tuesday"", ""Wednesday"", ""Thursday"", ""Friday"", ""Saturday"", ""Sunday""}, 0)) *
        ISNA(MATCH(SEQUEN"&amp;"CE(O14 + 180, 1, O14, 1), U$3:U$100, 0))),
        IF(H14=""1 Month"", 4 + S14, IF(H14=""2 Months"", 8 + S14, IF(H14=""3 Months"", 12 + S14, 0)))),
    INDEX(FILTER(SEQUENCE(O14 + 180, 1, O14, 1),
        ((WEEKDAY(SEQUENCE(O14 + 180, 1, O14, 1), 2) = MAT"&amp;"CH(J14, {""Monday"", ""Tuesday"", ""Wednesday"", ""Thursday"", ""Friday"", ""Saturday"", ""Sunday""}, 0)) +
        (WEEKDAY(SEQUENCE(O14 + 180, 1, O14, 1), 2) = MATCH(M14, {""Monday"", ""Tuesday"", ""Wednesday"", ""Thursday"", ""Friday"", ""Saturday"", "&amp;"""Sunday""}, 0) * (J14 &lt;&gt; M14))) *
        ISNA(MATCH(SEQUENCE(O14 + 180, 1, O14, 1), U$3:U$24, 0))),
        IF(J14 = M14, IF(H14=""1 Month"", 4 + S14, IF(H14=""2 Months"", 8 + S14, IF(H14=""3 Months"", 12 + S14, 0))), 
        IF(H14=""1 Month"", 8 + S1"&amp;"4, IF(H14=""2 Months"", 16 + S14, IF(H14=""3 Months"", 24 + S14, 0))))
    )
)"),45545.0)</f>
        <v>45545</v>
      </c>
      <c r="Q14" s="37">
        <f t="shared" si="2"/>
        <v>45534</v>
      </c>
      <c r="R14" s="38">
        <f t="shared" si="3"/>
        <v>1</v>
      </c>
      <c r="S14" s="39">
        <v>0.0</v>
      </c>
      <c r="T14" s="40">
        <f t="shared" si="4"/>
        <v>4</v>
      </c>
      <c r="U14" s="41">
        <f>Holidays!A12:A113</f>
        <v>45553</v>
      </c>
      <c r="V14" s="42" t="str">
        <f t="shared" si="5"/>
        <v>Tuesday 21:00 - 21:50</v>
      </c>
      <c r="W14" s="42" t="str">
        <f t="shared" si="6"/>
        <v/>
      </c>
      <c r="X14" s="47"/>
      <c r="Y14" s="42"/>
      <c r="Z14" s="42"/>
      <c r="AA14" s="42"/>
      <c r="AB14" s="42"/>
      <c r="AC14" s="42"/>
      <c r="AD14" s="42"/>
      <c r="AE14" s="42"/>
      <c r="AF14" s="42"/>
      <c r="AG14" s="42"/>
      <c r="AH14" s="42"/>
    </row>
    <row r="15">
      <c r="A15" s="48" t="s">
        <v>85</v>
      </c>
      <c r="B15" s="49" t="s">
        <v>86</v>
      </c>
      <c r="C15" s="50" t="s">
        <v>87</v>
      </c>
      <c r="D15" s="29" t="s">
        <v>42</v>
      </c>
      <c r="E15" s="30">
        <v>45523.0</v>
      </c>
      <c r="F15" s="31"/>
      <c r="G15" s="32" t="s">
        <v>59</v>
      </c>
      <c r="H15" s="33" t="s">
        <v>55</v>
      </c>
      <c r="I15" s="33">
        <v>2.0</v>
      </c>
      <c r="J15" s="33" t="s">
        <v>1</v>
      </c>
      <c r="K15" s="34">
        <f t="shared" si="1"/>
        <v>1</v>
      </c>
      <c r="L15" s="33" t="s">
        <v>13</v>
      </c>
      <c r="M15" s="33" t="s">
        <v>4</v>
      </c>
      <c r="N15" s="33" t="s">
        <v>13</v>
      </c>
      <c r="O15" s="35">
        <v>45515.0</v>
      </c>
      <c r="P15" s="36">
        <f>IFERROR(__xludf.DUMMYFUNCTION("IF(M15=""N/A"",
    INDEX(FILTER(SEQUENCE(O15 + 180, 1, O15, 1),
        (WEEKDAY(SEQUENCE(O15 + 180, 1, O15, 1), 2) = MATCH(J15, {""Monday"", ""Tuesday"", ""Wednesday"", ""Thursday"", ""Friday"", ""Saturday"", ""Sunday""}, 0)) *
        ISNA(MATCH(SEQUEN"&amp;"CE(O15 + 180, 1, O15, 1), U$3:U$100, 0))),
        IF(H15=""1 Month"", 4 + S15, IF(H15=""2 Months"", 8 + S15, IF(H15=""3 Months"", 12 + S15, 0)))),
    INDEX(FILTER(SEQUENCE(O15 + 180, 1, O15, 1),
        ((WEEKDAY(SEQUENCE(O15 + 180, 1, O15, 1), 2) = MAT"&amp;"CH(J15, {""Monday"", ""Tuesday"", ""Wednesday"", ""Thursday"", ""Friday"", ""Saturday"", ""Sunday""}, 0)) +
        (WEEKDAY(SEQUENCE(O15 + 180, 1, O15, 1), 2) = MATCH(M15, {""Monday"", ""Tuesday"", ""Wednesday"", ""Thursday"", ""Friday"", ""Saturday"", "&amp;"""Sunday""}, 0) * (J15 &lt;&gt; M15))) *
        ISNA(MATCH(SEQUENCE(O15 + 180, 1, O15, 1), U$3:U$24, 0))),
        IF(J15 = M15, IF(H15=""1 Month"", 4 + S15, IF(H15=""2 Months"", 8 + S15, IF(H15=""3 Months"", 12 + S15, 0))), 
        IF(H15=""1 Month"", 8 + S1"&amp;"5, IF(H15=""2 Months"", 16 + S15, IF(H15=""3 Months"", 24 + S15, 0))))
    )
)"),45547.0)</f>
        <v>45547</v>
      </c>
      <c r="Q15" s="37">
        <f t="shared" si="2"/>
        <v>45538</v>
      </c>
      <c r="R15" s="38">
        <f t="shared" si="3"/>
        <v>2</v>
      </c>
      <c r="S15" s="39">
        <v>1.0</v>
      </c>
      <c r="T15" s="40">
        <f t="shared" si="4"/>
        <v>8</v>
      </c>
      <c r="U15" s="41">
        <f>Holidays!A13:A113</f>
        <v>45566</v>
      </c>
      <c r="V15" s="42" t="str">
        <f t="shared" si="5"/>
        <v>Monday 19:00 - 19:50</v>
      </c>
      <c r="W15" s="42" t="str">
        <f t="shared" si="6"/>
        <v>Thursday 19:00 - 19:50</v>
      </c>
      <c r="X15" s="47"/>
      <c r="Y15" s="42"/>
      <c r="Z15" s="42"/>
      <c r="AA15" s="42"/>
      <c r="AB15" s="42"/>
      <c r="AC15" s="42"/>
      <c r="AD15" s="42"/>
      <c r="AE15" s="42"/>
      <c r="AF15" s="42"/>
      <c r="AG15" s="42"/>
      <c r="AH15" s="42"/>
    </row>
    <row r="16">
      <c r="A16" s="44" t="s">
        <v>88</v>
      </c>
      <c r="B16" s="45" t="s">
        <v>89</v>
      </c>
      <c r="C16" s="46" t="s">
        <v>90</v>
      </c>
      <c r="D16" s="29" t="s">
        <v>42</v>
      </c>
      <c r="E16" s="30">
        <v>45453.0</v>
      </c>
      <c r="F16" s="31"/>
      <c r="G16" s="32" t="s">
        <v>59</v>
      </c>
      <c r="H16" s="33" t="s">
        <v>44</v>
      </c>
      <c r="I16" s="33">
        <v>2.0</v>
      </c>
      <c r="J16" s="33" t="s">
        <v>1</v>
      </c>
      <c r="K16" s="34">
        <f t="shared" si="1"/>
        <v>1</v>
      </c>
      <c r="L16" s="33" t="s">
        <v>14</v>
      </c>
      <c r="M16" s="33" t="s">
        <v>4</v>
      </c>
      <c r="N16" s="33" t="s">
        <v>13</v>
      </c>
      <c r="O16" s="35">
        <v>45453.0</v>
      </c>
      <c r="P16" s="36">
        <f>IFERROR(__xludf.DUMMYFUNCTION("IF(M16=""N/A"",
    INDEX(FILTER(SEQUENCE(O16 + 180, 1, O16, 1),
        (WEEKDAY(SEQUENCE(O16 + 180, 1, O16, 1), 2) = MATCH(J16, {""Monday"", ""Tuesday"", ""Wednesday"", ""Thursday"", ""Friday"", ""Saturday"", ""Sunday""}, 0)) *
        ISNA(MATCH(SEQUEN"&amp;"CE(O16 + 180, 1, O16, 1), U$3:U$100, 0))),
        IF(H16=""1 Month"", 4 + S16, IF(H16=""2 Months"", 8 + S16, IF(H16=""3 Months"", 12 + S16, 0)))),
    INDEX(FILTER(SEQUENCE(O16 + 180, 1, O16, 1),
        ((WEEKDAY(SEQUENCE(O16 + 180, 1, O16, 1), 2) = MAT"&amp;"CH(J16, {""Monday"", ""Tuesday"", ""Wednesday"", ""Thursday"", ""Friday"", ""Saturday"", ""Sunday""}, 0)) +
        (WEEKDAY(SEQUENCE(O16 + 180, 1, O16, 1), 2) = MATCH(M16, {""Monday"", ""Tuesday"", ""Wednesday"", ""Thursday"", ""Friday"", ""Saturday"", "&amp;"""Sunday""}, 0) * (J16 &lt;&gt; M16))) *
        ISNA(MATCH(SEQUENCE(O16 + 180, 1, O16, 1), U$3:U$24, 0))),
        IF(J16 = M16, IF(H16=""1 Month"", 4 + S16, IF(H16=""2 Months"", 8 + S16, IF(H16=""3 Months"", 12 + S16, 0))), 
        IF(H16=""1 Month"", 8 + S1"&amp;"6, IF(H16=""2 Months"", 16 + S16, IF(H16=""3 Months"", 24 + S16, 0))))
    )
)"),45547.0)</f>
        <v>45547</v>
      </c>
      <c r="Q16" s="37">
        <f t="shared" si="2"/>
        <v>45538</v>
      </c>
      <c r="R16" s="38">
        <f t="shared" si="3"/>
        <v>3</v>
      </c>
      <c r="S16" s="39">
        <v>3.0</v>
      </c>
      <c r="T16" s="40">
        <f t="shared" si="4"/>
        <v>24</v>
      </c>
      <c r="U16" s="41">
        <f>Holidays!A14:A113</f>
        <v>45568</v>
      </c>
      <c r="V16" s="42" t="str">
        <f t="shared" si="5"/>
        <v>Monday 20:00 - 20:50</v>
      </c>
      <c r="W16" s="42" t="str">
        <f t="shared" si="6"/>
        <v>Thursday 19:00 - 19:50</v>
      </c>
      <c r="X16" s="47"/>
      <c r="Y16" s="42"/>
      <c r="Z16" s="42"/>
      <c r="AA16" s="42"/>
      <c r="AB16" s="42"/>
      <c r="AC16" s="42"/>
      <c r="AD16" s="42"/>
      <c r="AE16" s="42"/>
      <c r="AF16" s="42"/>
      <c r="AG16" s="42"/>
      <c r="AH16" s="42"/>
    </row>
    <row r="17">
      <c r="A17" s="48" t="s">
        <v>91</v>
      </c>
      <c r="B17" s="49" t="s">
        <v>92</v>
      </c>
      <c r="C17" s="50" t="s">
        <v>93</v>
      </c>
      <c r="D17" s="29" t="s">
        <v>42</v>
      </c>
      <c r="E17" s="30">
        <v>45483.0</v>
      </c>
      <c r="F17" s="31"/>
      <c r="G17" s="32" t="s">
        <v>59</v>
      </c>
      <c r="H17" s="33" t="s">
        <v>50</v>
      </c>
      <c r="I17" s="33">
        <v>1.0</v>
      </c>
      <c r="J17" s="33" t="s">
        <v>4</v>
      </c>
      <c r="K17" s="34">
        <f t="shared" si="1"/>
        <v>4</v>
      </c>
      <c r="L17" s="33" t="s">
        <v>15</v>
      </c>
      <c r="M17" s="33" t="s">
        <v>45</v>
      </c>
      <c r="N17" s="33" t="s">
        <v>45</v>
      </c>
      <c r="O17" s="35">
        <v>45483.0</v>
      </c>
      <c r="P17" s="36">
        <f>IFERROR(__xludf.DUMMYFUNCTION("IF(M17=""N/A"",
    INDEX(FILTER(SEQUENCE(O17 + 180, 1, O17, 1),
        (WEEKDAY(SEQUENCE(O17 + 180, 1, O17, 1), 2) = MATCH(J17, {""Monday"", ""Tuesday"", ""Wednesday"", ""Thursday"", ""Friday"", ""Saturday"", ""Sunday""}, 0)) *
        ISNA(MATCH(SEQUEN"&amp;"CE(O17 + 180, 1, O17, 1), U$3:U$100, 0))),
        IF(H17=""1 Month"", 4 + S17, IF(H17=""2 Months"", 8 + S17, IF(H17=""3 Months"", 12 + S17, 0)))),
    INDEX(FILTER(SEQUENCE(O17 + 180, 1, O17, 1),
        ((WEEKDAY(SEQUENCE(O17 + 180, 1, O17, 1), 2) = MAT"&amp;"CH(J17, {""Monday"", ""Tuesday"", ""Wednesday"", ""Thursday"", ""Friday"", ""Saturday"", ""Sunday""}, 0)) +
        (WEEKDAY(SEQUENCE(O17 + 180, 1, O17, 1), 2) = MATCH(M17, {""Monday"", ""Tuesday"", ""Wednesday"", ""Thursday"", ""Friday"", ""Saturday"", "&amp;"""Sunday""}, 0) * (J17 &lt;&gt; M17))) *
        ISNA(MATCH(SEQUENCE(O17 + 180, 1, O17, 1), U$3:U$24, 0))),
        IF(J17 = M17, IF(H17=""1 Month"", 4 + S17, IF(H17=""2 Months"", 8 + S17, IF(H17=""3 Months"", 12 + S17, 0))), 
        IF(H17=""1 Month"", 8 + S1"&amp;"7, IF(H17=""2 Months"", 16 + S17, IF(H17=""3 Months"", 24 + S17, 0))))
    )
)"),45547.0)</f>
        <v>45547</v>
      </c>
      <c r="Q17" s="37">
        <f t="shared" si="2"/>
        <v>45538</v>
      </c>
      <c r="R17" s="38">
        <f t="shared" si="3"/>
        <v>2</v>
      </c>
      <c r="S17" s="39">
        <v>1.0</v>
      </c>
      <c r="T17" s="40">
        <f t="shared" si="4"/>
        <v>8</v>
      </c>
      <c r="U17" s="41">
        <f>Holidays!A15:A113</f>
        <v>45574</v>
      </c>
      <c r="V17" s="42" t="str">
        <f t="shared" si="5"/>
        <v>Thursday 21:00 - 21:50</v>
      </c>
      <c r="W17" s="42" t="str">
        <f t="shared" si="6"/>
        <v/>
      </c>
      <c r="X17" s="47"/>
      <c r="Y17" s="42"/>
      <c r="Z17" s="42"/>
      <c r="AA17" s="42"/>
      <c r="AB17" s="42"/>
      <c r="AC17" s="42"/>
      <c r="AD17" s="42"/>
      <c r="AE17" s="42"/>
      <c r="AF17" s="42"/>
      <c r="AG17" s="42"/>
      <c r="AH17" s="42"/>
    </row>
    <row r="18">
      <c r="A18" s="44" t="s">
        <v>94</v>
      </c>
      <c r="B18" s="45" t="s">
        <v>95</v>
      </c>
      <c r="C18" s="46" t="s">
        <v>96</v>
      </c>
      <c r="D18" s="29" t="s">
        <v>42</v>
      </c>
      <c r="E18" s="30">
        <v>45478.0</v>
      </c>
      <c r="F18" s="31"/>
      <c r="G18" s="32" t="s">
        <v>54</v>
      </c>
      <c r="H18" s="33" t="s">
        <v>50</v>
      </c>
      <c r="I18" s="33">
        <v>1.0</v>
      </c>
      <c r="J18" s="33" t="s">
        <v>4</v>
      </c>
      <c r="K18" s="34">
        <f t="shared" si="1"/>
        <v>4</v>
      </c>
      <c r="L18" s="33" t="s">
        <v>14</v>
      </c>
      <c r="M18" s="33" t="s">
        <v>45</v>
      </c>
      <c r="N18" s="33" t="s">
        <v>45</v>
      </c>
      <c r="O18" s="35">
        <v>45478.0</v>
      </c>
      <c r="P18" s="36">
        <f>IFERROR(__xludf.DUMMYFUNCTION("IF(M18=""N/A"",
    INDEX(FILTER(SEQUENCE(O18 + 180, 1, O18, 1),
        (WEEKDAY(SEQUENCE(O18 + 180, 1, O18, 1), 2) = MATCH(J18, {""Monday"", ""Tuesday"", ""Wednesday"", ""Thursday"", ""Friday"", ""Saturday"", ""Sunday""}, 0)) *
        ISNA(MATCH(SEQUEN"&amp;"CE(O18 + 180, 1, O18, 1), U$3:U$100, 0))),
        IF(H18=""1 Month"", 4 + S18, IF(H18=""2 Months"", 8 + S18, IF(H18=""3 Months"", 12 + S18, 0)))),
    INDEX(FILTER(SEQUENCE(O18 + 180, 1, O18, 1),
        ((WEEKDAY(SEQUENCE(O18 + 180, 1, O18, 1), 2) = MAT"&amp;"CH(J18, {""Monday"", ""Tuesday"", ""Wednesday"", ""Thursday"", ""Friday"", ""Saturday"", ""Sunday""}, 0)) +
        (WEEKDAY(SEQUENCE(O18 + 180, 1, O18, 1), 2) = MATCH(M18, {""Monday"", ""Tuesday"", ""Wednesday"", ""Thursday"", ""Friday"", ""Saturday"", "&amp;"""Sunday""}, 0) * (J18 &lt;&gt; M18))) *
        ISNA(MATCH(SEQUENCE(O18 + 180, 1, O18, 1), U$3:U$24, 0))),
        IF(J18 = M18, IF(H18=""1 Month"", 4 + S18, IF(H18=""2 Months"", 8 + S18, IF(H18=""3 Months"", 12 + S18, 0))), 
        IF(H18=""1 Month"", 8 + S1"&amp;"8, IF(H18=""2 Months"", 16 + S18, IF(H18=""3 Months"", 24 + S18, 0))))
    )
)"),45554.0)</f>
        <v>45554</v>
      </c>
      <c r="Q18" s="37">
        <f t="shared" si="2"/>
        <v>45545</v>
      </c>
      <c r="R18" s="38">
        <f t="shared" si="3"/>
        <v>2</v>
      </c>
      <c r="S18" s="39">
        <v>2.0</v>
      </c>
      <c r="T18" s="40">
        <f t="shared" si="4"/>
        <v>8</v>
      </c>
      <c r="U18" s="41">
        <f>Holidays!A16:A113</f>
        <v>45651</v>
      </c>
      <c r="V18" s="42" t="str">
        <f t="shared" si="5"/>
        <v>Thursday 20:00 - 20:50</v>
      </c>
      <c r="W18" s="42" t="str">
        <f t="shared" si="6"/>
        <v/>
      </c>
      <c r="X18" s="47"/>
      <c r="Y18" s="42"/>
      <c r="Z18" s="42"/>
      <c r="AA18" s="42"/>
      <c r="AB18" s="42"/>
      <c r="AC18" s="42"/>
      <c r="AD18" s="42"/>
      <c r="AE18" s="42"/>
      <c r="AF18" s="42"/>
      <c r="AG18" s="42"/>
      <c r="AH18" s="42"/>
    </row>
    <row r="19">
      <c r="A19" s="48" t="s">
        <v>97</v>
      </c>
      <c r="B19" s="49" t="s">
        <v>98</v>
      </c>
      <c r="C19" s="50" t="s">
        <v>99</v>
      </c>
      <c r="D19" s="29" t="s">
        <v>42</v>
      </c>
      <c r="E19" s="30">
        <v>45498.0</v>
      </c>
      <c r="F19" s="31"/>
      <c r="G19" s="32" t="s">
        <v>49</v>
      </c>
      <c r="H19" s="33" t="s">
        <v>44</v>
      </c>
      <c r="I19" s="33">
        <v>2.0</v>
      </c>
      <c r="J19" s="33" t="s">
        <v>2</v>
      </c>
      <c r="K19" s="34">
        <f t="shared" si="1"/>
        <v>2</v>
      </c>
      <c r="L19" s="33" t="s">
        <v>15</v>
      </c>
      <c r="M19" s="33" t="s">
        <v>5</v>
      </c>
      <c r="N19" s="33" t="s">
        <v>14</v>
      </c>
      <c r="O19" s="35">
        <v>45462.0</v>
      </c>
      <c r="P19" s="36">
        <f>IFERROR(__xludf.DUMMYFUNCTION("IF(M19=""N/A"",
    INDEX(FILTER(SEQUENCE(O19 + 180, 1, O19, 1),
        (WEEKDAY(SEQUENCE(O19 + 180, 1, O19, 1), 2) = MATCH(J19, {""Monday"", ""Tuesday"", ""Wednesday"", ""Thursday"", ""Friday"", ""Saturday"", ""Sunday""}, 0)) *
        ISNA(MATCH(SEQUEN"&amp;"CE(O19 + 180, 1, O19, 1), U$3:U$100, 0))),
        IF(H19=""1 Month"", 4 + S19, IF(H19=""2 Months"", 8 + S19, IF(H19=""3 Months"", 12 + S19, 0)))),
    INDEX(FILTER(SEQUENCE(O19 + 180, 1, O19, 1),
        ((WEEKDAY(SEQUENCE(O19 + 180, 1, O19, 1), 2) = MAT"&amp;"CH(J19, {""Monday"", ""Tuesday"", ""Wednesday"", ""Thursday"", ""Friday"", ""Saturday"", ""Sunday""}, 0)) +
        (WEEKDAY(SEQUENCE(O19 + 180, 1, O19, 1), 2) = MATCH(M19, {""Monday"", ""Tuesday"", ""Wednesday"", ""Thursday"", ""Friday"", ""Saturday"", "&amp;"""Sunday""}, 0) * (J19 &lt;&gt; M19))) *
        ISNA(MATCH(SEQUENCE(O19 + 180, 1, O19, 1), U$3:U$24, 0))),
        IF(J19 = M19, IF(H19=""1 Month"", 4 + S19, IF(H19=""2 Months"", 8 + S19, IF(H19=""3 Months"", 12 + S19, 0))), 
        IF(H19=""1 Month"", 8 + S1"&amp;"9, IF(H19=""2 Months"", 16 + S19, IF(H19=""3 Months"", 24 + S19, 0))))
    )
)"),45548.0)</f>
        <v>45548</v>
      </c>
      <c r="Q19" s="37">
        <f t="shared" si="2"/>
        <v>45539</v>
      </c>
      <c r="R19" s="38">
        <f t="shared" si="3"/>
        <v>3</v>
      </c>
      <c r="S19" s="39">
        <v>1.0</v>
      </c>
      <c r="T19" s="40">
        <f t="shared" si="4"/>
        <v>24</v>
      </c>
      <c r="U19" s="41">
        <f>Holidays!A17:A113</f>
        <v>45658</v>
      </c>
      <c r="V19" s="42" t="str">
        <f t="shared" si="5"/>
        <v>Tuesday 21:00 - 21:50</v>
      </c>
      <c r="W19" s="42" t="str">
        <f t="shared" si="6"/>
        <v>Friday 20:00 - 20:50</v>
      </c>
      <c r="X19" s="47"/>
      <c r="Y19" s="42"/>
      <c r="Z19" s="42"/>
      <c r="AA19" s="42"/>
      <c r="AB19" s="42"/>
      <c r="AC19" s="42"/>
      <c r="AD19" s="42"/>
      <c r="AE19" s="42"/>
      <c r="AF19" s="42"/>
      <c r="AG19" s="42"/>
      <c r="AH19" s="42"/>
    </row>
    <row r="20">
      <c r="A20" s="44" t="s">
        <v>100</v>
      </c>
      <c r="B20" s="45" t="s">
        <v>101</v>
      </c>
      <c r="C20" s="46" t="s">
        <v>102</v>
      </c>
      <c r="D20" s="29" t="s">
        <v>42</v>
      </c>
      <c r="E20" s="30">
        <v>45493.0</v>
      </c>
      <c r="F20" s="31"/>
      <c r="G20" s="32" t="s">
        <v>54</v>
      </c>
      <c r="H20" s="33" t="s">
        <v>50</v>
      </c>
      <c r="I20" s="33">
        <v>1.0</v>
      </c>
      <c r="J20" s="33" t="s">
        <v>5</v>
      </c>
      <c r="K20" s="34">
        <f t="shared" si="1"/>
        <v>5</v>
      </c>
      <c r="L20" s="33" t="s">
        <v>10</v>
      </c>
      <c r="M20" s="33" t="s">
        <v>45</v>
      </c>
      <c r="N20" s="33" t="s">
        <v>45</v>
      </c>
      <c r="O20" s="35">
        <v>45493.0</v>
      </c>
      <c r="P20" s="36">
        <f>IFERROR(__xludf.DUMMYFUNCTION("IF(M20=""N/A"",
    INDEX(FILTER(SEQUENCE(O20 + 180, 1, O20, 1),
        (WEEKDAY(SEQUENCE(O20 + 180, 1, O20, 1), 2) = MATCH(J20, {""Monday"", ""Tuesday"", ""Wednesday"", ""Thursday"", ""Friday"", ""Saturday"", ""Sunday""}, 0)) *
        ISNA(MATCH(SEQUEN"&amp;"CE(O20 + 180, 1, O20, 1), U$3:U$100, 0))),
        IF(H20=""1 Month"", 4 + S20, IF(H20=""2 Months"", 8 + S20, IF(H20=""3 Months"", 12 + S20, 0)))),
    INDEX(FILTER(SEQUENCE(O20 + 180, 1, O20, 1),
        ((WEEKDAY(SEQUENCE(O20 + 180, 1, O20, 1), 2) = MAT"&amp;"CH(J20, {""Monday"", ""Tuesday"", ""Wednesday"", ""Thursday"", ""Friday"", ""Saturday"", ""Sunday""}, 0)) +
        (WEEKDAY(SEQUENCE(O20 + 180, 1, O20, 1), 2) = MATCH(M20, {""Monday"", ""Tuesday"", ""Wednesday"", ""Thursday"", ""Friday"", ""Saturday"", "&amp;"""Sunday""}, 0) * (J20 &lt;&gt; M20))) *
        ISNA(MATCH(SEQUENCE(O20 + 180, 1, O20, 1), U$3:U$24, 0))),
        IF(J20 = M20, IF(H20=""1 Month"", 4 + S20, IF(H20=""2 Months"", 8 + S20, IF(H20=""3 Months"", 12 + S20, 0))), 
        IF(H20=""1 Month"", 8 + S2"&amp;"0, IF(H20=""2 Months"", 16 + S20, IF(H20=""3 Months"", 24 + S20, 0))))
    )
)"),45548.0)</f>
        <v>45548</v>
      </c>
      <c r="Q20" s="37">
        <f t="shared" si="2"/>
        <v>45539</v>
      </c>
      <c r="R20" s="38">
        <f t="shared" si="3"/>
        <v>2</v>
      </c>
      <c r="S20" s="39">
        <v>0.0</v>
      </c>
      <c r="T20" s="40">
        <f t="shared" si="4"/>
        <v>8</v>
      </c>
      <c r="U20" s="41">
        <f>Holidays!A18:A113</f>
        <v>45686</v>
      </c>
      <c r="V20" s="42" t="str">
        <f t="shared" si="5"/>
        <v>Friday 11:30 - 12:30</v>
      </c>
      <c r="W20" s="42" t="str">
        <f t="shared" si="6"/>
        <v/>
      </c>
      <c r="X20" s="47"/>
      <c r="Y20" s="42"/>
      <c r="Z20" s="42"/>
      <c r="AA20" s="42"/>
      <c r="AB20" s="42"/>
      <c r="AC20" s="42"/>
      <c r="AD20" s="42"/>
      <c r="AE20" s="42"/>
      <c r="AF20" s="42"/>
      <c r="AG20" s="42"/>
      <c r="AH20" s="42"/>
    </row>
    <row r="21">
      <c r="A21" s="48" t="s">
        <v>103</v>
      </c>
      <c r="B21" s="49" t="s">
        <v>104</v>
      </c>
      <c r="C21" s="50" t="s">
        <v>105</v>
      </c>
      <c r="D21" s="29" t="s">
        <v>42</v>
      </c>
      <c r="E21" s="30">
        <v>45515.0</v>
      </c>
      <c r="F21" s="31"/>
      <c r="G21" s="32" t="s">
        <v>59</v>
      </c>
      <c r="H21" s="33" t="s">
        <v>55</v>
      </c>
      <c r="I21" s="33">
        <v>2.0</v>
      </c>
      <c r="J21" s="33" t="s">
        <v>1</v>
      </c>
      <c r="K21" s="34">
        <f t="shared" si="1"/>
        <v>1</v>
      </c>
      <c r="L21" s="33" t="s">
        <v>13</v>
      </c>
      <c r="M21" s="33" t="s">
        <v>4</v>
      </c>
      <c r="N21" s="33" t="s">
        <v>13</v>
      </c>
      <c r="O21" s="35">
        <v>45515.0</v>
      </c>
      <c r="P21" s="36">
        <f>IFERROR(__xludf.DUMMYFUNCTION("IF(M21=""N/A"",
    INDEX(FILTER(SEQUENCE(O21 + 180, 1, O21, 1),
        (WEEKDAY(SEQUENCE(O21 + 180, 1, O21, 1), 2) = MATCH(J21, {""Monday"", ""Tuesday"", ""Wednesday"", ""Thursday"", ""Friday"", ""Saturday"", ""Sunday""}, 0)) *
        ISNA(MATCH(SEQUEN"&amp;"CE(O21 + 180, 1, O21, 1), U$3:U$100, 0))),
        IF(H21=""1 Month"", 4 + S21, IF(H21=""2 Months"", 8 + S21, IF(H21=""3 Months"", 12 + S21, 0)))),
    INDEX(FILTER(SEQUENCE(O21 + 180, 1, O21, 1),
        ((WEEKDAY(SEQUENCE(O21 + 180, 1, O21, 1), 2) = MAT"&amp;"CH(J21, {""Monday"", ""Tuesday"", ""Wednesday"", ""Thursday"", ""Friday"", ""Saturday"", ""Sunday""}, 0)) +
        (WEEKDAY(SEQUENCE(O21 + 180, 1, O21, 1), 2) = MATCH(M21, {""Monday"", ""Tuesday"", ""Wednesday"", ""Thursday"", ""Friday"", ""Saturday"", "&amp;"""Sunday""}, 0) * (J21 &lt;&gt; M21))) *
        ISNA(MATCH(SEQUENCE(O21 + 180, 1, O21, 1), U$3:U$24, 0))),
        IF(J21 = M21, IF(H21=""1 Month"", 4 + S21, IF(H21=""2 Months"", 8 + S21, IF(H21=""3 Months"", 12 + S21, 0))), 
        IF(H21=""1 Month"", 8 + S2"&amp;"1, IF(H21=""2 Months"", 16 + S21, IF(H21=""3 Months"", 24 + S21, 0))))
    )
)"),45554.0)</f>
        <v>45554</v>
      </c>
      <c r="Q21" s="37">
        <f t="shared" si="2"/>
        <v>45545</v>
      </c>
      <c r="R21" s="38">
        <f t="shared" si="3"/>
        <v>2</v>
      </c>
      <c r="S21" s="39">
        <v>2.0</v>
      </c>
      <c r="T21" s="40">
        <f t="shared" si="4"/>
        <v>8</v>
      </c>
      <c r="U21" s="41">
        <f>Holidays!A19:A113</f>
        <v>45687</v>
      </c>
      <c r="V21" s="42" t="str">
        <f t="shared" si="5"/>
        <v>Monday 19:00 - 19:50</v>
      </c>
      <c r="W21" s="42" t="str">
        <f t="shared" si="6"/>
        <v>Thursday 19:00 - 19:50</v>
      </c>
      <c r="X21" s="47"/>
      <c r="Y21" s="42"/>
      <c r="Z21" s="42"/>
      <c r="AA21" s="42"/>
      <c r="AB21" s="42"/>
      <c r="AC21" s="42"/>
      <c r="AD21" s="42"/>
      <c r="AE21" s="42"/>
      <c r="AF21" s="42"/>
      <c r="AG21" s="42"/>
      <c r="AH21" s="42"/>
    </row>
    <row r="22">
      <c r="A22" s="44" t="s">
        <v>106</v>
      </c>
      <c r="B22" s="45" t="s">
        <v>107</v>
      </c>
      <c r="C22" s="46" t="s">
        <v>108</v>
      </c>
      <c r="D22" s="29" t="s">
        <v>42</v>
      </c>
      <c r="E22" s="30">
        <v>45482.0</v>
      </c>
      <c r="F22" s="31"/>
      <c r="G22" s="32" t="s">
        <v>54</v>
      </c>
      <c r="H22" s="33" t="s">
        <v>55</v>
      </c>
      <c r="I22" s="33">
        <v>2.0</v>
      </c>
      <c r="J22" s="33" t="s">
        <v>2</v>
      </c>
      <c r="K22" s="34">
        <f t="shared" si="1"/>
        <v>2</v>
      </c>
      <c r="L22" s="33" t="s">
        <v>13</v>
      </c>
      <c r="M22" s="33" t="s">
        <v>4</v>
      </c>
      <c r="N22" s="33" t="s">
        <v>13</v>
      </c>
      <c r="O22" s="35">
        <v>45523.0</v>
      </c>
      <c r="P22" s="36">
        <f>IFERROR(__xludf.DUMMYFUNCTION("IF(M22=""N/A"",
    INDEX(FILTER(SEQUENCE(O22 + 180, 1, O22, 1),
        (WEEKDAY(SEQUENCE(O22 + 180, 1, O22, 1), 2) = MATCH(J22, {""Monday"", ""Tuesday"", ""Wednesday"", ""Thursday"", ""Friday"", ""Saturday"", ""Sunday""}, 0)) *
        ISNA(MATCH(SEQUEN"&amp;"CE(O22 + 180, 1, O22, 1), U$3:U$100, 0))),
        IF(H22=""1 Month"", 4 + S22, IF(H22=""2 Months"", 8 + S22, IF(H22=""3 Months"", 12 + S22, 0)))),
    INDEX(FILTER(SEQUENCE(O22 + 180, 1, O22, 1),
        ((WEEKDAY(SEQUENCE(O22 + 180, 1, O22, 1), 2) = MAT"&amp;"CH(J22, {""Monday"", ""Tuesday"", ""Wednesday"", ""Thursday"", ""Friday"", ""Saturday"", ""Sunday""}, 0)) +
        (WEEKDAY(SEQUENCE(O22 + 180, 1, O22, 1), 2) = MATCH(M22, {""Monday"", ""Tuesday"", ""Wednesday"", ""Thursday"", ""Friday"", ""Saturday"", "&amp;"""Sunday""}, 0) * (J22 &lt;&gt; M22))) *
        ISNA(MATCH(SEQUENCE(O22 + 180, 1, O22, 1), U$3:U$24, 0))),
        IF(J22 = M22, IF(H22=""1 Month"", 4 + S22, IF(H22=""2 Months"", 8 + S22, IF(H22=""3 Months"", 12 + S22, 0))), 
        IF(H22=""1 Month"", 8 + S2"&amp;"2, IF(H22=""2 Months"", 16 + S22, IF(H22=""3 Months"", 24 + S22, 0))))
    )
)"),45554.0)</f>
        <v>45554</v>
      </c>
      <c r="Q22" s="37">
        <f t="shared" si="2"/>
        <v>45545</v>
      </c>
      <c r="R22" s="38">
        <f t="shared" si="3"/>
        <v>2</v>
      </c>
      <c r="S22" s="39">
        <v>1.0</v>
      </c>
      <c r="T22" s="40">
        <f t="shared" si="4"/>
        <v>8</v>
      </c>
      <c r="U22" s="41">
        <f>Holidays!A20:A113</f>
        <v>45688</v>
      </c>
      <c r="V22" s="42" t="str">
        <f t="shared" si="5"/>
        <v>Tuesday 19:00 - 19:50</v>
      </c>
      <c r="W22" s="42" t="str">
        <f t="shared" si="6"/>
        <v>Thursday 19:00 - 19:50</v>
      </c>
      <c r="X22" s="47"/>
      <c r="Y22" s="42"/>
      <c r="Z22" s="42"/>
      <c r="AA22" s="42"/>
      <c r="AB22" s="42"/>
      <c r="AC22" s="42"/>
      <c r="AD22" s="42"/>
      <c r="AE22" s="42"/>
      <c r="AF22" s="42"/>
      <c r="AG22" s="42"/>
      <c r="AH22" s="42"/>
    </row>
    <row r="23">
      <c r="A23" s="48" t="s">
        <v>109</v>
      </c>
      <c r="B23" s="49" t="s">
        <v>110</v>
      </c>
      <c r="C23" s="50" t="s">
        <v>111</v>
      </c>
      <c r="D23" s="29" t="s">
        <v>42</v>
      </c>
      <c r="E23" s="30">
        <v>45527.0</v>
      </c>
      <c r="F23" s="31"/>
      <c r="G23" s="32" t="s">
        <v>59</v>
      </c>
      <c r="H23" s="33" t="s">
        <v>55</v>
      </c>
      <c r="I23" s="33">
        <v>1.0</v>
      </c>
      <c r="J23" s="33" t="s">
        <v>4</v>
      </c>
      <c r="K23" s="34">
        <f t="shared" si="1"/>
        <v>4</v>
      </c>
      <c r="L23" s="33" t="s">
        <v>15</v>
      </c>
      <c r="M23" s="33" t="s">
        <v>45</v>
      </c>
      <c r="N23" s="33" t="s">
        <v>45</v>
      </c>
      <c r="O23" s="35">
        <v>45527.0</v>
      </c>
      <c r="P23" s="36">
        <f>IFERROR(__xludf.DUMMYFUNCTION("IF(M23=""N/A"",
    INDEX(FILTER(SEQUENCE(O23 + 180, 1, O23, 1),
        (WEEKDAY(SEQUENCE(O23 + 180, 1, O23, 1), 2) = MATCH(J23, {""Monday"", ""Tuesday"", ""Wednesday"", ""Thursday"", ""Friday"", ""Saturday"", ""Sunday""}, 0)) *
        ISNA(MATCH(SEQUEN"&amp;"CE(O23 + 180, 1, O23, 1), U$3:U$100, 0))),
        IF(H23=""1 Month"", 4 + S23, IF(H23=""2 Months"", 8 + S23, IF(H23=""3 Months"", 12 + S23, 0)))),
    INDEX(FILTER(SEQUENCE(O23 + 180, 1, O23, 1),
        ((WEEKDAY(SEQUENCE(O23 + 180, 1, O23, 1), 2) = MAT"&amp;"CH(J23, {""Monday"", ""Tuesday"", ""Wednesday"", ""Thursday"", ""Friday"", ""Saturday"", ""Sunday""}, 0)) +
        (WEEKDAY(SEQUENCE(O23 + 180, 1, O23, 1), 2) = MATCH(M23, {""Monday"", ""Tuesday"", ""Wednesday"", ""Thursday"", ""Friday"", ""Saturday"", "&amp;"""Sunday""}, 0) * (J23 &lt;&gt; M23))) *
        ISNA(MATCH(SEQUENCE(O23 + 180, 1, O23, 1), U$3:U$24, 0))),
        IF(J23 = M23, IF(H23=""1 Month"", 4 + S23, IF(H23=""2 Months"", 8 + S23, IF(H23=""3 Months"", 12 + S23, 0))), 
        IF(H23=""1 Month"", 8 + S2"&amp;"3, IF(H23=""2 Months"", 16 + S23, IF(H23=""3 Months"", 24 + S23, 0))))
    )
)"),45554.0)</f>
        <v>45554</v>
      </c>
      <c r="Q23" s="37">
        <f t="shared" si="2"/>
        <v>45545</v>
      </c>
      <c r="R23" s="38">
        <f t="shared" si="3"/>
        <v>1</v>
      </c>
      <c r="S23" s="39">
        <v>0.0</v>
      </c>
      <c r="T23" s="40">
        <f t="shared" si="4"/>
        <v>4</v>
      </c>
      <c r="U23" s="41">
        <f>Holidays!A21:A113</f>
        <v>45717</v>
      </c>
      <c r="V23" s="42" t="str">
        <f t="shared" si="5"/>
        <v>Thursday 21:00 - 21:50</v>
      </c>
      <c r="W23" s="42" t="str">
        <f t="shared" si="6"/>
        <v/>
      </c>
      <c r="X23" s="47"/>
      <c r="Y23" s="42"/>
      <c r="Z23" s="42"/>
      <c r="AA23" s="42"/>
      <c r="AB23" s="42"/>
      <c r="AC23" s="42"/>
      <c r="AD23" s="42"/>
      <c r="AE23" s="42"/>
      <c r="AF23" s="42"/>
      <c r="AG23" s="42"/>
      <c r="AH23" s="42"/>
    </row>
    <row r="24">
      <c r="A24" s="44" t="s">
        <v>112</v>
      </c>
      <c r="B24" s="45" t="s">
        <v>113</v>
      </c>
      <c r="C24" s="46" t="s">
        <v>114</v>
      </c>
      <c r="D24" s="29" t="s">
        <v>42</v>
      </c>
      <c r="E24" s="30">
        <v>45463.0</v>
      </c>
      <c r="F24" s="31"/>
      <c r="G24" s="32" t="s">
        <v>54</v>
      </c>
      <c r="H24" s="33" t="s">
        <v>44</v>
      </c>
      <c r="I24" s="33">
        <v>1.0</v>
      </c>
      <c r="J24" s="33" t="s">
        <v>1</v>
      </c>
      <c r="K24" s="34">
        <f t="shared" si="1"/>
        <v>1</v>
      </c>
      <c r="L24" s="33" t="s">
        <v>14</v>
      </c>
      <c r="M24" s="33" t="s">
        <v>45</v>
      </c>
      <c r="N24" s="33" t="s">
        <v>45</v>
      </c>
      <c r="O24" s="35">
        <v>45463.0</v>
      </c>
      <c r="P24" s="36">
        <f>IFERROR(__xludf.DUMMYFUNCTION("IF(M24=""N/A"",
    INDEX(FILTER(SEQUENCE(O24 + 180, 1, O24, 1),
        (WEEKDAY(SEQUENCE(O24 + 180, 1, O24, 1), 2) = MATCH(J24, {""Monday"", ""Tuesday"", ""Wednesday"", ""Thursday"", ""Friday"", ""Saturday"", ""Sunday""}, 0)) *
        ISNA(MATCH(SEQUEN"&amp;"CE(O24 + 180, 1, O24, 1), U$3:U$100, 0))),
        IF(H24=""1 Month"", 4 + S24, IF(H24=""2 Months"", 8 + S24, IF(H24=""3 Months"", 12 + S24, 0)))),
    INDEX(FILTER(SEQUENCE(O24 + 180, 1, O24, 1),
        ((WEEKDAY(SEQUENCE(O24 + 180, 1, O24, 1), 2) = MAT"&amp;"CH(J24, {""Monday"", ""Tuesday"", ""Wednesday"", ""Thursday"", ""Friday"", ""Saturday"", ""Sunday""}, 0)) +
        (WEEKDAY(SEQUENCE(O24 + 180, 1, O24, 1), 2) = MATCH(M24, {""Monday"", ""Tuesday"", ""Wednesday"", ""Thursday"", ""Friday"", ""Saturday"", "&amp;"""Sunday""}, 0) * (J24 &lt;&gt; M24))) *
        ISNA(MATCH(SEQUENCE(O24 + 180, 1, O24, 1), U$3:U$24, 0))),
        IF(J24 = M24, IF(H24=""1 Month"", 4 + S24, IF(H24=""2 Months"", 8 + S24, IF(H24=""3 Months"", 12 + S24, 0))), 
        IF(H24=""1 Month"", 8 + S2"&amp;"4, IF(H24=""2 Months"", 16 + S24, IF(H24=""3 Months"", 24 + S24, 0))))
    )
)"),45558.0)</f>
        <v>45558</v>
      </c>
      <c r="Q24" s="37">
        <f t="shared" si="2"/>
        <v>45547</v>
      </c>
      <c r="R24" s="38">
        <f t="shared" si="3"/>
        <v>2</v>
      </c>
      <c r="S24" s="39">
        <v>1.0</v>
      </c>
      <c r="T24" s="40">
        <f t="shared" si="4"/>
        <v>12</v>
      </c>
      <c r="U24" s="41">
        <f>Holidays!A22:A113</f>
        <v>45782</v>
      </c>
      <c r="V24" s="42" t="str">
        <f t="shared" si="5"/>
        <v>Monday 20:00 - 20:50</v>
      </c>
      <c r="W24" s="42" t="str">
        <f t="shared" si="6"/>
        <v/>
      </c>
      <c r="X24" s="47"/>
      <c r="Y24" s="42"/>
      <c r="Z24" s="42"/>
      <c r="AA24" s="42"/>
      <c r="AB24" s="42"/>
      <c r="AC24" s="42"/>
      <c r="AD24" s="42"/>
      <c r="AE24" s="42"/>
      <c r="AF24" s="42"/>
      <c r="AG24" s="42"/>
      <c r="AH24" s="42"/>
    </row>
    <row r="25">
      <c r="A25" s="48" t="s">
        <v>115</v>
      </c>
      <c r="B25" s="49" t="s">
        <v>116</v>
      </c>
      <c r="C25" s="50" t="s">
        <v>117</v>
      </c>
      <c r="D25" s="29" t="s">
        <v>42</v>
      </c>
      <c r="E25" s="30">
        <v>45488.0</v>
      </c>
      <c r="F25" s="31"/>
      <c r="G25" s="32" t="s">
        <v>59</v>
      </c>
      <c r="H25" s="33" t="s">
        <v>50</v>
      </c>
      <c r="I25" s="33">
        <v>1.0</v>
      </c>
      <c r="J25" s="33" t="s">
        <v>1</v>
      </c>
      <c r="K25" s="34">
        <f t="shared" si="1"/>
        <v>1</v>
      </c>
      <c r="L25" s="33" t="s">
        <v>13</v>
      </c>
      <c r="M25" s="33" t="s">
        <v>45</v>
      </c>
      <c r="N25" s="33" t="s">
        <v>45</v>
      </c>
      <c r="O25" s="35">
        <v>45488.0</v>
      </c>
      <c r="P25" s="36">
        <f>IFERROR(__xludf.DUMMYFUNCTION("IF(M25=""N/A"",
    INDEX(FILTER(SEQUENCE(O25 + 180, 1, O25, 1),
        (WEEKDAY(SEQUENCE(O25 + 180, 1, O25, 1), 2) = MATCH(J25, {""Monday"", ""Tuesday"", ""Wednesday"", ""Thursday"", ""Friday"", ""Saturday"", ""Sunday""}, 0)) *
        ISNA(MATCH(SEQUEN"&amp;"CE(O25 + 180, 1, O25, 1), U$3:U$100, 0))),
        IF(H25=""1 Month"", 4 + S25, IF(H25=""2 Months"", 8 + S25, IF(H25=""3 Months"", 12 + S25, 0)))),
    INDEX(FILTER(SEQUENCE(O25 + 180, 1, O25, 1),
        ((WEEKDAY(SEQUENCE(O25 + 180, 1, O25, 1), 2) = MAT"&amp;"CH(J25, {""Monday"", ""Tuesday"", ""Wednesday"", ""Thursday"", ""Friday"", ""Saturday"", ""Sunday""}, 0)) +
        (WEEKDAY(SEQUENCE(O25 + 180, 1, O25, 1), 2) = MATCH(M25, {""Monday"", ""Tuesday"", ""Wednesday"", ""Thursday"", ""Friday"", ""Saturday"", "&amp;"""Sunday""}, 0) * (J25 &lt;&gt; M25))) *
        ISNA(MATCH(SEQUENCE(O25 + 180, 1, O25, 1), U$3:U$24, 0))),
        IF(J25 = M25, IF(H25=""1 Month"", 4 + S25, IF(H25=""2 Months"", 8 + S25, IF(H25=""3 Months"", 12 + S25, 0))), 
        IF(H25=""1 Month"", 8 + S2"&amp;"5, IF(H25=""2 Months"", 16 + S25, IF(H25=""3 Months"", 24 + S25, 0))))
    )
)"),45558.0)</f>
        <v>45558</v>
      </c>
      <c r="Q25" s="37">
        <f t="shared" si="2"/>
        <v>45547</v>
      </c>
      <c r="R25" s="38">
        <f t="shared" si="3"/>
        <v>2</v>
      </c>
      <c r="S25" s="39">
        <v>2.0</v>
      </c>
      <c r="T25" s="40">
        <f t="shared" si="4"/>
        <v>8</v>
      </c>
      <c r="U25" s="41">
        <f>Holidays!A23:A113</f>
        <v>45782</v>
      </c>
      <c r="V25" s="42" t="str">
        <f t="shared" si="5"/>
        <v>Monday 19:00 - 19:50</v>
      </c>
      <c r="W25" s="42" t="str">
        <f t="shared" si="6"/>
        <v/>
      </c>
      <c r="X25" s="47"/>
      <c r="Y25" s="42"/>
      <c r="Z25" s="42"/>
      <c r="AA25" s="42"/>
      <c r="AB25" s="42"/>
      <c r="AC25" s="42"/>
      <c r="AD25" s="42"/>
      <c r="AE25" s="42"/>
      <c r="AF25" s="42"/>
      <c r="AG25" s="42"/>
      <c r="AH25" s="42"/>
    </row>
    <row r="26">
      <c r="A26" s="44" t="s">
        <v>118</v>
      </c>
      <c r="B26" s="45" t="s">
        <v>119</v>
      </c>
      <c r="C26" s="46" t="s">
        <v>120</v>
      </c>
      <c r="D26" s="29" t="s">
        <v>42</v>
      </c>
      <c r="E26" s="30">
        <v>45475.0</v>
      </c>
      <c r="F26" s="31"/>
      <c r="G26" s="32" t="s">
        <v>78</v>
      </c>
      <c r="H26" s="33" t="s">
        <v>44</v>
      </c>
      <c r="I26" s="33">
        <v>1.0</v>
      </c>
      <c r="J26" s="33" t="s">
        <v>2</v>
      </c>
      <c r="K26" s="34">
        <f t="shared" si="1"/>
        <v>2</v>
      </c>
      <c r="L26" s="33" t="s">
        <v>12</v>
      </c>
      <c r="M26" s="33" t="s">
        <v>45</v>
      </c>
      <c r="N26" s="33" t="s">
        <v>45</v>
      </c>
      <c r="O26" s="35">
        <v>45475.0</v>
      </c>
      <c r="P26" s="36">
        <f>IFERROR(__xludf.DUMMYFUNCTION("IF(M26=""N/A"",
    INDEX(FILTER(SEQUENCE(O26 + 180, 1, O26, 1),
        (WEEKDAY(SEQUENCE(O26 + 180, 1, O26, 1), 2) = MATCH(J26, {""Monday"", ""Tuesday"", ""Wednesday"", ""Thursday"", ""Friday"", ""Saturday"", ""Sunday""}, 0)) *
        ISNA(MATCH(SEQUEN"&amp;"CE(O26 + 180, 1, O26, 1), U$3:U$100, 0))),
        IF(H26=""1 Month"", 4 + S26, IF(H26=""2 Months"", 8 + S26, IF(H26=""3 Months"", 12 + S26, 0)))),
    INDEX(FILTER(SEQUENCE(O26 + 180, 1, O26, 1),
        ((WEEKDAY(SEQUENCE(O26 + 180, 1, O26, 1), 2) = MAT"&amp;"CH(J26, {""Monday"", ""Tuesday"", ""Wednesday"", ""Thursday"", ""Friday"", ""Saturday"", ""Sunday""}, 0)) +
        (WEEKDAY(SEQUENCE(O26 + 180, 1, O26, 1), 2) = MATCH(M26, {""Monday"", ""Tuesday"", ""Wednesday"", ""Thursday"", ""Friday"", ""Saturday"", "&amp;"""Sunday""}, 0) * (J26 &lt;&gt; M26))) *
        ISNA(MATCH(SEQUENCE(O26 + 180, 1, O26, 1), U$3:U$24, 0))),
        IF(J26 = M26, IF(H26=""1 Month"", 4 + S26, IF(H26=""2 Months"", 8 + S26, IF(H26=""3 Months"", 12 + S26, 0))), 
        IF(H26=""1 Month"", 8 + S2"&amp;"6, IF(H26=""2 Months"", 16 + S26, IF(H26=""3 Months"", 24 + S26, 0))))
    )
)"),45559.0)</f>
        <v>45559</v>
      </c>
      <c r="Q26" s="37">
        <f t="shared" si="2"/>
        <v>45548</v>
      </c>
      <c r="R26" s="38">
        <f t="shared" si="3"/>
        <v>2</v>
      </c>
      <c r="S26" s="39">
        <v>0.0</v>
      </c>
      <c r="T26" s="40">
        <f t="shared" si="4"/>
        <v>12</v>
      </c>
      <c r="U26" s="41">
        <f>Holidays!A24:A113</f>
        <v>45814</v>
      </c>
      <c r="V26" s="42" t="str">
        <f t="shared" si="5"/>
        <v>Tuesday 18:00 - 18:50</v>
      </c>
      <c r="W26" s="42" t="str">
        <f t="shared" si="6"/>
        <v/>
      </c>
      <c r="X26" s="47"/>
      <c r="Y26" s="42"/>
      <c r="Z26" s="42"/>
      <c r="AA26" s="42"/>
      <c r="AB26" s="42"/>
      <c r="AC26" s="42"/>
      <c r="AD26" s="42"/>
      <c r="AE26" s="42"/>
      <c r="AF26" s="42"/>
      <c r="AG26" s="42"/>
      <c r="AH26" s="42"/>
    </row>
    <row r="27">
      <c r="A27" s="48" t="s">
        <v>121</v>
      </c>
      <c r="B27" s="49" t="s">
        <v>122</v>
      </c>
      <c r="C27" s="50" t="s">
        <v>123</v>
      </c>
      <c r="D27" s="29" t="s">
        <v>42</v>
      </c>
      <c r="E27" s="30">
        <v>45488.0</v>
      </c>
      <c r="F27" s="31"/>
      <c r="G27" s="32" t="s">
        <v>49</v>
      </c>
      <c r="H27" s="33" t="s">
        <v>50</v>
      </c>
      <c r="I27" s="33">
        <v>1.0</v>
      </c>
      <c r="J27" s="33" t="s">
        <v>2</v>
      </c>
      <c r="K27" s="34">
        <f t="shared" si="1"/>
        <v>2</v>
      </c>
      <c r="L27" s="33" t="s">
        <v>11</v>
      </c>
      <c r="M27" s="33" t="s">
        <v>45</v>
      </c>
      <c r="N27" s="33" t="s">
        <v>45</v>
      </c>
      <c r="O27" s="35">
        <v>45488.0</v>
      </c>
      <c r="P27" s="36">
        <f>IFERROR(__xludf.DUMMYFUNCTION("IF(M27=""N/A"",
    INDEX(FILTER(SEQUENCE(O27 + 180, 1, O27, 1),
        (WEEKDAY(SEQUENCE(O27 + 180, 1, O27, 1), 2) = MATCH(J27, {""Monday"", ""Tuesday"", ""Wednesday"", ""Thursday"", ""Friday"", ""Saturday"", ""Sunday""}, 0)) *
        ISNA(MATCH(SEQUEN"&amp;"CE(O27 + 180, 1, O27, 1), U$3:U$100, 0))),
        IF(H27=""1 Month"", 4 + S27, IF(H27=""2 Months"", 8 + S27, IF(H27=""3 Months"", 12 + S27, 0)))),
    INDEX(FILTER(SEQUENCE(O27 + 180, 1, O27, 1),
        ((WEEKDAY(SEQUENCE(O27 + 180, 1, O27, 1), 2) = MAT"&amp;"CH(J27, {""Monday"", ""Tuesday"", ""Wednesday"", ""Thursday"", ""Friday"", ""Saturday"", ""Sunday""}, 0)) +
        (WEEKDAY(SEQUENCE(O27 + 180, 1, O27, 1), 2) = MATCH(M27, {""Monday"", ""Tuesday"", ""Wednesday"", ""Thursday"", ""Friday"", ""Saturday"", "&amp;"""Sunday""}, 0) * (J27 &lt;&gt; M27))) *
        ISNA(MATCH(SEQUENCE(O27 + 180, 1, O27, 1), U$3:U$24, 0))),
        IF(J27 = M27, IF(H27=""1 Month"", 4 + S27, IF(H27=""2 Months"", 8 + S27, IF(H27=""3 Months"", 12 + S27, 0))), 
        IF(H27=""1 Month"", 8 + S2"&amp;"7, IF(H27=""2 Months"", 16 + S27, IF(H27=""3 Months"", 24 + S27, 0))))
    )
)"),45559.0)</f>
        <v>45559</v>
      </c>
      <c r="Q27" s="37">
        <f t="shared" si="2"/>
        <v>45548</v>
      </c>
      <c r="R27" s="56">
        <v>2.0</v>
      </c>
      <c r="S27" s="39">
        <v>2.0</v>
      </c>
      <c r="T27" s="40">
        <f t="shared" si="4"/>
        <v>8</v>
      </c>
      <c r="U27" s="41">
        <f>Holidays!A25:A113</f>
        <v>45884</v>
      </c>
      <c r="V27" s="42" t="str">
        <f t="shared" si="5"/>
        <v>Tuesday 11:30 - 13:00</v>
      </c>
      <c r="W27" s="42" t="str">
        <f t="shared" si="6"/>
        <v/>
      </c>
      <c r="X27" s="47"/>
      <c r="Y27" s="42"/>
      <c r="Z27" s="42"/>
      <c r="AA27" s="42"/>
      <c r="AB27" s="42"/>
      <c r="AC27" s="42"/>
      <c r="AD27" s="42"/>
      <c r="AE27" s="42"/>
      <c r="AF27" s="42"/>
      <c r="AG27" s="42"/>
      <c r="AH27" s="42"/>
    </row>
    <row r="28">
      <c r="A28" s="44" t="s">
        <v>124</v>
      </c>
      <c r="B28" s="45" t="s">
        <v>125</v>
      </c>
      <c r="C28" s="46" t="s">
        <v>126</v>
      </c>
      <c r="D28" s="29" t="s">
        <v>42</v>
      </c>
      <c r="E28" s="30">
        <v>45481.0</v>
      </c>
      <c r="F28" s="31"/>
      <c r="G28" s="32" t="s">
        <v>54</v>
      </c>
      <c r="H28" s="33" t="s">
        <v>44</v>
      </c>
      <c r="I28" s="33">
        <v>1.0</v>
      </c>
      <c r="J28" s="33" t="s">
        <v>1</v>
      </c>
      <c r="K28" s="34">
        <f t="shared" si="1"/>
        <v>1</v>
      </c>
      <c r="L28" s="33" t="s">
        <v>15</v>
      </c>
      <c r="M28" s="33" t="s">
        <v>45</v>
      </c>
      <c r="N28" s="33" t="s">
        <v>45</v>
      </c>
      <c r="O28" s="35">
        <v>45481.0</v>
      </c>
      <c r="P28" s="36">
        <f>IFERROR(__xludf.DUMMYFUNCTION("IF(M28=""N/A"",
    INDEX(FILTER(SEQUENCE(O28 + 180, 1, O28, 1),
        (WEEKDAY(SEQUENCE(O28 + 180, 1, O28, 1), 2) = MATCH(J28, {""Monday"", ""Tuesday"", ""Wednesday"", ""Thursday"", ""Friday"", ""Saturday"", ""Sunday""}, 0)) *
        ISNA(MATCH(SEQUEN"&amp;"CE(O28 + 180, 1, O28, 1), U$3:U$100, 0))),
        IF(H28=""1 Month"", 4 + S28, IF(H28=""2 Months"", 8 + S28, IF(H28=""3 Months"", 12 + S28, 0)))),
    INDEX(FILTER(SEQUENCE(O28 + 180, 1, O28, 1),
        ((WEEKDAY(SEQUENCE(O28 + 180, 1, O28, 1), 2) = MAT"&amp;"CH(J28, {""Monday"", ""Tuesday"", ""Wednesday"", ""Thursday"", ""Friday"", ""Saturday"", ""Sunday""}, 0)) +
        (WEEKDAY(SEQUENCE(O28 + 180, 1, O28, 1), 2) = MATCH(M28, {""Monday"", ""Tuesday"", ""Wednesday"", ""Thursday"", ""Friday"", ""Saturday"", "&amp;"""Sunday""}, 0) * (J28 &lt;&gt; M28))) *
        ISNA(MATCH(SEQUENCE(O28 + 180, 1, O28, 1), U$3:U$24, 0))),
        IF(J28 = M28, IF(H28=""1 Month"", 4 + S28, IF(H28=""2 Months"", 8 + S28, IF(H28=""3 Months"", 12 + S28, 0))), 
        IF(H28=""1 Month"", 8 + S2"&amp;"8, IF(H28=""2 Months"", 16 + S28, IF(H28=""3 Months"", 24 + S28, 0))))
    )
)"),45565.0)</f>
        <v>45565</v>
      </c>
      <c r="Q28" s="37">
        <f t="shared" si="2"/>
        <v>45554</v>
      </c>
      <c r="R28" s="38">
        <f t="shared" ref="R28:R113" si="7">IF(H28="N/A", "N/A", 
    IF(I28=1, 
        IF(H28="1 Month", 1, IF(OR(H28="2 Months", H28="3 Months"), 2)), 
        IF(I28=2, 
            IF(H28="1 Month", 2, IF(OR(H28="2 Months", H28="3 Months"), 3))
        )
    )
)</f>
        <v>2</v>
      </c>
      <c r="S28" s="39">
        <v>0.0</v>
      </c>
      <c r="T28" s="40">
        <f t="shared" si="4"/>
        <v>12</v>
      </c>
      <c r="U28" s="41">
        <f>Holidays!A26:A113</f>
        <v>45933</v>
      </c>
      <c r="V28" s="42" t="str">
        <f t="shared" si="5"/>
        <v>Monday 21:00 - 21:50</v>
      </c>
      <c r="W28" s="42" t="str">
        <f t="shared" si="6"/>
        <v/>
      </c>
      <c r="X28" s="47"/>
      <c r="Y28" s="42"/>
      <c r="Z28" s="42"/>
      <c r="AA28" s="42"/>
      <c r="AB28" s="42"/>
      <c r="AC28" s="42"/>
      <c r="AD28" s="42"/>
      <c r="AE28" s="42"/>
      <c r="AF28" s="42"/>
      <c r="AG28" s="42"/>
      <c r="AH28" s="42"/>
    </row>
    <row r="29">
      <c r="A29" s="48" t="s">
        <v>127</v>
      </c>
      <c r="B29" s="49" t="s">
        <v>128</v>
      </c>
      <c r="C29" s="50" t="s">
        <v>129</v>
      </c>
      <c r="D29" s="29" t="s">
        <v>42</v>
      </c>
      <c r="E29" s="29" t="s">
        <v>130</v>
      </c>
      <c r="F29" s="31"/>
      <c r="G29" s="32" t="s">
        <v>54</v>
      </c>
      <c r="H29" s="33" t="s">
        <v>44</v>
      </c>
      <c r="I29" s="33">
        <v>1.0</v>
      </c>
      <c r="J29" s="33" t="s">
        <v>1</v>
      </c>
      <c r="K29" s="34">
        <f t="shared" si="1"/>
        <v>1</v>
      </c>
      <c r="L29" s="33" t="s">
        <v>15</v>
      </c>
      <c r="M29" s="33" t="s">
        <v>45</v>
      </c>
      <c r="N29" s="33" t="s">
        <v>45</v>
      </c>
      <c r="O29" s="35">
        <v>45481.0</v>
      </c>
      <c r="P29" s="36">
        <f>IFERROR(__xludf.DUMMYFUNCTION("IF(M29=""N/A"",
    INDEX(FILTER(SEQUENCE(O29 + 180, 1, O29, 1),
        (WEEKDAY(SEQUENCE(O29 + 180, 1, O29, 1), 2) = MATCH(J29, {""Monday"", ""Tuesday"", ""Wednesday"", ""Thursday"", ""Friday"", ""Saturday"", ""Sunday""}, 0)) *
        ISNA(MATCH(SEQUEN"&amp;"CE(O29 + 180, 1, O29, 1), U$3:U$100, 0))),
        IF(H29=""1 Month"", 4 + S29, IF(H29=""2 Months"", 8 + S29, IF(H29=""3 Months"", 12 + S29, 0)))),
    INDEX(FILTER(SEQUENCE(O29 + 180, 1, O29, 1),
        ((WEEKDAY(SEQUENCE(O29 + 180, 1, O29, 1), 2) = MAT"&amp;"CH(J29, {""Monday"", ""Tuesday"", ""Wednesday"", ""Thursday"", ""Friday"", ""Saturday"", ""Sunday""}, 0)) +
        (WEEKDAY(SEQUENCE(O29 + 180, 1, O29, 1), 2) = MATCH(M29, {""Monday"", ""Tuesday"", ""Wednesday"", ""Thursday"", ""Friday"", ""Saturday"", "&amp;"""Sunday""}, 0) * (J29 &lt;&gt; M29))) *
        ISNA(MATCH(SEQUENCE(O29 + 180, 1, O29, 1), U$3:U$24, 0))),
        IF(J29 = M29, IF(H29=""1 Month"", 4 + S29, IF(H29=""2 Months"", 8 + S29, IF(H29=""3 Months"", 12 + S29, 0))), 
        IF(H29=""1 Month"", 8 + S2"&amp;"9, IF(H29=""2 Months"", 16 + S29, IF(H29=""3 Months"", 24 + S29, 0))))
    )
)"),45565.0)</f>
        <v>45565</v>
      </c>
      <c r="Q29" s="37">
        <f t="shared" si="2"/>
        <v>45554</v>
      </c>
      <c r="R29" s="38">
        <f t="shared" si="7"/>
        <v>2</v>
      </c>
      <c r="S29" s="39">
        <v>0.0</v>
      </c>
      <c r="T29" s="40">
        <f t="shared" si="4"/>
        <v>12</v>
      </c>
      <c r="U29" s="41">
        <f>Holidays!A27:A113</f>
        <v>45936</v>
      </c>
      <c r="V29" s="42" t="str">
        <f t="shared" si="5"/>
        <v>Monday 21:00 - 21:50</v>
      </c>
      <c r="W29" s="42" t="str">
        <f t="shared" si="6"/>
        <v/>
      </c>
      <c r="X29" s="47"/>
      <c r="Y29" s="42"/>
      <c r="Z29" s="42"/>
      <c r="AA29" s="42"/>
      <c r="AB29" s="42"/>
      <c r="AC29" s="42"/>
      <c r="AD29" s="42"/>
      <c r="AE29" s="42"/>
      <c r="AF29" s="42"/>
      <c r="AG29" s="42"/>
      <c r="AH29" s="42"/>
    </row>
    <row r="30">
      <c r="A30" s="57" t="s">
        <v>131</v>
      </c>
      <c r="B30" s="58" t="s">
        <v>132</v>
      </c>
      <c r="C30" s="59" t="s">
        <v>133</v>
      </c>
      <c r="D30" s="29" t="s">
        <v>42</v>
      </c>
      <c r="E30" s="30">
        <v>45496.0</v>
      </c>
      <c r="F30" s="31"/>
      <c r="G30" s="32" t="s">
        <v>59</v>
      </c>
      <c r="H30" s="33" t="s">
        <v>55</v>
      </c>
      <c r="I30" s="33">
        <v>1.0</v>
      </c>
      <c r="J30" s="33" t="s">
        <v>3</v>
      </c>
      <c r="K30" s="34">
        <f t="shared" si="1"/>
        <v>3</v>
      </c>
      <c r="L30" s="33" t="s">
        <v>14</v>
      </c>
      <c r="M30" s="33" t="s">
        <v>45</v>
      </c>
      <c r="N30" s="33" t="s">
        <v>45</v>
      </c>
      <c r="O30" s="35">
        <v>45531.0</v>
      </c>
      <c r="P30" s="36">
        <f>IFERROR(__xludf.DUMMYFUNCTION("IF(M30=""N/A"",
    INDEX(FILTER(SEQUENCE(O30 + 180, 1, O30, 1),
        (WEEKDAY(SEQUENCE(O30 + 180, 1, O30, 1), 2) = MATCH(J30, {""Monday"", ""Tuesday"", ""Wednesday"", ""Thursday"", ""Friday"", ""Saturday"", ""Sunday""}, 0)) *
        ISNA(MATCH(SEQUEN"&amp;"CE(O30 + 180, 1, O30, 1), U$3:U$100, 0))),
        IF(H30=""1 Month"", 4 + S30, IF(H30=""2 Months"", 8 + S30, IF(H30=""3 Months"", 12 + S30, 0)))),
    INDEX(FILTER(SEQUENCE(O30 + 180, 1, O30, 1),
        ((WEEKDAY(SEQUENCE(O30 + 180, 1, O30, 1), 2) = MAT"&amp;"CH(J30, {""Monday"", ""Tuesday"", ""Wednesday"", ""Thursday"", ""Friday"", ""Saturday"", ""Sunday""}, 0)) +
        (WEEKDAY(SEQUENCE(O30 + 180, 1, O30, 1), 2) = MATCH(M30, {""Monday"", ""Tuesday"", ""Wednesday"", ""Thursday"", ""Friday"", ""Saturday"", "&amp;"""Sunday""}, 0) * (J30 &lt;&gt; M30))) *
        ISNA(MATCH(SEQUENCE(O30 + 180, 1, O30, 1), U$3:U$24, 0))),
        IF(J30 = M30, IF(H30=""1 Month"", 4 + S30, IF(H30=""2 Months"", 8 + S30, IF(H30=""3 Months"", 12 + S30, 0))), 
        IF(H30=""1 Month"", 8 + S3"&amp;"0, IF(H30=""2 Months"", 16 + S30, IF(H30=""3 Months"", 24 + S30, 0))))
    )
)"),45567.0)</f>
        <v>45567</v>
      </c>
      <c r="Q30" s="37">
        <f t="shared" si="2"/>
        <v>45558</v>
      </c>
      <c r="R30" s="38">
        <f t="shared" si="7"/>
        <v>1</v>
      </c>
      <c r="S30" s="39">
        <v>1.0</v>
      </c>
      <c r="T30" s="40">
        <f t="shared" si="4"/>
        <v>4</v>
      </c>
      <c r="U30" s="41">
        <f>Holidays!A28:A113</f>
        <v>45937</v>
      </c>
      <c r="V30" s="42" t="str">
        <f t="shared" si="5"/>
        <v>Wednesday 20:00 - 20:50</v>
      </c>
      <c r="W30" s="42" t="str">
        <f t="shared" si="6"/>
        <v/>
      </c>
      <c r="X30" s="47"/>
      <c r="Y30" s="42"/>
      <c r="Z30" s="42"/>
      <c r="AA30" s="42"/>
      <c r="AB30" s="42"/>
      <c r="AC30" s="42"/>
      <c r="AD30" s="42"/>
      <c r="AE30" s="42"/>
      <c r="AF30" s="42"/>
      <c r="AG30" s="42"/>
      <c r="AH30" s="42"/>
    </row>
    <row r="31">
      <c r="A31" s="48" t="s">
        <v>134</v>
      </c>
      <c r="B31" s="49" t="s">
        <v>135</v>
      </c>
      <c r="C31" s="50" t="s">
        <v>136</v>
      </c>
      <c r="D31" s="29" t="s">
        <v>42</v>
      </c>
      <c r="E31" s="30">
        <v>45517.0</v>
      </c>
      <c r="F31" s="31"/>
      <c r="G31" s="32" t="s">
        <v>59</v>
      </c>
      <c r="H31" s="33" t="s">
        <v>44</v>
      </c>
      <c r="I31" s="33">
        <v>2.0</v>
      </c>
      <c r="J31" s="33" t="s">
        <v>2</v>
      </c>
      <c r="K31" s="34">
        <f t="shared" si="1"/>
        <v>2</v>
      </c>
      <c r="L31" s="33" t="s">
        <v>15</v>
      </c>
      <c r="M31" s="33" t="s">
        <v>5</v>
      </c>
      <c r="N31" s="33" t="s">
        <v>14</v>
      </c>
      <c r="O31" s="35">
        <v>45481.0</v>
      </c>
      <c r="P31" s="36">
        <f>IFERROR(__xludf.DUMMYFUNCTION("IF(M31=""N/A"",
    INDEX(FILTER(SEQUENCE(O31 + 180, 1, O31, 1),
        (WEEKDAY(SEQUENCE(O31 + 180, 1, O31, 1), 2) = MATCH(J31, {""Monday"", ""Tuesday"", ""Wednesday"", ""Thursday"", ""Friday"", ""Saturday"", ""Sunday""}, 0)) *
        ISNA(MATCH(SEQUEN"&amp;"CE(O31 + 180, 1, O31, 1), U$3:U$100, 0))),
        IF(H31=""1 Month"", 4 + S31, IF(H31=""2 Months"", 8 + S31, IF(H31=""3 Months"", 12 + S31, 0)))),
    INDEX(FILTER(SEQUENCE(O31 + 180, 1, O31, 1),
        ((WEEKDAY(SEQUENCE(O31 + 180, 1, O31, 1), 2) = MAT"&amp;"CH(J31, {""Monday"", ""Tuesday"", ""Wednesday"", ""Thursday"", ""Friday"", ""Saturday"", ""Sunday""}, 0)) +
        (WEEKDAY(SEQUENCE(O31 + 180, 1, O31, 1), 2) = MATCH(M31, {""Monday"", ""Tuesday"", ""Wednesday"", ""Thursday"", ""Friday"", ""Saturday"", "&amp;"""Sunday""}, 0) * (J31 &lt;&gt; M31))) *
        ISNA(MATCH(SEQUENCE(O31 + 180, 1, O31, 1), U$3:U$24, 0))),
        IF(J31 = M31, IF(H31=""1 Month"", 4 + S31, IF(H31=""2 Months"", 8 + S31, IF(H31=""3 Months"", 12 + S31, 0))), 
        IF(H31=""1 Month"", 8 + S3"&amp;"1, IF(H31=""2 Months"", 16 + S31, IF(H31=""3 Months"", 24 + S31, 0))))
    )
)"),45569.0)</f>
        <v>45569</v>
      </c>
      <c r="Q31" s="37">
        <f t="shared" si="2"/>
        <v>45560</v>
      </c>
      <c r="R31" s="38">
        <f t="shared" si="7"/>
        <v>3</v>
      </c>
      <c r="S31" s="39">
        <v>0.0</v>
      </c>
      <c r="T31" s="40">
        <f t="shared" si="4"/>
        <v>24</v>
      </c>
      <c r="U31" s="41">
        <f>Holidays!A29:A113</f>
        <v>45938</v>
      </c>
      <c r="V31" s="42" t="str">
        <f t="shared" si="5"/>
        <v>Tuesday 21:00 - 21:50</v>
      </c>
      <c r="W31" s="42" t="str">
        <f t="shared" si="6"/>
        <v>Friday 20:00 - 20:50</v>
      </c>
      <c r="X31" s="47"/>
      <c r="Y31" s="42"/>
      <c r="Z31" s="42"/>
      <c r="AA31" s="42"/>
      <c r="AB31" s="42"/>
      <c r="AC31" s="42"/>
      <c r="AD31" s="42"/>
      <c r="AE31" s="42"/>
      <c r="AF31" s="42"/>
      <c r="AG31" s="42"/>
      <c r="AH31" s="42"/>
    </row>
    <row r="32">
      <c r="A32" s="44" t="s">
        <v>137</v>
      </c>
      <c r="B32" s="45" t="s">
        <v>138</v>
      </c>
      <c r="C32" s="46" t="s">
        <v>139</v>
      </c>
      <c r="D32" s="29" t="s">
        <v>42</v>
      </c>
      <c r="E32" s="30">
        <v>45469.0</v>
      </c>
      <c r="F32" s="31"/>
      <c r="G32" s="32" t="s">
        <v>59</v>
      </c>
      <c r="H32" s="33" t="s">
        <v>44</v>
      </c>
      <c r="I32" s="33">
        <v>1.0</v>
      </c>
      <c r="J32" s="33" t="s">
        <v>2</v>
      </c>
      <c r="K32" s="34">
        <f t="shared" si="1"/>
        <v>2</v>
      </c>
      <c r="L32" s="33" t="s">
        <v>14</v>
      </c>
      <c r="M32" s="33" t="s">
        <v>45</v>
      </c>
      <c r="N32" s="33" t="s">
        <v>45</v>
      </c>
      <c r="O32" s="35">
        <v>45475.0</v>
      </c>
      <c r="P32" s="36">
        <f>IFERROR(__xludf.DUMMYFUNCTION("IF(M32=""N/A"",
    INDEX(FILTER(SEQUENCE(O32 + 180, 1, O32, 1),
        (WEEKDAY(SEQUENCE(O32 + 180, 1, O32, 1), 2) = MATCH(J32, {""Monday"", ""Tuesday"", ""Wednesday"", ""Thursday"", ""Friday"", ""Saturday"", ""Sunday""}, 0)) *
        ISNA(MATCH(SEQUEN"&amp;"CE(O32 + 180, 1, O32, 1), U$3:U$100, 0))),
        IF(H32=""1 Month"", 4 + S32, IF(H32=""2 Months"", 8 + S32, IF(H32=""3 Months"", 12 + S32, 0)))),
    INDEX(FILTER(SEQUENCE(O32 + 180, 1, O32, 1),
        ((WEEKDAY(SEQUENCE(O32 + 180, 1, O32, 1), 2) = MAT"&amp;"CH(J32, {""Monday"", ""Tuesday"", ""Wednesday"", ""Thursday"", ""Friday"", ""Saturday"", ""Sunday""}, 0)) +
        (WEEKDAY(SEQUENCE(O32 + 180, 1, O32, 1), 2) = MATCH(M32, {""Monday"", ""Tuesday"", ""Wednesday"", ""Thursday"", ""Friday"", ""Saturday"", "&amp;"""Sunday""}, 0) * (J32 &lt;&gt; M32))) *
        ISNA(MATCH(SEQUENCE(O32 + 180, 1, O32, 1), U$3:U$24, 0))),
        IF(J32 = M32, IF(H32=""1 Month"", 4 + S32, IF(H32=""2 Months"", 8 + S32, IF(H32=""3 Months"", 12 + S32, 0))), 
        IF(H32=""1 Month"", 8 + S3"&amp;"2, IF(H32=""2 Months"", 16 + S32, IF(H32=""3 Months"", 24 + S32, 0))))
    )
)"),45573.0)</f>
        <v>45573</v>
      </c>
      <c r="Q32" s="37">
        <f t="shared" si="2"/>
        <v>45562</v>
      </c>
      <c r="R32" s="38">
        <f t="shared" si="7"/>
        <v>2</v>
      </c>
      <c r="S32" s="39">
        <v>1.0</v>
      </c>
      <c r="T32" s="40">
        <f t="shared" si="4"/>
        <v>12</v>
      </c>
      <c r="U32" s="41">
        <f>Holidays!A30:A113</f>
        <v>45939</v>
      </c>
      <c r="V32" s="42" t="str">
        <f t="shared" si="5"/>
        <v>Tuesday 20:00 - 20:50</v>
      </c>
      <c r="W32" s="42" t="str">
        <f t="shared" si="6"/>
        <v/>
      </c>
      <c r="X32" s="47"/>
      <c r="Y32" s="42"/>
      <c r="Z32" s="42"/>
      <c r="AA32" s="42"/>
      <c r="AB32" s="42"/>
      <c r="AC32" s="42"/>
      <c r="AD32" s="42"/>
      <c r="AE32" s="42"/>
      <c r="AF32" s="42"/>
      <c r="AG32" s="42"/>
      <c r="AH32" s="42"/>
    </row>
    <row r="33">
      <c r="A33" s="48"/>
      <c r="B33" s="60"/>
      <c r="C33" s="61"/>
      <c r="D33" s="29" t="s">
        <v>42</v>
      </c>
      <c r="E33" s="30"/>
      <c r="F33" s="31"/>
      <c r="G33" s="32" t="s">
        <v>45</v>
      </c>
      <c r="H33" s="33" t="s">
        <v>45</v>
      </c>
      <c r="I33" s="33">
        <v>0.0</v>
      </c>
      <c r="J33" s="33" t="s">
        <v>45</v>
      </c>
      <c r="K33" s="34">
        <f t="shared" si="1"/>
        <v>8</v>
      </c>
      <c r="L33" s="33" t="s">
        <v>45</v>
      </c>
      <c r="M33" s="33" t="s">
        <v>45</v>
      </c>
      <c r="N33" s="33" t="s">
        <v>45</v>
      </c>
      <c r="O33" s="35"/>
      <c r="P33" s="36" t="str">
        <f>IFERROR(__xludf.DUMMYFUNCTION("IF(M33=""N/A"",
    INDEX(FILTER(SEQUENCE(O33 + 180, 1, O33, 1),
        (WEEKDAY(SEQUENCE(O33 + 180, 1, O33, 1), 2) = MATCH(J33, {""Monday"", ""Tuesday"", ""Wednesday"", ""Thursday"", ""Friday"", ""Saturday"", ""Sunday""}, 0)) *
        ISNA(MATCH(SEQUEN"&amp;"CE(O33 + 180, 1, O33, 1), U$3:U$100, 0))),
        IF(H33=""1 Month"", 4 + S33, IF(H33=""2 Months"", 8 + S33, IF(H33=""3 Months"", 12 + S33, 0)))),
    INDEX(FILTER(SEQUENCE(O33 + 180, 1, O33, 1),
        ((WEEKDAY(SEQUENCE(O33 + 180, 1, O33, 1), 2) = MAT"&amp;"CH(J33, {""Monday"", ""Tuesday"", ""Wednesday"", ""Thursday"", ""Friday"", ""Saturday"", ""Sunday""}, 0)) +
        (WEEKDAY(SEQUENCE(O33 + 180, 1, O33, 1), 2) = MATCH(M33, {""Monday"", ""Tuesday"", ""Wednesday"", ""Thursday"", ""Friday"", ""Saturday"", "&amp;"""Sunday""}, 0) * (J33 &lt;&gt; M33))) *
        ISNA(MATCH(SEQUENCE(O33 + 180, 1, O33, 1), U$3:U$24, 0))),
        IF(J33 = M33, IF(H33=""1 Month"", 4 + S33, IF(H33=""2 Months"", 8 + S33, IF(H33=""3 Months"", 12 + S33, 0))), 
        IF(H33=""1 Month"", 8 + S3"&amp;"3, IF(H33=""2 Months"", 16 + S33, IF(H33=""3 Months"", 24 + S33, 0))))
    )
)"),"#N/A")</f>
        <v>#N/A</v>
      </c>
      <c r="Q33" s="37" t="str">
        <f t="shared" si="2"/>
        <v>#N/A</v>
      </c>
      <c r="R33" s="38" t="str">
        <f t="shared" si="7"/>
        <v>N/A</v>
      </c>
      <c r="S33" s="39">
        <v>0.0</v>
      </c>
      <c r="T33" s="40">
        <f t="shared" si="4"/>
        <v>0</v>
      </c>
      <c r="U33" s="41">
        <f>Holidays!A31:A113</f>
        <v>46016</v>
      </c>
      <c r="V33" s="42" t="str">
        <f t="shared" si="5"/>
        <v>N/A N/A</v>
      </c>
      <c r="W33" s="42" t="str">
        <f t="shared" si="6"/>
        <v/>
      </c>
      <c r="X33" s="47"/>
      <c r="Y33" s="42"/>
      <c r="Z33" s="42"/>
      <c r="AA33" s="42"/>
      <c r="AB33" s="42"/>
      <c r="AC33" s="42"/>
      <c r="AD33" s="42"/>
      <c r="AE33" s="42"/>
      <c r="AF33" s="42"/>
      <c r="AG33" s="42"/>
      <c r="AH33" s="42"/>
    </row>
    <row r="34">
      <c r="A34" s="44"/>
      <c r="B34" s="62"/>
      <c r="C34" s="63"/>
      <c r="D34" s="29" t="s">
        <v>42</v>
      </c>
      <c r="E34" s="30"/>
      <c r="F34" s="31"/>
      <c r="G34" s="32" t="s">
        <v>45</v>
      </c>
      <c r="H34" s="33" t="s">
        <v>45</v>
      </c>
      <c r="I34" s="33">
        <v>0.0</v>
      </c>
      <c r="J34" s="33" t="s">
        <v>45</v>
      </c>
      <c r="K34" s="34">
        <f t="shared" si="1"/>
        <v>8</v>
      </c>
      <c r="L34" s="33" t="s">
        <v>45</v>
      </c>
      <c r="M34" s="33" t="s">
        <v>45</v>
      </c>
      <c r="N34" s="33" t="s">
        <v>45</v>
      </c>
      <c r="O34" s="35"/>
      <c r="P34" s="36" t="str">
        <f>IFERROR(__xludf.DUMMYFUNCTION("IF(M34=""N/A"",
    INDEX(FILTER(SEQUENCE(O34 + 180, 1, O34, 1),
        (WEEKDAY(SEQUENCE(O34 + 180, 1, O34, 1), 2) = MATCH(J34, {""Monday"", ""Tuesday"", ""Wednesday"", ""Thursday"", ""Friday"", ""Saturday"", ""Sunday""}, 0)) *
        ISNA(MATCH(SEQUEN"&amp;"CE(O34 + 180, 1, O34, 1), U$3:U$100, 0))),
        IF(H34=""1 Month"", 4 + S34, IF(H34=""2 Months"", 8 + S34, IF(H34=""3 Months"", 12 + S34, 0)))),
    INDEX(FILTER(SEQUENCE(O34 + 180, 1, O34, 1),
        ((WEEKDAY(SEQUENCE(O34 + 180, 1, O34, 1), 2) = MAT"&amp;"CH(J34, {""Monday"", ""Tuesday"", ""Wednesday"", ""Thursday"", ""Friday"", ""Saturday"", ""Sunday""}, 0)) +
        (WEEKDAY(SEQUENCE(O34 + 180, 1, O34, 1), 2) = MATCH(M34, {""Monday"", ""Tuesday"", ""Wednesday"", ""Thursday"", ""Friday"", ""Saturday"", "&amp;"""Sunday""}, 0) * (J34 &lt;&gt; M34))) *
        ISNA(MATCH(SEQUENCE(O34 + 180, 1, O34, 1), U$3:U$24, 0))),
        IF(J34 = M34, IF(H34=""1 Month"", 4 + S34, IF(H34=""2 Months"", 8 + S34, IF(H34=""3 Months"", 12 + S34, 0))), 
        IF(H34=""1 Month"", 8 + S3"&amp;"4, IF(H34=""2 Months"", 16 + S34, IF(H34=""3 Months"", 24 + S34, 0))))
    )
)"),"#N/A")</f>
        <v>#N/A</v>
      </c>
      <c r="Q34" s="37" t="str">
        <f t="shared" si="2"/>
        <v>#N/A</v>
      </c>
      <c r="R34" s="38" t="str">
        <f t="shared" si="7"/>
        <v>N/A</v>
      </c>
      <c r="S34" s="39">
        <v>0.0</v>
      </c>
      <c r="T34" s="40">
        <f t="shared" si="4"/>
        <v>0</v>
      </c>
      <c r="U34" s="41" t="str">
        <f>Holidays!A32:A113</f>
        <v/>
      </c>
      <c r="V34" s="42" t="str">
        <f t="shared" si="5"/>
        <v>N/A N/A</v>
      </c>
      <c r="W34" s="42" t="str">
        <f t="shared" si="6"/>
        <v/>
      </c>
      <c r="X34" s="47"/>
      <c r="Y34" s="42"/>
      <c r="Z34" s="42"/>
      <c r="AA34" s="42"/>
      <c r="AB34" s="42"/>
      <c r="AC34" s="42"/>
      <c r="AD34" s="42"/>
      <c r="AE34" s="42"/>
      <c r="AF34" s="42"/>
      <c r="AG34" s="42"/>
      <c r="AH34" s="42"/>
    </row>
    <row r="35">
      <c r="A35" s="48"/>
      <c r="B35" s="60"/>
      <c r="C35" s="61"/>
      <c r="D35" s="29" t="s">
        <v>42</v>
      </c>
      <c r="E35" s="30"/>
      <c r="F35" s="31"/>
      <c r="G35" s="32" t="s">
        <v>45</v>
      </c>
      <c r="H35" s="33" t="s">
        <v>45</v>
      </c>
      <c r="I35" s="33">
        <v>0.0</v>
      </c>
      <c r="J35" s="33" t="s">
        <v>45</v>
      </c>
      <c r="K35" s="34">
        <f t="shared" si="1"/>
        <v>8</v>
      </c>
      <c r="L35" s="33" t="s">
        <v>45</v>
      </c>
      <c r="M35" s="33" t="s">
        <v>45</v>
      </c>
      <c r="N35" s="33" t="s">
        <v>45</v>
      </c>
      <c r="O35" s="35"/>
      <c r="P35" s="36" t="str">
        <f>IFERROR(__xludf.DUMMYFUNCTION("IF(M35=""N/A"",
    INDEX(FILTER(SEQUENCE(O35 + 180, 1, O35, 1),
        (WEEKDAY(SEQUENCE(O35 + 180, 1, O35, 1), 2) = MATCH(J35, {""Monday"", ""Tuesday"", ""Wednesday"", ""Thursday"", ""Friday"", ""Saturday"", ""Sunday""}, 0)) *
        ISNA(MATCH(SEQUEN"&amp;"CE(O35 + 180, 1, O35, 1), U$3:U$100, 0))),
        IF(H35=""1 Month"", 4 + S35, IF(H35=""2 Months"", 8 + S35, IF(H35=""3 Months"", 12 + S35, 0)))),
    INDEX(FILTER(SEQUENCE(O35 + 180, 1, O35, 1),
        ((WEEKDAY(SEQUENCE(O35 + 180, 1, O35, 1), 2) = MAT"&amp;"CH(J35, {""Monday"", ""Tuesday"", ""Wednesday"", ""Thursday"", ""Friday"", ""Saturday"", ""Sunday""}, 0)) +
        (WEEKDAY(SEQUENCE(O35 + 180, 1, O35, 1), 2) = MATCH(M35, {""Monday"", ""Tuesday"", ""Wednesday"", ""Thursday"", ""Friday"", ""Saturday"", "&amp;"""Sunday""}, 0) * (J35 &lt;&gt; M35))) *
        ISNA(MATCH(SEQUENCE(O35 + 180, 1, O35, 1), U$3:U$24, 0))),
        IF(J35 = M35, IF(H35=""1 Month"", 4 + S35, IF(H35=""2 Months"", 8 + S35, IF(H35=""3 Months"", 12 + S35, 0))), 
        IF(H35=""1 Month"", 8 + S3"&amp;"5, IF(H35=""2 Months"", 16 + S35, IF(H35=""3 Months"", 24 + S35, 0))))
    )
)"),"#N/A")</f>
        <v>#N/A</v>
      </c>
      <c r="Q35" s="37" t="str">
        <f t="shared" si="2"/>
        <v>#N/A</v>
      </c>
      <c r="R35" s="38" t="str">
        <f t="shared" si="7"/>
        <v>N/A</v>
      </c>
      <c r="S35" s="39">
        <v>0.0</v>
      </c>
      <c r="T35" s="40">
        <f t="shared" si="4"/>
        <v>0</v>
      </c>
      <c r="U35" s="41" t="str">
        <f>Holidays!A33:A113</f>
        <v/>
      </c>
      <c r="V35" s="42" t="str">
        <f t="shared" si="5"/>
        <v>N/A N/A</v>
      </c>
      <c r="W35" s="42" t="str">
        <f t="shared" si="6"/>
        <v/>
      </c>
      <c r="X35" s="47"/>
      <c r="Y35" s="42"/>
      <c r="Z35" s="42"/>
      <c r="AA35" s="42"/>
      <c r="AB35" s="42"/>
      <c r="AC35" s="42"/>
      <c r="AD35" s="42"/>
      <c r="AE35" s="42"/>
      <c r="AF35" s="42"/>
      <c r="AG35" s="42"/>
      <c r="AH35" s="42"/>
    </row>
    <row r="36">
      <c r="A36" s="44"/>
      <c r="B36" s="62"/>
      <c r="C36" s="63"/>
      <c r="D36" s="29" t="s">
        <v>42</v>
      </c>
      <c r="E36" s="30"/>
      <c r="F36" s="31"/>
      <c r="G36" s="32" t="s">
        <v>45</v>
      </c>
      <c r="H36" s="33" t="s">
        <v>45</v>
      </c>
      <c r="I36" s="33">
        <v>0.0</v>
      </c>
      <c r="J36" s="33" t="s">
        <v>45</v>
      </c>
      <c r="K36" s="34">
        <f t="shared" si="1"/>
        <v>8</v>
      </c>
      <c r="L36" s="33" t="s">
        <v>45</v>
      </c>
      <c r="M36" s="33" t="s">
        <v>45</v>
      </c>
      <c r="N36" s="33" t="s">
        <v>45</v>
      </c>
      <c r="O36" s="35"/>
      <c r="P36" s="36" t="str">
        <f>IFERROR(__xludf.DUMMYFUNCTION("IF(M36=""N/A"",
    INDEX(FILTER(SEQUENCE(O36 + 180, 1, O36, 1),
        (WEEKDAY(SEQUENCE(O36 + 180, 1, O36, 1), 2) = MATCH(J36, {""Monday"", ""Tuesday"", ""Wednesday"", ""Thursday"", ""Friday"", ""Saturday"", ""Sunday""}, 0)) *
        ISNA(MATCH(SEQUEN"&amp;"CE(O36 + 180, 1, O36, 1), U$3:U$100, 0))),
        IF(H36=""1 Month"", 4 + S36, IF(H36=""2 Months"", 8 + S36, IF(H36=""3 Months"", 12 + S36, 0)))),
    INDEX(FILTER(SEQUENCE(O36 + 180, 1, O36, 1),
        ((WEEKDAY(SEQUENCE(O36 + 180, 1, O36, 1), 2) = MAT"&amp;"CH(J36, {""Monday"", ""Tuesday"", ""Wednesday"", ""Thursday"", ""Friday"", ""Saturday"", ""Sunday""}, 0)) +
        (WEEKDAY(SEQUENCE(O36 + 180, 1, O36, 1), 2) = MATCH(M36, {""Monday"", ""Tuesday"", ""Wednesday"", ""Thursday"", ""Friday"", ""Saturday"", "&amp;"""Sunday""}, 0) * (J36 &lt;&gt; M36))) *
        ISNA(MATCH(SEQUENCE(O36 + 180, 1, O36, 1), U$3:U$24, 0))),
        IF(J36 = M36, IF(H36=""1 Month"", 4 + S36, IF(H36=""2 Months"", 8 + S36, IF(H36=""3 Months"", 12 + S36, 0))), 
        IF(H36=""1 Month"", 8 + S3"&amp;"6, IF(H36=""2 Months"", 16 + S36, IF(H36=""3 Months"", 24 + S36, 0))))
    )
)"),"#N/A")</f>
        <v>#N/A</v>
      </c>
      <c r="Q36" s="37" t="str">
        <f t="shared" si="2"/>
        <v>#N/A</v>
      </c>
      <c r="R36" s="38" t="str">
        <f t="shared" si="7"/>
        <v>N/A</v>
      </c>
      <c r="S36" s="39">
        <v>0.0</v>
      </c>
      <c r="T36" s="40">
        <f t="shared" si="4"/>
        <v>0</v>
      </c>
      <c r="U36" s="41" t="str">
        <f>Holidays!A34:A113</f>
        <v/>
      </c>
      <c r="V36" s="42" t="str">
        <f t="shared" si="5"/>
        <v>N/A N/A</v>
      </c>
      <c r="W36" s="42" t="str">
        <f t="shared" si="6"/>
        <v/>
      </c>
      <c r="X36" s="47"/>
      <c r="Y36" s="42"/>
      <c r="Z36" s="42"/>
      <c r="AA36" s="42"/>
      <c r="AB36" s="42"/>
      <c r="AC36" s="42"/>
      <c r="AD36" s="42"/>
      <c r="AE36" s="42"/>
      <c r="AF36" s="42"/>
      <c r="AG36" s="42"/>
      <c r="AH36" s="42"/>
    </row>
    <row r="37">
      <c r="A37" s="48"/>
      <c r="B37" s="60"/>
      <c r="C37" s="61"/>
      <c r="D37" s="29" t="s">
        <v>42</v>
      </c>
      <c r="E37" s="30"/>
      <c r="F37" s="31"/>
      <c r="G37" s="32" t="s">
        <v>45</v>
      </c>
      <c r="H37" s="33" t="s">
        <v>45</v>
      </c>
      <c r="I37" s="33">
        <v>0.0</v>
      </c>
      <c r="J37" s="33" t="s">
        <v>45</v>
      </c>
      <c r="K37" s="34">
        <f t="shared" si="1"/>
        <v>8</v>
      </c>
      <c r="L37" s="33" t="s">
        <v>45</v>
      </c>
      <c r="M37" s="33" t="s">
        <v>45</v>
      </c>
      <c r="N37" s="33" t="s">
        <v>45</v>
      </c>
      <c r="O37" s="35"/>
      <c r="P37" s="36" t="str">
        <f>IFERROR(__xludf.DUMMYFUNCTION("IF(M37=""N/A"",
    INDEX(FILTER(SEQUENCE(O37 + 180, 1, O37, 1),
        (WEEKDAY(SEQUENCE(O37 + 180, 1, O37, 1), 2) = MATCH(J37, {""Monday"", ""Tuesday"", ""Wednesday"", ""Thursday"", ""Friday"", ""Saturday"", ""Sunday""}, 0)) *
        ISNA(MATCH(SEQUEN"&amp;"CE(O37 + 180, 1, O37, 1), U$3:U$100, 0))),
        IF(H37=""1 Month"", 4 + S37, IF(H37=""2 Months"", 8 + S37, IF(H37=""3 Months"", 12 + S37, 0)))),
    INDEX(FILTER(SEQUENCE(O37 + 180, 1, O37, 1),
        ((WEEKDAY(SEQUENCE(O37 + 180, 1, O37, 1), 2) = MAT"&amp;"CH(J37, {""Monday"", ""Tuesday"", ""Wednesday"", ""Thursday"", ""Friday"", ""Saturday"", ""Sunday""}, 0)) +
        (WEEKDAY(SEQUENCE(O37 + 180, 1, O37, 1), 2) = MATCH(M37, {""Monday"", ""Tuesday"", ""Wednesday"", ""Thursday"", ""Friday"", ""Saturday"", "&amp;"""Sunday""}, 0) * (J37 &lt;&gt; M37))) *
        ISNA(MATCH(SEQUENCE(O37 + 180, 1, O37, 1), U$3:U$24, 0))),
        IF(J37 = M37, IF(H37=""1 Month"", 4 + S37, IF(H37=""2 Months"", 8 + S37, IF(H37=""3 Months"", 12 + S37, 0))), 
        IF(H37=""1 Month"", 8 + S3"&amp;"7, IF(H37=""2 Months"", 16 + S37, IF(H37=""3 Months"", 24 + S37, 0))))
    )
)"),"#N/A")</f>
        <v>#N/A</v>
      </c>
      <c r="Q37" s="37" t="str">
        <f t="shared" si="2"/>
        <v>#N/A</v>
      </c>
      <c r="R37" s="38" t="str">
        <f t="shared" si="7"/>
        <v>N/A</v>
      </c>
      <c r="S37" s="39">
        <v>0.0</v>
      </c>
      <c r="T37" s="40">
        <f t="shared" si="4"/>
        <v>0</v>
      </c>
      <c r="U37" s="41" t="str">
        <f>Holidays!A35:A113</f>
        <v/>
      </c>
      <c r="V37" s="42" t="str">
        <f t="shared" si="5"/>
        <v>N/A N/A</v>
      </c>
      <c r="W37" s="42" t="str">
        <f t="shared" si="6"/>
        <v/>
      </c>
      <c r="X37" s="47"/>
      <c r="Y37" s="42"/>
      <c r="Z37" s="42"/>
      <c r="AA37" s="42"/>
      <c r="AB37" s="42"/>
      <c r="AC37" s="42"/>
      <c r="AD37" s="42"/>
      <c r="AE37" s="42"/>
      <c r="AF37" s="42"/>
      <c r="AG37" s="42"/>
      <c r="AH37" s="42"/>
    </row>
    <row r="38">
      <c r="A38" s="44"/>
      <c r="B38" s="62"/>
      <c r="C38" s="63"/>
      <c r="D38" s="29" t="s">
        <v>42</v>
      </c>
      <c r="E38" s="30"/>
      <c r="F38" s="31"/>
      <c r="G38" s="32" t="s">
        <v>45</v>
      </c>
      <c r="H38" s="33" t="s">
        <v>45</v>
      </c>
      <c r="I38" s="33">
        <v>0.0</v>
      </c>
      <c r="J38" s="33" t="s">
        <v>45</v>
      </c>
      <c r="K38" s="34">
        <f t="shared" si="1"/>
        <v>8</v>
      </c>
      <c r="L38" s="33" t="s">
        <v>45</v>
      </c>
      <c r="M38" s="33" t="s">
        <v>45</v>
      </c>
      <c r="N38" s="33" t="s">
        <v>45</v>
      </c>
      <c r="O38" s="35"/>
      <c r="P38" s="36" t="str">
        <f>IFERROR(__xludf.DUMMYFUNCTION("IF(M38=""N/A"",
    INDEX(FILTER(SEQUENCE(O38 + 180, 1, O38, 1),
        (WEEKDAY(SEQUENCE(O38 + 180, 1, O38, 1), 2) = MATCH(J38, {""Monday"", ""Tuesday"", ""Wednesday"", ""Thursday"", ""Friday"", ""Saturday"", ""Sunday""}, 0)) *
        ISNA(MATCH(SEQUEN"&amp;"CE(O38 + 180, 1, O38, 1), U$3:U$100, 0))),
        IF(H38=""1 Month"", 4 + S38, IF(H38=""2 Months"", 8 + S38, IF(H38=""3 Months"", 12 + S38, 0)))),
    INDEX(FILTER(SEQUENCE(O38 + 180, 1, O38, 1),
        ((WEEKDAY(SEQUENCE(O38 + 180, 1, O38, 1), 2) = MAT"&amp;"CH(J38, {""Monday"", ""Tuesday"", ""Wednesday"", ""Thursday"", ""Friday"", ""Saturday"", ""Sunday""}, 0)) +
        (WEEKDAY(SEQUENCE(O38 + 180, 1, O38, 1), 2) = MATCH(M38, {""Monday"", ""Tuesday"", ""Wednesday"", ""Thursday"", ""Friday"", ""Saturday"", "&amp;"""Sunday""}, 0) * (J38 &lt;&gt; M38))) *
        ISNA(MATCH(SEQUENCE(O38 + 180, 1, O38, 1), U$3:U$24, 0))),
        IF(J38 = M38, IF(H38=""1 Month"", 4 + S38, IF(H38=""2 Months"", 8 + S38, IF(H38=""3 Months"", 12 + S38, 0))), 
        IF(H38=""1 Month"", 8 + S3"&amp;"8, IF(H38=""2 Months"", 16 + S38, IF(H38=""3 Months"", 24 + S38, 0))))
    )
)"),"#N/A")</f>
        <v>#N/A</v>
      </c>
      <c r="Q38" s="37" t="str">
        <f t="shared" si="2"/>
        <v>#N/A</v>
      </c>
      <c r="R38" s="38" t="str">
        <f t="shared" si="7"/>
        <v>N/A</v>
      </c>
      <c r="S38" s="39">
        <v>0.0</v>
      </c>
      <c r="T38" s="40">
        <f t="shared" si="4"/>
        <v>0</v>
      </c>
      <c r="U38" s="41" t="str">
        <f>Holidays!A36:A113</f>
        <v/>
      </c>
      <c r="V38" s="42" t="str">
        <f t="shared" si="5"/>
        <v>N/A N/A</v>
      </c>
      <c r="W38" s="42" t="str">
        <f t="shared" si="6"/>
        <v/>
      </c>
      <c r="X38" s="47"/>
      <c r="Y38" s="42"/>
      <c r="Z38" s="42"/>
      <c r="AA38" s="42"/>
      <c r="AB38" s="42"/>
      <c r="AC38" s="42"/>
      <c r="AD38" s="42"/>
      <c r="AE38" s="42"/>
      <c r="AF38" s="42"/>
      <c r="AG38" s="42"/>
      <c r="AH38" s="42"/>
    </row>
    <row r="39">
      <c r="A39" s="48"/>
      <c r="B39" s="60"/>
      <c r="C39" s="61"/>
      <c r="D39" s="29" t="s">
        <v>42</v>
      </c>
      <c r="E39" s="30"/>
      <c r="F39" s="31"/>
      <c r="G39" s="32" t="s">
        <v>45</v>
      </c>
      <c r="H39" s="33" t="s">
        <v>45</v>
      </c>
      <c r="I39" s="33">
        <v>0.0</v>
      </c>
      <c r="J39" s="33" t="s">
        <v>45</v>
      </c>
      <c r="K39" s="34">
        <f t="shared" si="1"/>
        <v>8</v>
      </c>
      <c r="L39" s="33" t="s">
        <v>45</v>
      </c>
      <c r="M39" s="33" t="s">
        <v>45</v>
      </c>
      <c r="N39" s="33" t="s">
        <v>45</v>
      </c>
      <c r="O39" s="35"/>
      <c r="P39" s="36" t="str">
        <f>IFERROR(__xludf.DUMMYFUNCTION("IF(M39=""N/A"",
    INDEX(FILTER(SEQUENCE(O39 + 180, 1, O39, 1),
        (WEEKDAY(SEQUENCE(O39 + 180, 1, O39, 1), 2) = MATCH(J39, {""Monday"", ""Tuesday"", ""Wednesday"", ""Thursday"", ""Friday"", ""Saturday"", ""Sunday""}, 0)) *
        ISNA(MATCH(SEQUEN"&amp;"CE(O39 + 180, 1, O39, 1), U$3:U$100, 0))),
        IF(H39=""1 Month"", 4 + S39, IF(H39=""2 Months"", 8 + S39, IF(H39=""3 Months"", 12 + S39, 0)))),
    INDEX(FILTER(SEQUENCE(O39 + 180, 1, O39, 1),
        ((WEEKDAY(SEQUENCE(O39 + 180, 1, O39, 1), 2) = MAT"&amp;"CH(J39, {""Monday"", ""Tuesday"", ""Wednesday"", ""Thursday"", ""Friday"", ""Saturday"", ""Sunday""}, 0)) +
        (WEEKDAY(SEQUENCE(O39 + 180, 1, O39, 1), 2) = MATCH(M39, {""Monday"", ""Tuesday"", ""Wednesday"", ""Thursday"", ""Friday"", ""Saturday"", "&amp;"""Sunday""}, 0) * (J39 &lt;&gt; M39))) *
        ISNA(MATCH(SEQUENCE(O39 + 180, 1, O39, 1), U$3:U$24, 0))),
        IF(J39 = M39, IF(H39=""1 Month"", 4 + S39, IF(H39=""2 Months"", 8 + S39, IF(H39=""3 Months"", 12 + S39, 0))), 
        IF(H39=""1 Month"", 8 + S3"&amp;"9, IF(H39=""2 Months"", 16 + S39, IF(H39=""3 Months"", 24 + S39, 0))))
    )
)"),"#N/A")</f>
        <v>#N/A</v>
      </c>
      <c r="Q39" s="37" t="str">
        <f t="shared" si="2"/>
        <v>#N/A</v>
      </c>
      <c r="R39" s="38" t="str">
        <f t="shared" si="7"/>
        <v>N/A</v>
      </c>
      <c r="S39" s="39">
        <v>0.0</v>
      </c>
      <c r="T39" s="40">
        <f t="shared" si="4"/>
        <v>0</v>
      </c>
      <c r="U39" s="41" t="str">
        <f>Holidays!A37:A113</f>
        <v/>
      </c>
      <c r="V39" s="42" t="str">
        <f t="shared" si="5"/>
        <v>N/A N/A</v>
      </c>
      <c r="W39" s="42" t="str">
        <f t="shared" si="6"/>
        <v/>
      </c>
      <c r="X39" s="47"/>
      <c r="Y39" s="42"/>
      <c r="Z39" s="42"/>
      <c r="AA39" s="42"/>
      <c r="AB39" s="42"/>
      <c r="AC39" s="42"/>
      <c r="AD39" s="42"/>
      <c r="AE39" s="42"/>
      <c r="AF39" s="42"/>
      <c r="AG39" s="42"/>
      <c r="AH39" s="42"/>
    </row>
    <row r="40">
      <c r="A40" s="44"/>
      <c r="B40" s="62"/>
      <c r="C40" s="63"/>
      <c r="D40" s="29" t="s">
        <v>42</v>
      </c>
      <c r="E40" s="30"/>
      <c r="F40" s="31"/>
      <c r="G40" s="32" t="s">
        <v>45</v>
      </c>
      <c r="H40" s="33" t="s">
        <v>45</v>
      </c>
      <c r="I40" s="33">
        <v>0.0</v>
      </c>
      <c r="J40" s="33" t="s">
        <v>45</v>
      </c>
      <c r="K40" s="34">
        <f t="shared" si="1"/>
        <v>8</v>
      </c>
      <c r="L40" s="33" t="s">
        <v>45</v>
      </c>
      <c r="M40" s="33" t="s">
        <v>45</v>
      </c>
      <c r="N40" s="33" t="s">
        <v>45</v>
      </c>
      <c r="O40" s="35"/>
      <c r="P40" s="36" t="str">
        <f>IFERROR(__xludf.DUMMYFUNCTION("IF(M40=""N/A"",
    INDEX(FILTER(SEQUENCE(O40 + 180, 1, O40, 1),
        (WEEKDAY(SEQUENCE(O40 + 180, 1, O40, 1), 2) = MATCH(J40, {""Monday"", ""Tuesday"", ""Wednesday"", ""Thursday"", ""Friday"", ""Saturday"", ""Sunday""}, 0)) *
        ISNA(MATCH(SEQUEN"&amp;"CE(O40 + 180, 1, O40, 1), U$3:U$100, 0))),
        IF(H40=""1 Month"", 4 + S40, IF(H40=""2 Months"", 8 + S40, IF(H40=""3 Months"", 12 + S40, 0)))),
    INDEX(FILTER(SEQUENCE(O40 + 180, 1, O40, 1),
        ((WEEKDAY(SEQUENCE(O40 + 180, 1, O40, 1), 2) = MAT"&amp;"CH(J40, {""Monday"", ""Tuesday"", ""Wednesday"", ""Thursday"", ""Friday"", ""Saturday"", ""Sunday""}, 0)) +
        (WEEKDAY(SEQUENCE(O40 + 180, 1, O40, 1), 2) = MATCH(M40, {""Monday"", ""Tuesday"", ""Wednesday"", ""Thursday"", ""Friday"", ""Saturday"", "&amp;"""Sunday""}, 0) * (J40 &lt;&gt; M40))) *
        ISNA(MATCH(SEQUENCE(O40 + 180, 1, O40, 1), U$3:U$24, 0))),
        IF(J40 = M40, IF(H40=""1 Month"", 4 + S40, IF(H40=""2 Months"", 8 + S40, IF(H40=""3 Months"", 12 + S40, 0))), 
        IF(H40=""1 Month"", 8 + S4"&amp;"0, IF(H40=""2 Months"", 16 + S40, IF(H40=""3 Months"", 24 + S40, 0))))
    )
)"),"#N/A")</f>
        <v>#N/A</v>
      </c>
      <c r="Q40" s="37" t="str">
        <f t="shared" si="2"/>
        <v>#N/A</v>
      </c>
      <c r="R40" s="38" t="str">
        <f t="shared" si="7"/>
        <v>N/A</v>
      </c>
      <c r="S40" s="39">
        <v>0.0</v>
      </c>
      <c r="T40" s="40">
        <f t="shared" si="4"/>
        <v>0</v>
      </c>
      <c r="U40" s="41" t="str">
        <f>Holidays!A38:A113</f>
        <v/>
      </c>
      <c r="V40" s="42" t="str">
        <f t="shared" si="5"/>
        <v>N/A N/A</v>
      </c>
      <c r="W40" s="42" t="str">
        <f t="shared" si="6"/>
        <v/>
      </c>
      <c r="X40" s="47"/>
      <c r="Y40" s="42"/>
      <c r="Z40" s="42"/>
      <c r="AA40" s="42"/>
      <c r="AB40" s="42"/>
      <c r="AC40" s="42"/>
      <c r="AD40" s="42"/>
      <c r="AE40" s="42"/>
      <c r="AF40" s="42"/>
      <c r="AG40" s="42"/>
      <c r="AH40" s="42"/>
    </row>
    <row r="41">
      <c r="A41" s="48"/>
      <c r="B41" s="60"/>
      <c r="C41" s="61"/>
      <c r="D41" s="29" t="s">
        <v>42</v>
      </c>
      <c r="E41" s="30"/>
      <c r="F41" s="31"/>
      <c r="G41" s="32" t="s">
        <v>45</v>
      </c>
      <c r="H41" s="33" t="s">
        <v>45</v>
      </c>
      <c r="I41" s="33">
        <v>0.0</v>
      </c>
      <c r="J41" s="33" t="s">
        <v>45</v>
      </c>
      <c r="K41" s="34">
        <f t="shared" si="1"/>
        <v>8</v>
      </c>
      <c r="L41" s="33" t="s">
        <v>45</v>
      </c>
      <c r="M41" s="33" t="s">
        <v>45</v>
      </c>
      <c r="N41" s="33" t="s">
        <v>45</v>
      </c>
      <c r="O41" s="35"/>
      <c r="P41" s="36" t="str">
        <f>IFERROR(__xludf.DUMMYFUNCTION("IF(M41=""N/A"",
    INDEX(FILTER(SEQUENCE(O41 + 180, 1, O41, 1),
        (WEEKDAY(SEQUENCE(O41 + 180, 1, O41, 1), 2) = MATCH(J41, {""Monday"", ""Tuesday"", ""Wednesday"", ""Thursday"", ""Friday"", ""Saturday"", ""Sunday""}, 0)) *
        ISNA(MATCH(SEQUEN"&amp;"CE(O41 + 180, 1, O41, 1), U$3:U$100, 0))),
        IF(H41=""1 Month"", 4 + S41, IF(H41=""2 Months"", 8 + S41, IF(H41=""3 Months"", 12 + S41, 0)))),
    INDEX(FILTER(SEQUENCE(O41 + 180, 1, O41, 1),
        ((WEEKDAY(SEQUENCE(O41 + 180, 1, O41, 1), 2) = MAT"&amp;"CH(J41, {""Monday"", ""Tuesday"", ""Wednesday"", ""Thursday"", ""Friday"", ""Saturday"", ""Sunday""}, 0)) +
        (WEEKDAY(SEQUENCE(O41 + 180, 1, O41, 1), 2) = MATCH(M41, {""Monday"", ""Tuesday"", ""Wednesday"", ""Thursday"", ""Friday"", ""Saturday"", "&amp;"""Sunday""}, 0) * (J41 &lt;&gt; M41))) *
        ISNA(MATCH(SEQUENCE(O41 + 180, 1, O41, 1), U$3:U$24, 0))),
        IF(J41 = M41, IF(H41=""1 Month"", 4 + S41, IF(H41=""2 Months"", 8 + S41, IF(H41=""3 Months"", 12 + S41, 0))), 
        IF(H41=""1 Month"", 8 + S4"&amp;"1, IF(H41=""2 Months"", 16 + S41, IF(H41=""3 Months"", 24 + S41, 0))))
    )
)"),"#N/A")</f>
        <v>#N/A</v>
      </c>
      <c r="Q41" s="37" t="str">
        <f t="shared" si="2"/>
        <v>#N/A</v>
      </c>
      <c r="R41" s="38" t="str">
        <f t="shared" si="7"/>
        <v>N/A</v>
      </c>
      <c r="S41" s="39">
        <v>0.0</v>
      </c>
      <c r="T41" s="40">
        <f t="shared" si="4"/>
        <v>0</v>
      </c>
      <c r="U41" s="41" t="str">
        <f>Holidays!A39:A113</f>
        <v/>
      </c>
      <c r="V41" s="42" t="str">
        <f t="shared" si="5"/>
        <v>N/A N/A</v>
      </c>
      <c r="W41" s="42" t="str">
        <f t="shared" si="6"/>
        <v/>
      </c>
      <c r="X41" s="47"/>
      <c r="Y41" s="42"/>
      <c r="Z41" s="42"/>
      <c r="AA41" s="42"/>
      <c r="AB41" s="42"/>
      <c r="AC41" s="42"/>
      <c r="AD41" s="42"/>
      <c r="AE41" s="42"/>
      <c r="AF41" s="42"/>
      <c r="AG41" s="42"/>
      <c r="AH41" s="42"/>
    </row>
    <row r="42">
      <c r="A42" s="44"/>
      <c r="B42" s="62"/>
      <c r="C42" s="63"/>
      <c r="D42" s="29" t="s">
        <v>42</v>
      </c>
      <c r="E42" s="30"/>
      <c r="F42" s="31"/>
      <c r="G42" s="32" t="s">
        <v>45</v>
      </c>
      <c r="H42" s="33" t="s">
        <v>45</v>
      </c>
      <c r="I42" s="33">
        <v>0.0</v>
      </c>
      <c r="J42" s="33" t="s">
        <v>45</v>
      </c>
      <c r="K42" s="34">
        <f t="shared" si="1"/>
        <v>8</v>
      </c>
      <c r="L42" s="33" t="s">
        <v>45</v>
      </c>
      <c r="M42" s="33" t="s">
        <v>45</v>
      </c>
      <c r="N42" s="33" t="s">
        <v>45</v>
      </c>
      <c r="O42" s="35"/>
      <c r="P42" s="36" t="str">
        <f>IFERROR(__xludf.DUMMYFUNCTION("IF(M42=""N/A"",
    INDEX(FILTER(SEQUENCE(O42 + 180, 1, O42, 1),
        (WEEKDAY(SEQUENCE(O42 + 180, 1, O42, 1), 2) = MATCH(J42, {""Monday"", ""Tuesday"", ""Wednesday"", ""Thursday"", ""Friday"", ""Saturday"", ""Sunday""}, 0)) *
        ISNA(MATCH(SEQUEN"&amp;"CE(O42 + 180, 1, O42, 1), U$3:U$100, 0))),
        IF(H42=""1 Month"", 4 + S42, IF(H42=""2 Months"", 8 + S42, IF(H42=""3 Months"", 12 + S42, 0)))),
    INDEX(FILTER(SEQUENCE(O42 + 180, 1, O42, 1),
        ((WEEKDAY(SEQUENCE(O42 + 180, 1, O42, 1), 2) = MAT"&amp;"CH(J42, {""Monday"", ""Tuesday"", ""Wednesday"", ""Thursday"", ""Friday"", ""Saturday"", ""Sunday""}, 0)) +
        (WEEKDAY(SEQUENCE(O42 + 180, 1, O42, 1), 2) = MATCH(M42, {""Monday"", ""Tuesday"", ""Wednesday"", ""Thursday"", ""Friday"", ""Saturday"", "&amp;"""Sunday""}, 0) * (J42 &lt;&gt; M42))) *
        ISNA(MATCH(SEQUENCE(O42 + 180, 1, O42, 1), U$3:U$24, 0))),
        IF(J42 = M42, IF(H42=""1 Month"", 4 + S42, IF(H42=""2 Months"", 8 + S42, IF(H42=""3 Months"", 12 + S42, 0))), 
        IF(H42=""1 Month"", 8 + S4"&amp;"2, IF(H42=""2 Months"", 16 + S42, IF(H42=""3 Months"", 24 + S42, 0))))
    )
)"),"#N/A")</f>
        <v>#N/A</v>
      </c>
      <c r="Q42" s="37" t="str">
        <f t="shared" si="2"/>
        <v>#N/A</v>
      </c>
      <c r="R42" s="38" t="str">
        <f t="shared" si="7"/>
        <v>N/A</v>
      </c>
      <c r="S42" s="39">
        <v>0.0</v>
      </c>
      <c r="T42" s="40">
        <f t="shared" si="4"/>
        <v>0</v>
      </c>
      <c r="U42" s="41" t="str">
        <f>Holidays!A40:A113</f>
        <v/>
      </c>
      <c r="V42" s="42" t="str">
        <f t="shared" si="5"/>
        <v>N/A N/A</v>
      </c>
      <c r="W42" s="42" t="str">
        <f t="shared" si="6"/>
        <v/>
      </c>
      <c r="X42" s="47"/>
      <c r="Y42" s="42"/>
      <c r="Z42" s="42"/>
      <c r="AA42" s="42"/>
      <c r="AB42" s="42"/>
      <c r="AC42" s="42"/>
      <c r="AD42" s="42"/>
      <c r="AE42" s="42"/>
      <c r="AF42" s="42"/>
      <c r="AG42" s="42"/>
      <c r="AH42" s="42"/>
    </row>
    <row r="43">
      <c r="A43" s="48"/>
      <c r="B43" s="60"/>
      <c r="C43" s="61"/>
      <c r="D43" s="29" t="s">
        <v>42</v>
      </c>
      <c r="E43" s="30"/>
      <c r="F43" s="31"/>
      <c r="G43" s="32" t="s">
        <v>45</v>
      </c>
      <c r="H43" s="33" t="s">
        <v>45</v>
      </c>
      <c r="I43" s="33">
        <v>0.0</v>
      </c>
      <c r="J43" s="33" t="s">
        <v>45</v>
      </c>
      <c r="K43" s="34">
        <f t="shared" si="1"/>
        <v>8</v>
      </c>
      <c r="L43" s="33" t="s">
        <v>45</v>
      </c>
      <c r="M43" s="33" t="s">
        <v>45</v>
      </c>
      <c r="N43" s="33" t="s">
        <v>45</v>
      </c>
      <c r="O43" s="35"/>
      <c r="P43" s="36" t="str">
        <f>IFERROR(__xludf.DUMMYFUNCTION("IF(M43=""N/A"",
    INDEX(FILTER(SEQUENCE(O43 + 180, 1, O43, 1),
        (WEEKDAY(SEQUENCE(O43 + 180, 1, O43, 1), 2) = MATCH(J43, {""Monday"", ""Tuesday"", ""Wednesday"", ""Thursday"", ""Friday"", ""Saturday"", ""Sunday""}, 0)) *
        ISNA(MATCH(SEQUEN"&amp;"CE(O43 + 180, 1, O43, 1), U$3:U$100, 0))),
        IF(H43=""1 Month"", 4 + S43, IF(H43=""2 Months"", 8 + S43, IF(H43=""3 Months"", 12 + S43, 0)))),
    INDEX(FILTER(SEQUENCE(O43 + 180, 1, O43, 1),
        ((WEEKDAY(SEQUENCE(O43 + 180, 1, O43, 1), 2) = MAT"&amp;"CH(J43, {""Monday"", ""Tuesday"", ""Wednesday"", ""Thursday"", ""Friday"", ""Saturday"", ""Sunday""}, 0)) +
        (WEEKDAY(SEQUENCE(O43 + 180, 1, O43, 1), 2) = MATCH(M43, {""Monday"", ""Tuesday"", ""Wednesday"", ""Thursday"", ""Friday"", ""Saturday"", "&amp;"""Sunday""}, 0) * (J43 &lt;&gt; M43))) *
        ISNA(MATCH(SEQUENCE(O43 + 180, 1, O43, 1), U$3:U$24, 0))),
        IF(J43 = M43, IF(H43=""1 Month"", 4 + S43, IF(H43=""2 Months"", 8 + S43, IF(H43=""3 Months"", 12 + S43, 0))), 
        IF(H43=""1 Month"", 8 + S4"&amp;"3, IF(H43=""2 Months"", 16 + S43, IF(H43=""3 Months"", 24 + S43, 0))))
    )
)"),"#N/A")</f>
        <v>#N/A</v>
      </c>
      <c r="Q43" s="37" t="str">
        <f t="shared" si="2"/>
        <v>#N/A</v>
      </c>
      <c r="R43" s="38" t="str">
        <f t="shared" si="7"/>
        <v>N/A</v>
      </c>
      <c r="S43" s="39">
        <v>0.0</v>
      </c>
      <c r="T43" s="40">
        <f t="shared" si="4"/>
        <v>0</v>
      </c>
      <c r="U43" s="41" t="str">
        <f>Holidays!A41:A113</f>
        <v/>
      </c>
      <c r="V43" s="42" t="str">
        <f t="shared" si="5"/>
        <v>N/A N/A</v>
      </c>
      <c r="W43" s="42" t="str">
        <f t="shared" si="6"/>
        <v/>
      </c>
      <c r="X43" s="47"/>
      <c r="Y43" s="42"/>
      <c r="Z43" s="42"/>
      <c r="AA43" s="42"/>
      <c r="AB43" s="42"/>
      <c r="AC43" s="42"/>
      <c r="AD43" s="42"/>
      <c r="AE43" s="42"/>
      <c r="AF43" s="42"/>
      <c r="AG43" s="42"/>
      <c r="AH43" s="42"/>
    </row>
    <row r="44">
      <c r="A44" s="64"/>
      <c r="B44" s="62"/>
      <c r="C44" s="63"/>
      <c r="D44" s="29" t="s">
        <v>42</v>
      </c>
      <c r="E44" s="30"/>
      <c r="F44" s="31"/>
      <c r="G44" s="32" t="s">
        <v>45</v>
      </c>
      <c r="H44" s="33" t="s">
        <v>45</v>
      </c>
      <c r="I44" s="33">
        <v>0.0</v>
      </c>
      <c r="J44" s="33" t="s">
        <v>45</v>
      </c>
      <c r="K44" s="34">
        <f t="shared" si="1"/>
        <v>8</v>
      </c>
      <c r="L44" s="33" t="s">
        <v>45</v>
      </c>
      <c r="M44" s="33" t="s">
        <v>45</v>
      </c>
      <c r="N44" s="33" t="s">
        <v>45</v>
      </c>
      <c r="O44" s="35"/>
      <c r="P44" s="36" t="str">
        <f>IFERROR(__xludf.DUMMYFUNCTION("IF(M44=""N/A"",
    INDEX(FILTER(SEQUENCE(O44 + 180, 1, O44, 1),
        (WEEKDAY(SEQUENCE(O44 + 180, 1, O44, 1), 2) = MATCH(J44, {""Monday"", ""Tuesday"", ""Wednesday"", ""Thursday"", ""Friday"", ""Saturday"", ""Sunday""}, 0)) *
        ISNA(MATCH(SEQUEN"&amp;"CE(O44 + 180, 1, O44, 1), U$3:U$100, 0))),
        IF(H44=""1 Month"", 4 + S44, IF(H44=""2 Months"", 8 + S44, IF(H44=""3 Months"", 12 + S44, 0)))),
    INDEX(FILTER(SEQUENCE(O44 + 180, 1, O44, 1),
        ((WEEKDAY(SEQUENCE(O44 + 180, 1, O44, 1), 2) = MAT"&amp;"CH(J44, {""Monday"", ""Tuesday"", ""Wednesday"", ""Thursday"", ""Friday"", ""Saturday"", ""Sunday""}, 0)) +
        (WEEKDAY(SEQUENCE(O44 + 180, 1, O44, 1), 2) = MATCH(M44, {""Monday"", ""Tuesday"", ""Wednesday"", ""Thursday"", ""Friday"", ""Saturday"", "&amp;"""Sunday""}, 0) * (J44 &lt;&gt; M44))) *
        ISNA(MATCH(SEQUENCE(O44 + 180, 1, O44, 1), U$3:U$24, 0))),
        IF(J44 = M44, IF(H44=""1 Month"", 4 + S44, IF(H44=""2 Months"", 8 + S44, IF(H44=""3 Months"", 12 + S44, 0))), 
        IF(H44=""1 Month"", 8 + S4"&amp;"4, IF(H44=""2 Months"", 16 + S44, IF(H44=""3 Months"", 24 + S44, 0))))
    )
)"),"#N/A")</f>
        <v>#N/A</v>
      </c>
      <c r="Q44" s="37" t="str">
        <f t="shared" si="2"/>
        <v>#N/A</v>
      </c>
      <c r="R44" s="38" t="str">
        <f t="shared" si="7"/>
        <v>N/A</v>
      </c>
      <c r="S44" s="39">
        <v>0.0</v>
      </c>
      <c r="T44" s="40">
        <f t="shared" si="4"/>
        <v>0</v>
      </c>
      <c r="U44" s="41" t="str">
        <f>Holidays!A42:A113</f>
        <v/>
      </c>
      <c r="V44" s="42" t="str">
        <f t="shared" si="5"/>
        <v>N/A N/A</v>
      </c>
      <c r="W44" s="42" t="str">
        <f t="shared" si="6"/>
        <v/>
      </c>
      <c r="X44" s="47"/>
      <c r="Y44" s="42"/>
      <c r="Z44" s="42"/>
      <c r="AA44" s="42"/>
      <c r="AB44" s="42"/>
      <c r="AC44" s="42"/>
      <c r="AD44" s="42"/>
      <c r="AE44" s="42"/>
      <c r="AF44" s="42"/>
      <c r="AG44" s="42"/>
      <c r="AH44" s="42"/>
    </row>
    <row r="45">
      <c r="A45" s="48"/>
      <c r="B45" s="60"/>
      <c r="C45" s="61"/>
      <c r="D45" s="29" t="s">
        <v>42</v>
      </c>
      <c r="E45" s="30"/>
      <c r="F45" s="31"/>
      <c r="G45" s="32" t="s">
        <v>45</v>
      </c>
      <c r="H45" s="33" t="s">
        <v>45</v>
      </c>
      <c r="I45" s="33">
        <v>0.0</v>
      </c>
      <c r="J45" s="33" t="s">
        <v>45</v>
      </c>
      <c r="K45" s="34">
        <f t="shared" si="1"/>
        <v>8</v>
      </c>
      <c r="L45" s="33" t="s">
        <v>45</v>
      </c>
      <c r="M45" s="33" t="s">
        <v>45</v>
      </c>
      <c r="N45" s="33" t="s">
        <v>45</v>
      </c>
      <c r="O45" s="35"/>
      <c r="P45" s="36" t="str">
        <f>IFERROR(__xludf.DUMMYFUNCTION("IF(M45=""N/A"",
    INDEX(FILTER(SEQUENCE(O45 + 180, 1, O45, 1),
        (WEEKDAY(SEQUENCE(O45 + 180, 1, O45, 1), 2) = MATCH(J45, {""Monday"", ""Tuesday"", ""Wednesday"", ""Thursday"", ""Friday"", ""Saturday"", ""Sunday""}, 0)) *
        ISNA(MATCH(SEQUEN"&amp;"CE(O45 + 180, 1, O45, 1), U$3:U$100, 0))),
        IF(H45=""1 Month"", 4 + S45, IF(H45=""2 Months"", 8 + S45, IF(H45=""3 Months"", 12 + S45, 0)))),
    INDEX(FILTER(SEQUENCE(O45 + 180, 1, O45, 1),
        ((WEEKDAY(SEQUENCE(O45 + 180, 1, O45, 1), 2) = MAT"&amp;"CH(J45, {""Monday"", ""Tuesday"", ""Wednesday"", ""Thursday"", ""Friday"", ""Saturday"", ""Sunday""}, 0)) +
        (WEEKDAY(SEQUENCE(O45 + 180, 1, O45, 1), 2) = MATCH(M45, {""Monday"", ""Tuesday"", ""Wednesday"", ""Thursday"", ""Friday"", ""Saturday"", "&amp;"""Sunday""}, 0) * (J45 &lt;&gt; M45))) *
        ISNA(MATCH(SEQUENCE(O45 + 180, 1, O45, 1), U$3:U$24, 0))),
        IF(J45 = M45, IF(H45=""1 Month"", 4 + S45, IF(H45=""2 Months"", 8 + S45, IF(H45=""3 Months"", 12 + S45, 0))), 
        IF(H45=""1 Month"", 8 + S4"&amp;"5, IF(H45=""2 Months"", 16 + S45, IF(H45=""3 Months"", 24 + S45, 0))))
    )
)"),"#N/A")</f>
        <v>#N/A</v>
      </c>
      <c r="Q45" s="37" t="str">
        <f t="shared" si="2"/>
        <v>#N/A</v>
      </c>
      <c r="R45" s="38" t="str">
        <f t="shared" si="7"/>
        <v>N/A</v>
      </c>
      <c r="S45" s="39">
        <v>0.0</v>
      </c>
      <c r="T45" s="40">
        <f t="shared" si="4"/>
        <v>0</v>
      </c>
      <c r="U45" s="41" t="str">
        <f>Holidays!A43:A113</f>
        <v/>
      </c>
      <c r="V45" s="42" t="str">
        <f t="shared" si="5"/>
        <v>N/A N/A</v>
      </c>
      <c r="W45" s="42" t="str">
        <f t="shared" si="6"/>
        <v/>
      </c>
      <c r="X45" s="47"/>
      <c r="Y45" s="42"/>
      <c r="Z45" s="42"/>
      <c r="AA45" s="42"/>
      <c r="AB45" s="42"/>
      <c r="AC45" s="42"/>
      <c r="AD45" s="42"/>
      <c r="AE45" s="42"/>
      <c r="AF45" s="42"/>
      <c r="AG45" s="42"/>
      <c r="AH45" s="42"/>
    </row>
    <row r="46">
      <c r="A46" s="44"/>
      <c r="B46" s="62"/>
      <c r="C46" s="63"/>
      <c r="D46" s="29" t="s">
        <v>42</v>
      </c>
      <c r="E46" s="30"/>
      <c r="F46" s="31"/>
      <c r="G46" s="32" t="s">
        <v>45</v>
      </c>
      <c r="H46" s="33" t="s">
        <v>45</v>
      </c>
      <c r="I46" s="33">
        <v>0.0</v>
      </c>
      <c r="J46" s="33" t="s">
        <v>45</v>
      </c>
      <c r="K46" s="34">
        <f t="shared" si="1"/>
        <v>8</v>
      </c>
      <c r="L46" s="33" t="s">
        <v>45</v>
      </c>
      <c r="M46" s="33" t="s">
        <v>45</v>
      </c>
      <c r="N46" s="33" t="s">
        <v>45</v>
      </c>
      <c r="O46" s="35"/>
      <c r="P46" s="36" t="str">
        <f>IFERROR(__xludf.DUMMYFUNCTION("IF(M46=""N/A"",
    INDEX(FILTER(SEQUENCE(O46 + 180, 1, O46, 1),
        (WEEKDAY(SEQUENCE(O46 + 180, 1, O46, 1), 2) = MATCH(J46, {""Monday"", ""Tuesday"", ""Wednesday"", ""Thursday"", ""Friday"", ""Saturday"", ""Sunday""}, 0)) *
        ISNA(MATCH(SEQUEN"&amp;"CE(O46 + 180, 1, O46, 1), U$3:U$100, 0))),
        IF(H46=""1 Month"", 4 + S46, IF(H46=""2 Months"", 8 + S46, IF(H46=""3 Months"", 12 + S46, 0)))),
    INDEX(FILTER(SEQUENCE(O46 + 180, 1, O46, 1),
        ((WEEKDAY(SEQUENCE(O46 + 180, 1, O46, 1), 2) = MAT"&amp;"CH(J46, {""Monday"", ""Tuesday"", ""Wednesday"", ""Thursday"", ""Friday"", ""Saturday"", ""Sunday""}, 0)) +
        (WEEKDAY(SEQUENCE(O46 + 180, 1, O46, 1), 2) = MATCH(M46, {""Monday"", ""Tuesday"", ""Wednesday"", ""Thursday"", ""Friday"", ""Saturday"", "&amp;"""Sunday""}, 0) * (J46 &lt;&gt; M46))) *
        ISNA(MATCH(SEQUENCE(O46 + 180, 1, O46, 1), U$3:U$24, 0))),
        IF(J46 = M46, IF(H46=""1 Month"", 4 + S46, IF(H46=""2 Months"", 8 + S46, IF(H46=""3 Months"", 12 + S46, 0))), 
        IF(H46=""1 Month"", 8 + S4"&amp;"6, IF(H46=""2 Months"", 16 + S46, IF(H46=""3 Months"", 24 + S46, 0))))
    )
)"),"#N/A")</f>
        <v>#N/A</v>
      </c>
      <c r="Q46" s="37" t="str">
        <f t="shared" si="2"/>
        <v>#N/A</v>
      </c>
      <c r="R46" s="38" t="str">
        <f t="shared" si="7"/>
        <v>N/A</v>
      </c>
      <c r="S46" s="39">
        <v>0.0</v>
      </c>
      <c r="T46" s="40">
        <f t="shared" si="4"/>
        <v>0</v>
      </c>
      <c r="U46" s="41" t="str">
        <f>Holidays!A44:A113</f>
        <v/>
      </c>
      <c r="V46" s="42" t="str">
        <f t="shared" si="5"/>
        <v>N/A N/A</v>
      </c>
      <c r="W46" s="42" t="str">
        <f t="shared" si="6"/>
        <v/>
      </c>
      <c r="X46" s="47"/>
      <c r="Y46" s="42"/>
      <c r="Z46" s="42"/>
      <c r="AA46" s="42"/>
      <c r="AB46" s="42"/>
      <c r="AC46" s="42"/>
      <c r="AD46" s="42"/>
      <c r="AE46" s="42"/>
      <c r="AF46" s="42"/>
      <c r="AG46" s="42"/>
      <c r="AH46" s="42"/>
    </row>
    <row r="47">
      <c r="A47" s="48"/>
      <c r="B47" s="60"/>
      <c r="C47" s="61"/>
      <c r="D47" s="29" t="s">
        <v>42</v>
      </c>
      <c r="E47" s="30"/>
      <c r="F47" s="31"/>
      <c r="G47" s="32" t="s">
        <v>45</v>
      </c>
      <c r="H47" s="33" t="s">
        <v>45</v>
      </c>
      <c r="I47" s="33">
        <v>0.0</v>
      </c>
      <c r="J47" s="33" t="s">
        <v>45</v>
      </c>
      <c r="K47" s="34">
        <f t="shared" si="1"/>
        <v>8</v>
      </c>
      <c r="L47" s="33" t="s">
        <v>45</v>
      </c>
      <c r="M47" s="33" t="s">
        <v>45</v>
      </c>
      <c r="N47" s="33" t="s">
        <v>45</v>
      </c>
      <c r="O47" s="35"/>
      <c r="P47" s="36" t="str">
        <f>IFERROR(__xludf.DUMMYFUNCTION("IF(M47=""N/A"",
    INDEX(FILTER(SEQUENCE(O47 + 180, 1, O47, 1),
        (WEEKDAY(SEQUENCE(O47 + 180, 1, O47, 1), 2) = MATCH(J47, {""Monday"", ""Tuesday"", ""Wednesday"", ""Thursday"", ""Friday"", ""Saturday"", ""Sunday""}, 0)) *
        ISNA(MATCH(SEQUEN"&amp;"CE(O47 + 180, 1, O47, 1), U$3:U$100, 0))),
        IF(H47=""1 Month"", 4 + S47, IF(H47=""2 Months"", 8 + S47, IF(H47=""3 Months"", 12 + S47, 0)))),
    INDEX(FILTER(SEQUENCE(O47 + 180, 1, O47, 1),
        ((WEEKDAY(SEQUENCE(O47 + 180, 1, O47, 1), 2) = MAT"&amp;"CH(J47, {""Monday"", ""Tuesday"", ""Wednesday"", ""Thursday"", ""Friday"", ""Saturday"", ""Sunday""}, 0)) +
        (WEEKDAY(SEQUENCE(O47 + 180, 1, O47, 1), 2) = MATCH(M47, {""Monday"", ""Tuesday"", ""Wednesday"", ""Thursday"", ""Friday"", ""Saturday"", "&amp;"""Sunday""}, 0) * (J47 &lt;&gt; M47))) *
        ISNA(MATCH(SEQUENCE(O47 + 180, 1, O47, 1), U$3:U$24, 0))),
        IF(J47 = M47, IF(H47=""1 Month"", 4 + S47, IF(H47=""2 Months"", 8 + S47, IF(H47=""3 Months"", 12 + S47, 0))), 
        IF(H47=""1 Month"", 8 + S4"&amp;"7, IF(H47=""2 Months"", 16 + S47, IF(H47=""3 Months"", 24 + S47, 0))))
    )
)"),"#N/A")</f>
        <v>#N/A</v>
      </c>
      <c r="Q47" s="37" t="str">
        <f t="shared" si="2"/>
        <v>#N/A</v>
      </c>
      <c r="R47" s="38" t="str">
        <f t="shared" si="7"/>
        <v>N/A</v>
      </c>
      <c r="S47" s="39">
        <v>0.0</v>
      </c>
      <c r="T47" s="40">
        <f t="shared" si="4"/>
        <v>0</v>
      </c>
      <c r="U47" s="41" t="str">
        <f>Holidays!A45:A113</f>
        <v/>
      </c>
      <c r="V47" s="42" t="str">
        <f t="shared" si="5"/>
        <v>N/A N/A</v>
      </c>
      <c r="W47" s="42" t="str">
        <f t="shared" si="6"/>
        <v/>
      </c>
      <c r="X47" s="47"/>
      <c r="Y47" s="42"/>
      <c r="Z47" s="42"/>
      <c r="AA47" s="42"/>
      <c r="AB47" s="42"/>
      <c r="AC47" s="42"/>
      <c r="AD47" s="42"/>
      <c r="AE47" s="42"/>
      <c r="AF47" s="42"/>
      <c r="AG47" s="42"/>
      <c r="AH47" s="42"/>
    </row>
    <row r="48">
      <c r="A48" s="44"/>
      <c r="B48" s="62"/>
      <c r="C48" s="63"/>
      <c r="D48" s="29" t="s">
        <v>42</v>
      </c>
      <c r="E48" s="30"/>
      <c r="F48" s="31"/>
      <c r="G48" s="32" t="s">
        <v>45</v>
      </c>
      <c r="H48" s="33" t="s">
        <v>45</v>
      </c>
      <c r="I48" s="33">
        <v>0.0</v>
      </c>
      <c r="J48" s="33" t="s">
        <v>45</v>
      </c>
      <c r="K48" s="34">
        <f t="shared" si="1"/>
        <v>8</v>
      </c>
      <c r="L48" s="33" t="s">
        <v>45</v>
      </c>
      <c r="M48" s="33" t="s">
        <v>45</v>
      </c>
      <c r="N48" s="33" t="s">
        <v>45</v>
      </c>
      <c r="O48" s="35"/>
      <c r="P48" s="36" t="str">
        <f>IFERROR(__xludf.DUMMYFUNCTION("IF(M48=""N/A"",
    INDEX(FILTER(SEQUENCE(O48 + 180, 1, O48, 1),
        (WEEKDAY(SEQUENCE(O48 + 180, 1, O48, 1), 2) = MATCH(J48, {""Monday"", ""Tuesday"", ""Wednesday"", ""Thursday"", ""Friday"", ""Saturday"", ""Sunday""}, 0)) *
        ISNA(MATCH(SEQUEN"&amp;"CE(O48 + 180, 1, O48, 1), U$3:U$100, 0))),
        IF(H48=""1 Month"", 4 + S48, IF(H48=""2 Months"", 8 + S48, IF(H48=""3 Months"", 12 + S48, 0)))),
    INDEX(FILTER(SEQUENCE(O48 + 180, 1, O48, 1),
        ((WEEKDAY(SEQUENCE(O48 + 180, 1, O48, 1), 2) = MAT"&amp;"CH(J48, {""Monday"", ""Tuesday"", ""Wednesday"", ""Thursday"", ""Friday"", ""Saturday"", ""Sunday""}, 0)) +
        (WEEKDAY(SEQUENCE(O48 + 180, 1, O48, 1), 2) = MATCH(M48, {""Monday"", ""Tuesday"", ""Wednesday"", ""Thursday"", ""Friday"", ""Saturday"", "&amp;"""Sunday""}, 0) * (J48 &lt;&gt; M48))) *
        ISNA(MATCH(SEQUENCE(O48 + 180, 1, O48, 1), U$3:U$24, 0))),
        IF(J48 = M48, IF(H48=""1 Month"", 4 + S48, IF(H48=""2 Months"", 8 + S48, IF(H48=""3 Months"", 12 + S48, 0))), 
        IF(H48=""1 Month"", 8 + S4"&amp;"8, IF(H48=""2 Months"", 16 + S48, IF(H48=""3 Months"", 24 + S48, 0))))
    )
)"),"#N/A")</f>
        <v>#N/A</v>
      </c>
      <c r="Q48" s="37" t="str">
        <f t="shared" si="2"/>
        <v>#N/A</v>
      </c>
      <c r="R48" s="38" t="str">
        <f t="shared" si="7"/>
        <v>N/A</v>
      </c>
      <c r="S48" s="39">
        <v>0.0</v>
      </c>
      <c r="T48" s="40">
        <f t="shared" si="4"/>
        <v>0</v>
      </c>
      <c r="U48" s="41" t="str">
        <f>Holidays!A46:A113</f>
        <v/>
      </c>
      <c r="V48" s="42" t="str">
        <f t="shared" si="5"/>
        <v>N/A N/A</v>
      </c>
      <c r="W48" s="42" t="str">
        <f t="shared" si="6"/>
        <v/>
      </c>
      <c r="X48" s="47"/>
      <c r="Y48" s="42"/>
      <c r="Z48" s="42"/>
      <c r="AA48" s="42"/>
      <c r="AB48" s="42"/>
      <c r="AC48" s="42"/>
      <c r="AD48" s="42"/>
      <c r="AE48" s="42"/>
      <c r="AF48" s="42"/>
      <c r="AG48" s="42"/>
      <c r="AH48" s="42"/>
    </row>
    <row r="49">
      <c r="A49" s="48"/>
      <c r="B49" s="60"/>
      <c r="C49" s="61"/>
      <c r="D49" s="29" t="s">
        <v>42</v>
      </c>
      <c r="E49" s="30"/>
      <c r="F49" s="31"/>
      <c r="G49" s="32" t="s">
        <v>45</v>
      </c>
      <c r="H49" s="33" t="s">
        <v>45</v>
      </c>
      <c r="I49" s="33">
        <v>0.0</v>
      </c>
      <c r="J49" s="33" t="s">
        <v>45</v>
      </c>
      <c r="K49" s="34">
        <f t="shared" si="1"/>
        <v>8</v>
      </c>
      <c r="L49" s="33" t="s">
        <v>45</v>
      </c>
      <c r="M49" s="33" t="s">
        <v>45</v>
      </c>
      <c r="N49" s="33" t="s">
        <v>45</v>
      </c>
      <c r="O49" s="35"/>
      <c r="P49" s="36" t="str">
        <f>IFERROR(__xludf.DUMMYFUNCTION("IF(M49=""N/A"",
    INDEX(FILTER(SEQUENCE(O49 + 180, 1, O49, 1),
        (WEEKDAY(SEQUENCE(O49 + 180, 1, O49, 1), 2) = MATCH(J49, {""Monday"", ""Tuesday"", ""Wednesday"", ""Thursday"", ""Friday"", ""Saturday"", ""Sunday""}, 0)) *
        ISNA(MATCH(SEQUEN"&amp;"CE(O49 + 180, 1, O49, 1), U$3:U$100, 0))),
        IF(H49=""1 Month"", 4 + S49, IF(H49=""2 Months"", 8 + S49, IF(H49=""3 Months"", 12 + S49, 0)))),
    INDEX(FILTER(SEQUENCE(O49 + 180, 1, O49, 1),
        ((WEEKDAY(SEQUENCE(O49 + 180, 1, O49, 1), 2) = MAT"&amp;"CH(J49, {""Monday"", ""Tuesday"", ""Wednesday"", ""Thursday"", ""Friday"", ""Saturday"", ""Sunday""}, 0)) +
        (WEEKDAY(SEQUENCE(O49 + 180, 1, O49, 1), 2) = MATCH(M49, {""Monday"", ""Tuesday"", ""Wednesday"", ""Thursday"", ""Friday"", ""Saturday"", "&amp;"""Sunday""}, 0) * (J49 &lt;&gt; M49))) *
        ISNA(MATCH(SEQUENCE(O49 + 180, 1, O49, 1), U$3:U$24, 0))),
        IF(J49 = M49, IF(H49=""1 Month"", 4 + S49, IF(H49=""2 Months"", 8 + S49, IF(H49=""3 Months"", 12 + S49, 0))), 
        IF(H49=""1 Month"", 8 + S4"&amp;"9, IF(H49=""2 Months"", 16 + S49, IF(H49=""3 Months"", 24 + S49, 0))))
    )
)"),"#N/A")</f>
        <v>#N/A</v>
      </c>
      <c r="Q49" s="37" t="str">
        <f t="shared" si="2"/>
        <v>#N/A</v>
      </c>
      <c r="R49" s="38" t="str">
        <f t="shared" si="7"/>
        <v>N/A</v>
      </c>
      <c r="S49" s="39">
        <v>0.0</v>
      </c>
      <c r="T49" s="40">
        <f t="shared" si="4"/>
        <v>0</v>
      </c>
      <c r="U49" s="41" t="str">
        <f>Holidays!A47:A113</f>
        <v/>
      </c>
      <c r="V49" s="42" t="str">
        <f t="shared" si="5"/>
        <v>N/A N/A</v>
      </c>
      <c r="W49" s="42" t="str">
        <f t="shared" si="6"/>
        <v/>
      </c>
      <c r="X49" s="47"/>
      <c r="Y49" s="42"/>
      <c r="Z49" s="42"/>
      <c r="AA49" s="42"/>
      <c r="AB49" s="42"/>
      <c r="AC49" s="42"/>
      <c r="AD49" s="42"/>
      <c r="AE49" s="42"/>
      <c r="AF49" s="42"/>
      <c r="AG49" s="42"/>
      <c r="AH49" s="42"/>
    </row>
    <row r="50">
      <c r="A50" s="57"/>
      <c r="B50" s="65"/>
      <c r="C50" s="66"/>
      <c r="D50" s="29" t="s">
        <v>42</v>
      </c>
      <c r="E50" s="30"/>
      <c r="F50" s="31"/>
      <c r="G50" s="32" t="s">
        <v>45</v>
      </c>
      <c r="H50" s="33" t="s">
        <v>45</v>
      </c>
      <c r="I50" s="33">
        <v>0.0</v>
      </c>
      <c r="J50" s="33" t="s">
        <v>45</v>
      </c>
      <c r="K50" s="34">
        <f t="shared" si="1"/>
        <v>8</v>
      </c>
      <c r="L50" s="33" t="s">
        <v>45</v>
      </c>
      <c r="M50" s="33" t="s">
        <v>45</v>
      </c>
      <c r="N50" s="33" t="s">
        <v>45</v>
      </c>
      <c r="O50" s="35"/>
      <c r="P50" s="36" t="str">
        <f>IFERROR(__xludf.DUMMYFUNCTION("IF(M50=""N/A"",
    INDEX(FILTER(SEQUENCE(O50 + 180, 1, O50, 1),
        (WEEKDAY(SEQUENCE(O50 + 180, 1, O50, 1), 2) = MATCH(J50, {""Monday"", ""Tuesday"", ""Wednesday"", ""Thursday"", ""Friday"", ""Saturday"", ""Sunday""}, 0)) *
        ISNA(MATCH(SEQUEN"&amp;"CE(O50 + 180, 1, O50, 1), U$3:U$100, 0))),
        IF(H50=""1 Month"", 4 + S50, IF(H50=""2 Months"", 8 + S50, IF(H50=""3 Months"", 12 + S50, 0)))),
    INDEX(FILTER(SEQUENCE(O50 + 180, 1, O50, 1),
        ((WEEKDAY(SEQUENCE(O50 + 180, 1, O50, 1), 2) = MAT"&amp;"CH(J50, {""Monday"", ""Tuesday"", ""Wednesday"", ""Thursday"", ""Friday"", ""Saturday"", ""Sunday""}, 0)) +
        (WEEKDAY(SEQUENCE(O50 + 180, 1, O50, 1), 2) = MATCH(M50, {""Monday"", ""Tuesday"", ""Wednesday"", ""Thursday"", ""Friday"", ""Saturday"", "&amp;"""Sunday""}, 0) * (J50 &lt;&gt; M50))) *
        ISNA(MATCH(SEQUENCE(O50 + 180, 1, O50, 1), U$3:U$24, 0))),
        IF(J50 = M50, IF(H50=""1 Month"", 4 + S50, IF(H50=""2 Months"", 8 + S50, IF(H50=""3 Months"", 12 + S50, 0))), 
        IF(H50=""1 Month"", 8 + S5"&amp;"0, IF(H50=""2 Months"", 16 + S50, IF(H50=""3 Months"", 24 + S50, 0))))
    )
)"),"#N/A")</f>
        <v>#N/A</v>
      </c>
      <c r="Q50" s="37" t="str">
        <f t="shared" si="2"/>
        <v>#N/A</v>
      </c>
      <c r="R50" s="38" t="str">
        <f t="shared" si="7"/>
        <v>N/A</v>
      </c>
      <c r="S50" s="39">
        <v>0.0</v>
      </c>
      <c r="T50" s="40">
        <f t="shared" si="4"/>
        <v>0</v>
      </c>
      <c r="U50" s="41" t="str">
        <f>Holidays!A48:A113</f>
        <v/>
      </c>
      <c r="V50" s="42" t="str">
        <f t="shared" si="5"/>
        <v>N/A N/A</v>
      </c>
      <c r="W50" s="42" t="str">
        <f t="shared" si="6"/>
        <v/>
      </c>
      <c r="X50" s="47"/>
      <c r="Y50" s="42"/>
      <c r="Z50" s="42"/>
      <c r="AA50" s="42"/>
      <c r="AB50" s="42"/>
      <c r="AC50" s="42"/>
      <c r="AD50" s="42"/>
      <c r="AE50" s="42"/>
      <c r="AF50" s="42"/>
      <c r="AG50" s="42"/>
      <c r="AH50" s="42"/>
    </row>
    <row r="51">
      <c r="A51" s="48"/>
      <c r="B51" s="60"/>
      <c r="C51" s="61"/>
      <c r="D51" s="29" t="s">
        <v>42</v>
      </c>
      <c r="E51" s="30"/>
      <c r="F51" s="31"/>
      <c r="G51" s="32" t="s">
        <v>45</v>
      </c>
      <c r="H51" s="33" t="s">
        <v>45</v>
      </c>
      <c r="I51" s="33">
        <v>0.0</v>
      </c>
      <c r="J51" s="33" t="s">
        <v>45</v>
      </c>
      <c r="K51" s="34">
        <f t="shared" si="1"/>
        <v>8</v>
      </c>
      <c r="L51" s="33" t="s">
        <v>45</v>
      </c>
      <c r="M51" s="33" t="s">
        <v>45</v>
      </c>
      <c r="N51" s="33" t="s">
        <v>45</v>
      </c>
      <c r="O51" s="35"/>
      <c r="P51" s="36" t="str">
        <f>IFERROR(__xludf.DUMMYFUNCTION("IF(M51=""N/A"",
    INDEX(FILTER(SEQUENCE(O51 + 180, 1, O51, 1),
        (WEEKDAY(SEQUENCE(O51 + 180, 1, O51, 1), 2) = MATCH(J51, {""Monday"", ""Tuesday"", ""Wednesday"", ""Thursday"", ""Friday"", ""Saturday"", ""Sunday""}, 0)) *
        ISNA(MATCH(SEQUEN"&amp;"CE(O51 + 180, 1, O51, 1), U$3:U$100, 0))),
        IF(H51=""1 Month"", 4 + S51, IF(H51=""2 Months"", 8 + S51, IF(H51=""3 Months"", 12 + S51, 0)))),
    INDEX(FILTER(SEQUENCE(O51 + 180, 1, O51, 1),
        ((WEEKDAY(SEQUENCE(O51 + 180, 1, O51, 1), 2) = MAT"&amp;"CH(J51, {""Monday"", ""Tuesday"", ""Wednesday"", ""Thursday"", ""Friday"", ""Saturday"", ""Sunday""}, 0)) +
        (WEEKDAY(SEQUENCE(O51 + 180, 1, O51, 1), 2) = MATCH(M51, {""Monday"", ""Tuesday"", ""Wednesday"", ""Thursday"", ""Friday"", ""Saturday"", "&amp;"""Sunday""}, 0) * (J51 &lt;&gt; M51))) *
        ISNA(MATCH(SEQUENCE(O51 + 180, 1, O51, 1), U$3:U$24, 0))),
        IF(J51 = M51, IF(H51=""1 Month"", 4 + S51, IF(H51=""2 Months"", 8 + S51, IF(H51=""3 Months"", 12 + S51, 0))), 
        IF(H51=""1 Month"", 8 + S5"&amp;"1, IF(H51=""2 Months"", 16 + S51, IF(H51=""3 Months"", 24 + S51, 0))))
    )
)"),"#N/A")</f>
        <v>#N/A</v>
      </c>
      <c r="Q51" s="37" t="str">
        <f t="shared" si="2"/>
        <v>#N/A</v>
      </c>
      <c r="R51" s="38" t="str">
        <f t="shared" si="7"/>
        <v>N/A</v>
      </c>
      <c r="S51" s="39">
        <v>0.0</v>
      </c>
      <c r="T51" s="40">
        <f t="shared" si="4"/>
        <v>0</v>
      </c>
      <c r="U51" s="41" t="str">
        <f>Holidays!A49:A113</f>
        <v/>
      </c>
      <c r="V51" s="42" t="str">
        <f t="shared" si="5"/>
        <v>N/A N/A</v>
      </c>
      <c r="W51" s="42" t="str">
        <f t="shared" si="6"/>
        <v/>
      </c>
      <c r="X51" s="47"/>
      <c r="Y51" s="42"/>
      <c r="Z51" s="42"/>
      <c r="AA51" s="42"/>
      <c r="AB51" s="42"/>
      <c r="AC51" s="42"/>
      <c r="AD51" s="42"/>
      <c r="AE51" s="42"/>
      <c r="AF51" s="42"/>
      <c r="AG51" s="42"/>
      <c r="AH51" s="42"/>
    </row>
    <row r="52">
      <c r="A52" s="44"/>
      <c r="B52" s="62"/>
      <c r="C52" s="63"/>
      <c r="D52" s="29" t="s">
        <v>42</v>
      </c>
      <c r="E52" s="29"/>
      <c r="F52" s="31"/>
      <c r="G52" s="32" t="s">
        <v>45</v>
      </c>
      <c r="H52" s="33" t="s">
        <v>45</v>
      </c>
      <c r="I52" s="33">
        <v>0.0</v>
      </c>
      <c r="J52" s="33" t="s">
        <v>45</v>
      </c>
      <c r="K52" s="34">
        <f t="shared" si="1"/>
        <v>8</v>
      </c>
      <c r="L52" s="33" t="s">
        <v>45</v>
      </c>
      <c r="M52" s="33" t="s">
        <v>45</v>
      </c>
      <c r="N52" s="33" t="s">
        <v>45</v>
      </c>
      <c r="O52" s="35"/>
      <c r="P52" s="36" t="str">
        <f>IFERROR(__xludf.DUMMYFUNCTION("IF(M52=""N/A"",
    INDEX(FILTER(SEQUENCE(O52 + 180, 1, O52, 1),
        (WEEKDAY(SEQUENCE(O52 + 180, 1, O52, 1), 2) = MATCH(J52, {""Monday"", ""Tuesday"", ""Wednesday"", ""Thursday"", ""Friday"", ""Saturday"", ""Sunday""}, 0)) *
        ISNA(MATCH(SEQUEN"&amp;"CE(O52 + 180, 1, O52, 1), U$3:U$100, 0))),
        IF(H52=""1 Month"", 4 + S52, IF(H52=""2 Months"", 8 + S52, IF(H52=""3 Months"", 12 + S52, 0)))),
    INDEX(FILTER(SEQUENCE(O52 + 180, 1, O52, 1),
        ((WEEKDAY(SEQUENCE(O52 + 180, 1, O52, 1), 2) = MAT"&amp;"CH(J52, {""Monday"", ""Tuesday"", ""Wednesday"", ""Thursday"", ""Friday"", ""Saturday"", ""Sunday""}, 0)) +
        (WEEKDAY(SEQUENCE(O52 + 180, 1, O52, 1), 2) = MATCH(M52, {""Monday"", ""Tuesday"", ""Wednesday"", ""Thursday"", ""Friday"", ""Saturday"", "&amp;"""Sunday""}, 0) * (J52 &lt;&gt; M52))) *
        ISNA(MATCH(SEQUENCE(O52 + 180, 1, O52, 1), U$3:U$24, 0))),
        IF(J52 = M52, IF(H52=""1 Month"", 4 + S52, IF(H52=""2 Months"", 8 + S52, IF(H52=""3 Months"", 12 + S52, 0))), 
        IF(H52=""1 Month"", 8 + S5"&amp;"2, IF(H52=""2 Months"", 16 + S52, IF(H52=""3 Months"", 24 + S52, 0))))
    )
)"),"#N/A")</f>
        <v>#N/A</v>
      </c>
      <c r="Q52" s="37" t="str">
        <f t="shared" si="2"/>
        <v>#N/A</v>
      </c>
      <c r="R52" s="38" t="str">
        <f t="shared" si="7"/>
        <v>N/A</v>
      </c>
      <c r="S52" s="39">
        <v>0.0</v>
      </c>
      <c r="T52" s="40">
        <f t="shared" si="4"/>
        <v>0</v>
      </c>
      <c r="U52" s="41" t="str">
        <f>Holidays!A50:A113</f>
        <v/>
      </c>
      <c r="V52" s="42" t="str">
        <f t="shared" si="5"/>
        <v>N/A N/A</v>
      </c>
      <c r="W52" s="42" t="str">
        <f t="shared" si="6"/>
        <v/>
      </c>
      <c r="X52" s="47"/>
      <c r="Y52" s="42"/>
      <c r="Z52" s="42"/>
      <c r="AA52" s="42"/>
      <c r="AB52" s="42"/>
      <c r="AC52" s="42"/>
      <c r="AD52" s="42"/>
      <c r="AE52" s="42"/>
      <c r="AF52" s="42"/>
      <c r="AG52" s="42"/>
      <c r="AH52" s="42"/>
    </row>
    <row r="53">
      <c r="A53" s="44"/>
      <c r="B53" s="60"/>
      <c r="C53" s="61"/>
      <c r="D53" s="29" t="s">
        <v>42</v>
      </c>
      <c r="E53" s="30"/>
      <c r="F53" s="31"/>
      <c r="G53" s="32" t="s">
        <v>45</v>
      </c>
      <c r="H53" s="33" t="s">
        <v>45</v>
      </c>
      <c r="I53" s="33">
        <v>0.0</v>
      </c>
      <c r="J53" s="33" t="s">
        <v>45</v>
      </c>
      <c r="K53" s="34">
        <f t="shared" si="1"/>
        <v>8</v>
      </c>
      <c r="L53" s="33" t="s">
        <v>45</v>
      </c>
      <c r="M53" s="33" t="s">
        <v>45</v>
      </c>
      <c r="N53" s="33" t="s">
        <v>45</v>
      </c>
      <c r="O53" s="35"/>
      <c r="P53" s="36" t="str">
        <f>IFERROR(__xludf.DUMMYFUNCTION("IF(M53=""N/A"",
    INDEX(FILTER(SEQUENCE(O53 + 180, 1, O53, 1),
        (WEEKDAY(SEQUENCE(O53 + 180, 1, O53, 1), 2) = MATCH(J53, {""Monday"", ""Tuesday"", ""Wednesday"", ""Thursday"", ""Friday"", ""Saturday"", ""Sunday""}, 0)) *
        ISNA(MATCH(SEQUEN"&amp;"CE(O53 + 180, 1, O53, 1), U$3:U$100, 0))),
        IF(H53=""1 Month"", 4 + S53, IF(H53=""2 Months"", 8 + S53, IF(H53=""3 Months"", 12 + S53, 0)))),
    INDEX(FILTER(SEQUENCE(O53 + 180, 1, O53, 1),
        ((WEEKDAY(SEQUENCE(O53 + 180, 1, O53, 1), 2) = MAT"&amp;"CH(J53, {""Monday"", ""Tuesday"", ""Wednesday"", ""Thursday"", ""Friday"", ""Saturday"", ""Sunday""}, 0)) +
        (WEEKDAY(SEQUENCE(O53 + 180, 1, O53, 1), 2) = MATCH(M53, {""Monday"", ""Tuesday"", ""Wednesday"", ""Thursday"", ""Friday"", ""Saturday"", "&amp;"""Sunday""}, 0) * (J53 &lt;&gt; M53))) *
        ISNA(MATCH(SEQUENCE(O53 + 180, 1, O53, 1), U$3:U$24, 0))),
        IF(J53 = M53, IF(H53=""1 Month"", 4 + S53, IF(H53=""2 Months"", 8 + S53, IF(H53=""3 Months"", 12 + S53, 0))), 
        IF(H53=""1 Month"", 8 + S5"&amp;"3, IF(H53=""2 Months"", 16 + S53, IF(H53=""3 Months"", 24 + S53, 0))))
    )
)"),"#N/A")</f>
        <v>#N/A</v>
      </c>
      <c r="Q53" s="37" t="str">
        <f t="shared" si="2"/>
        <v>#N/A</v>
      </c>
      <c r="R53" s="38" t="str">
        <f t="shared" si="7"/>
        <v>N/A</v>
      </c>
      <c r="S53" s="39">
        <v>0.0</v>
      </c>
      <c r="T53" s="40">
        <f t="shared" si="4"/>
        <v>0</v>
      </c>
      <c r="U53" s="41" t="str">
        <f>Holidays!A51:A113</f>
        <v/>
      </c>
      <c r="V53" s="42" t="str">
        <f t="shared" si="5"/>
        <v>N/A N/A</v>
      </c>
      <c r="W53" s="42" t="str">
        <f t="shared" si="6"/>
        <v/>
      </c>
      <c r="X53" s="47"/>
      <c r="Y53" s="42"/>
      <c r="Z53" s="42"/>
      <c r="AA53" s="42"/>
      <c r="AB53" s="42"/>
      <c r="AC53" s="42"/>
      <c r="AD53" s="42"/>
      <c r="AE53" s="42"/>
      <c r="AF53" s="42"/>
      <c r="AG53" s="42"/>
      <c r="AH53" s="42"/>
    </row>
    <row r="54">
      <c r="A54" s="44"/>
      <c r="B54" s="62"/>
      <c r="C54" s="63"/>
      <c r="D54" s="29" t="s">
        <v>42</v>
      </c>
      <c r="E54" s="30"/>
      <c r="F54" s="31"/>
      <c r="G54" s="32" t="s">
        <v>45</v>
      </c>
      <c r="H54" s="33" t="s">
        <v>45</v>
      </c>
      <c r="I54" s="33">
        <v>0.0</v>
      </c>
      <c r="J54" s="33" t="s">
        <v>45</v>
      </c>
      <c r="K54" s="34">
        <f t="shared" si="1"/>
        <v>8</v>
      </c>
      <c r="L54" s="33" t="s">
        <v>45</v>
      </c>
      <c r="M54" s="33" t="s">
        <v>45</v>
      </c>
      <c r="N54" s="67" t="s">
        <v>45</v>
      </c>
      <c r="O54" s="68"/>
      <c r="P54" s="36" t="str">
        <f>IFERROR(__xludf.DUMMYFUNCTION("IF(M54=""N/A"",
    INDEX(FILTER(SEQUENCE(O54 + 180, 1, O54, 1),
        (WEEKDAY(SEQUENCE(O54 + 180, 1, O54, 1), 2) = MATCH(J54, {""Monday"", ""Tuesday"", ""Wednesday"", ""Thursday"", ""Friday"", ""Saturday"", ""Sunday""}, 0)) *
        ISNA(MATCH(SEQUEN"&amp;"CE(O54 + 180, 1, O54, 1), U$3:U$100, 0))),
        IF(H54=""1 Month"", 4 + S54, IF(H54=""2 Months"", 8 + S54, IF(H54=""3 Months"", 12 + S54, 0)))),
    INDEX(FILTER(SEQUENCE(O54 + 180, 1, O54, 1),
        ((WEEKDAY(SEQUENCE(O54 + 180, 1, O54, 1), 2) = MAT"&amp;"CH(J54, {""Monday"", ""Tuesday"", ""Wednesday"", ""Thursday"", ""Friday"", ""Saturday"", ""Sunday""}, 0)) +
        (WEEKDAY(SEQUENCE(O54 + 180, 1, O54, 1), 2) = MATCH(M54, {""Monday"", ""Tuesday"", ""Wednesday"", ""Thursday"", ""Friday"", ""Saturday"", "&amp;"""Sunday""}, 0) * (J54 &lt;&gt; M54))) *
        ISNA(MATCH(SEQUENCE(O54 + 180, 1, O54, 1), U$3:U$24, 0))),
        IF(J54 = M54, IF(H54=""1 Month"", 4 + S54, IF(H54=""2 Months"", 8 + S54, IF(H54=""3 Months"", 12 + S54, 0))), 
        IF(H54=""1 Month"", 8 + S5"&amp;"4, IF(H54=""2 Months"", 16 + S54, IF(H54=""3 Months"", 24 + S54, 0))))
    )
)"),"#N/A")</f>
        <v>#N/A</v>
      </c>
      <c r="Q54" s="37" t="str">
        <f t="shared" si="2"/>
        <v>#N/A</v>
      </c>
      <c r="R54" s="38" t="str">
        <f t="shared" si="7"/>
        <v>N/A</v>
      </c>
      <c r="S54" s="39">
        <v>0.0</v>
      </c>
      <c r="T54" s="40">
        <f t="shared" si="4"/>
        <v>0</v>
      </c>
      <c r="U54" s="41" t="str">
        <f>Holidays!A52:A113</f>
        <v/>
      </c>
      <c r="V54" s="42" t="str">
        <f t="shared" si="5"/>
        <v>N/A N/A</v>
      </c>
      <c r="W54" s="42" t="str">
        <f t="shared" si="6"/>
        <v/>
      </c>
      <c r="X54" s="47"/>
      <c r="Y54" s="42"/>
      <c r="Z54" s="42"/>
      <c r="AA54" s="42"/>
      <c r="AB54" s="42"/>
      <c r="AC54" s="42"/>
      <c r="AD54" s="42"/>
      <c r="AE54" s="42"/>
      <c r="AF54" s="42"/>
      <c r="AG54" s="42"/>
      <c r="AH54" s="42"/>
    </row>
    <row r="55">
      <c r="A55" s="48"/>
      <c r="B55" s="60"/>
      <c r="C55" s="61"/>
      <c r="D55" s="29" t="s">
        <v>42</v>
      </c>
      <c r="E55" s="30"/>
      <c r="F55" s="31"/>
      <c r="G55" s="32" t="s">
        <v>45</v>
      </c>
      <c r="H55" s="33" t="s">
        <v>45</v>
      </c>
      <c r="I55" s="33">
        <v>0.0</v>
      </c>
      <c r="J55" s="33" t="s">
        <v>45</v>
      </c>
      <c r="K55" s="34">
        <f t="shared" si="1"/>
        <v>8</v>
      </c>
      <c r="L55" s="33" t="s">
        <v>45</v>
      </c>
      <c r="M55" s="33" t="s">
        <v>45</v>
      </c>
      <c r="N55" s="67" t="s">
        <v>45</v>
      </c>
      <c r="O55" s="68"/>
      <c r="P55" s="36" t="str">
        <f>IFERROR(__xludf.DUMMYFUNCTION("IF(M55=""N/A"",
    INDEX(FILTER(SEQUENCE(O55 + 180, 1, O55, 1),
        (WEEKDAY(SEQUENCE(O55 + 180, 1, O55, 1), 2) = MATCH(J55, {""Monday"", ""Tuesday"", ""Wednesday"", ""Thursday"", ""Friday"", ""Saturday"", ""Sunday""}, 0)) *
        ISNA(MATCH(SEQUEN"&amp;"CE(O55 + 180, 1, O55, 1), U$3:U$100, 0))),
        IF(H55=""1 Month"", 4 + S55, IF(H55=""2 Months"", 8 + S55, IF(H55=""3 Months"", 12 + S55, 0)))),
    INDEX(FILTER(SEQUENCE(O55 + 180, 1, O55, 1),
        ((WEEKDAY(SEQUENCE(O55 + 180, 1, O55, 1), 2) = MAT"&amp;"CH(J55, {""Monday"", ""Tuesday"", ""Wednesday"", ""Thursday"", ""Friday"", ""Saturday"", ""Sunday""}, 0)) +
        (WEEKDAY(SEQUENCE(O55 + 180, 1, O55, 1), 2) = MATCH(M55, {""Monday"", ""Tuesday"", ""Wednesday"", ""Thursday"", ""Friday"", ""Saturday"", "&amp;"""Sunday""}, 0) * (J55 &lt;&gt; M55))) *
        ISNA(MATCH(SEQUENCE(O55 + 180, 1, O55, 1), U$3:U$24, 0))),
        IF(J55 = M55, IF(H55=""1 Month"", 4 + S55, IF(H55=""2 Months"", 8 + S55, IF(H55=""3 Months"", 12 + S55, 0))), 
        IF(H55=""1 Month"", 8 + S5"&amp;"5, IF(H55=""2 Months"", 16 + S55, IF(H55=""3 Months"", 24 + S55, 0))))
    )
)"),"#N/A")</f>
        <v>#N/A</v>
      </c>
      <c r="Q55" s="37" t="str">
        <f t="shared" si="2"/>
        <v>#N/A</v>
      </c>
      <c r="R55" s="38" t="str">
        <f t="shared" si="7"/>
        <v>N/A</v>
      </c>
      <c r="S55" s="39">
        <v>0.0</v>
      </c>
      <c r="T55" s="40">
        <f t="shared" si="4"/>
        <v>0</v>
      </c>
      <c r="U55" s="41" t="str">
        <f>Holidays!A53:A113</f>
        <v/>
      </c>
      <c r="V55" s="42" t="str">
        <f t="shared" si="5"/>
        <v>N/A N/A</v>
      </c>
      <c r="W55" s="42" t="str">
        <f t="shared" si="6"/>
        <v/>
      </c>
      <c r="X55" s="47"/>
      <c r="Y55" s="42"/>
      <c r="Z55" s="42"/>
      <c r="AA55" s="42"/>
      <c r="AB55" s="42"/>
      <c r="AC55" s="42"/>
      <c r="AD55" s="42"/>
      <c r="AE55" s="42"/>
      <c r="AF55" s="42"/>
      <c r="AG55" s="42"/>
      <c r="AH55" s="42"/>
    </row>
    <row r="56">
      <c r="A56" s="44"/>
      <c r="B56" s="62"/>
      <c r="C56" s="63"/>
      <c r="D56" s="29" t="s">
        <v>42</v>
      </c>
      <c r="E56" s="30"/>
      <c r="F56" s="31"/>
      <c r="G56" s="32" t="s">
        <v>45</v>
      </c>
      <c r="H56" s="33" t="s">
        <v>45</v>
      </c>
      <c r="I56" s="33">
        <v>0.0</v>
      </c>
      <c r="J56" s="33" t="s">
        <v>45</v>
      </c>
      <c r="K56" s="34">
        <f t="shared" si="1"/>
        <v>8</v>
      </c>
      <c r="L56" s="33" t="s">
        <v>45</v>
      </c>
      <c r="M56" s="33" t="s">
        <v>45</v>
      </c>
      <c r="N56" s="67" t="s">
        <v>45</v>
      </c>
      <c r="O56" s="68"/>
      <c r="P56" s="36" t="str">
        <f>IFERROR(__xludf.DUMMYFUNCTION("IF(M56=""N/A"",
    INDEX(FILTER(SEQUENCE(O56 + 180, 1, O56, 1),
        (WEEKDAY(SEQUENCE(O56 + 180, 1, O56, 1), 2) = MATCH(J56, {""Monday"", ""Tuesday"", ""Wednesday"", ""Thursday"", ""Friday"", ""Saturday"", ""Sunday""}, 0)) *
        ISNA(MATCH(SEQUEN"&amp;"CE(O56 + 180, 1, O56, 1), U$3:U$100, 0))),
        IF(H56=""1 Month"", 4 + S56, IF(H56=""2 Months"", 8 + S56, IF(H56=""3 Months"", 12 + S56, 0)))),
    INDEX(FILTER(SEQUENCE(O56 + 180, 1, O56, 1),
        ((WEEKDAY(SEQUENCE(O56 + 180, 1, O56, 1), 2) = MAT"&amp;"CH(J56, {""Monday"", ""Tuesday"", ""Wednesday"", ""Thursday"", ""Friday"", ""Saturday"", ""Sunday""}, 0)) +
        (WEEKDAY(SEQUENCE(O56 + 180, 1, O56, 1), 2) = MATCH(M56, {""Monday"", ""Tuesday"", ""Wednesday"", ""Thursday"", ""Friday"", ""Saturday"", "&amp;"""Sunday""}, 0) * (J56 &lt;&gt; M56))) *
        ISNA(MATCH(SEQUENCE(O56 + 180, 1, O56, 1), U$3:U$24, 0))),
        IF(J56 = M56, IF(H56=""1 Month"", 4 + S56, IF(H56=""2 Months"", 8 + S56, IF(H56=""3 Months"", 12 + S56, 0))), 
        IF(H56=""1 Month"", 8 + S5"&amp;"6, IF(H56=""2 Months"", 16 + S56, IF(H56=""3 Months"", 24 + S56, 0))))
    )
)"),"#N/A")</f>
        <v>#N/A</v>
      </c>
      <c r="Q56" s="37" t="str">
        <f t="shared" si="2"/>
        <v>#N/A</v>
      </c>
      <c r="R56" s="38" t="str">
        <f t="shared" si="7"/>
        <v>N/A</v>
      </c>
      <c r="S56" s="39">
        <v>0.0</v>
      </c>
      <c r="T56" s="40">
        <f t="shared" si="4"/>
        <v>0</v>
      </c>
      <c r="U56" s="41" t="str">
        <f>Holidays!A54:A113</f>
        <v/>
      </c>
      <c r="V56" s="42" t="str">
        <f t="shared" si="5"/>
        <v>N/A N/A</v>
      </c>
      <c r="W56" s="42" t="str">
        <f t="shared" si="6"/>
        <v/>
      </c>
      <c r="X56" s="47"/>
      <c r="Y56" s="42"/>
      <c r="Z56" s="42"/>
      <c r="AA56" s="42"/>
      <c r="AB56" s="42"/>
      <c r="AC56" s="42"/>
      <c r="AD56" s="42"/>
      <c r="AE56" s="42"/>
      <c r="AF56" s="42"/>
      <c r="AG56" s="42"/>
      <c r="AH56" s="42"/>
    </row>
    <row r="57">
      <c r="A57" s="48"/>
      <c r="B57" s="60"/>
      <c r="C57" s="61"/>
      <c r="D57" s="29" t="s">
        <v>42</v>
      </c>
      <c r="E57" s="30"/>
      <c r="F57" s="31"/>
      <c r="G57" s="32" t="s">
        <v>45</v>
      </c>
      <c r="H57" s="33" t="s">
        <v>45</v>
      </c>
      <c r="I57" s="33">
        <v>0.0</v>
      </c>
      <c r="J57" s="33" t="s">
        <v>45</v>
      </c>
      <c r="K57" s="34">
        <f t="shared" si="1"/>
        <v>8</v>
      </c>
      <c r="L57" s="33" t="s">
        <v>45</v>
      </c>
      <c r="M57" s="33" t="s">
        <v>45</v>
      </c>
      <c r="N57" s="67" t="s">
        <v>45</v>
      </c>
      <c r="O57" s="68"/>
      <c r="P57" s="36" t="str">
        <f>IFERROR(__xludf.DUMMYFUNCTION("IF(M57=""N/A"",
    INDEX(FILTER(SEQUENCE(O57 + 180, 1, O57, 1),
        (WEEKDAY(SEQUENCE(O57 + 180, 1, O57, 1), 2) = MATCH(J57, {""Monday"", ""Tuesday"", ""Wednesday"", ""Thursday"", ""Friday"", ""Saturday"", ""Sunday""}, 0)) *
        ISNA(MATCH(SEQUEN"&amp;"CE(O57 + 180, 1, O57, 1), U$3:U$100, 0))),
        IF(H57=""1 Month"", 4 + S57, IF(H57=""2 Months"", 8 + S57, IF(H57=""3 Months"", 12 + S57, 0)))),
    INDEX(FILTER(SEQUENCE(O57 + 180, 1, O57, 1),
        ((WEEKDAY(SEQUENCE(O57 + 180, 1, O57, 1), 2) = MAT"&amp;"CH(J57, {""Monday"", ""Tuesday"", ""Wednesday"", ""Thursday"", ""Friday"", ""Saturday"", ""Sunday""}, 0)) +
        (WEEKDAY(SEQUENCE(O57 + 180, 1, O57, 1), 2) = MATCH(M57, {""Monday"", ""Tuesday"", ""Wednesday"", ""Thursday"", ""Friday"", ""Saturday"", "&amp;"""Sunday""}, 0) * (J57 &lt;&gt; M57))) *
        ISNA(MATCH(SEQUENCE(O57 + 180, 1, O57, 1), U$3:U$24, 0))),
        IF(J57 = M57, IF(H57=""1 Month"", 4 + S57, IF(H57=""2 Months"", 8 + S57, IF(H57=""3 Months"", 12 + S57, 0))), 
        IF(H57=""1 Month"", 8 + S5"&amp;"7, IF(H57=""2 Months"", 16 + S57, IF(H57=""3 Months"", 24 + S57, 0))))
    )
)"),"#N/A")</f>
        <v>#N/A</v>
      </c>
      <c r="Q57" s="37" t="str">
        <f t="shared" si="2"/>
        <v>#N/A</v>
      </c>
      <c r="R57" s="38" t="str">
        <f t="shared" si="7"/>
        <v>N/A</v>
      </c>
      <c r="S57" s="39">
        <v>0.0</v>
      </c>
      <c r="T57" s="40">
        <f t="shared" si="4"/>
        <v>0</v>
      </c>
      <c r="U57" s="41" t="str">
        <f>Holidays!A55:A113</f>
        <v/>
      </c>
      <c r="V57" s="42" t="str">
        <f t="shared" si="5"/>
        <v>N/A N/A</v>
      </c>
      <c r="W57" s="42" t="str">
        <f t="shared" si="6"/>
        <v/>
      </c>
      <c r="X57" s="47"/>
      <c r="Y57" s="42"/>
      <c r="Z57" s="42"/>
      <c r="AA57" s="42"/>
      <c r="AB57" s="42"/>
      <c r="AC57" s="42"/>
      <c r="AD57" s="42"/>
      <c r="AE57" s="42"/>
      <c r="AF57" s="42"/>
      <c r="AG57" s="42"/>
      <c r="AH57" s="42"/>
    </row>
    <row r="58">
      <c r="A58" s="44"/>
      <c r="B58" s="62"/>
      <c r="C58" s="63"/>
      <c r="D58" s="29" t="s">
        <v>42</v>
      </c>
      <c r="E58" s="30"/>
      <c r="F58" s="31"/>
      <c r="G58" s="32" t="s">
        <v>45</v>
      </c>
      <c r="H58" s="33" t="s">
        <v>45</v>
      </c>
      <c r="I58" s="33">
        <v>0.0</v>
      </c>
      <c r="J58" s="33" t="s">
        <v>45</v>
      </c>
      <c r="K58" s="34">
        <f t="shared" si="1"/>
        <v>8</v>
      </c>
      <c r="L58" s="33" t="s">
        <v>45</v>
      </c>
      <c r="M58" s="33" t="s">
        <v>45</v>
      </c>
      <c r="N58" s="67" t="s">
        <v>45</v>
      </c>
      <c r="O58" s="68"/>
      <c r="P58" s="36" t="str">
        <f>IFERROR(__xludf.DUMMYFUNCTION("IF(M58=""N/A"",
    INDEX(FILTER(SEQUENCE(O58 + 180, 1, O58, 1),
        (WEEKDAY(SEQUENCE(O58 + 180, 1, O58, 1), 2) = MATCH(J58, {""Monday"", ""Tuesday"", ""Wednesday"", ""Thursday"", ""Friday"", ""Saturday"", ""Sunday""}, 0)) *
        ISNA(MATCH(SEQUEN"&amp;"CE(O58 + 180, 1, O58, 1), U$3:U$100, 0))),
        IF(H58=""1 Month"", 4 + S58, IF(H58=""2 Months"", 8 + S58, IF(H58=""3 Months"", 12 + S58, 0)))),
    INDEX(FILTER(SEQUENCE(O58 + 180, 1, O58, 1),
        ((WEEKDAY(SEQUENCE(O58 + 180, 1, O58, 1), 2) = MAT"&amp;"CH(J58, {""Monday"", ""Tuesday"", ""Wednesday"", ""Thursday"", ""Friday"", ""Saturday"", ""Sunday""}, 0)) +
        (WEEKDAY(SEQUENCE(O58 + 180, 1, O58, 1), 2) = MATCH(M58, {""Monday"", ""Tuesday"", ""Wednesday"", ""Thursday"", ""Friday"", ""Saturday"", "&amp;"""Sunday""}, 0) * (J58 &lt;&gt; M58))) *
        ISNA(MATCH(SEQUENCE(O58 + 180, 1, O58, 1), U$3:U$24, 0))),
        IF(J58 = M58, IF(H58=""1 Month"", 4 + S58, IF(H58=""2 Months"", 8 + S58, IF(H58=""3 Months"", 12 + S58, 0))), 
        IF(H58=""1 Month"", 8 + S5"&amp;"8, IF(H58=""2 Months"", 16 + S58, IF(H58=""3 Months"", 24 + S58, 0))))
    )
)"),"#N/A")</f>
        <v>#N/A</v>
      </c>
      <c r="Q58" s="37" t="str">
        <f t="shared" si="2"/>
        <v>#N/A</v>
      </c>
      <c r="R58" s="38" t="str">
        <f t="shared" si="7"/>
        <v>N/A</v>
      </c>
      <c r="S58" s="39">
        <v>0.0</v>
      </c>
      <c r="T58" s="40">
        <f t="shared" si="4"/>
        <v>0</v>
      </c>
      <c r="U58" s="41" t="str">
        <f>Holidays!A56:A113</f>
        <v/>
      </c>
      <c r="V58" s="42" t="str">
        <f t="shared" si="5"/>
        <v>N/A N/A</v>
      </c>
      <c r="W58" s="42" t="str">
        <f t="shared" si="6"/>
        <v/>
      </c>
      <c r="X58" s="47"/>
      <c r="Y58" s="42"/>
      <c r="Z58" s="42"/>
      <c r="AA58" s="42"/>
      <c r="AB58" s="42"/>
      <c r="AC58" s="42"/>
      <c r="AD58" s="42"/>
      <c r="AE58" s="42"/>
      <c r="AF58" s="42"/>
      <c r="AG58" s="42"/>
      <c r="AH58" s="42"/>
    </row>
    <row r="59">
      <c r="A59" s="48"/>
      <c r="B59" s="60"/>
      <c r="C59" s="61"/>
      <c r="D59" s="29" t="s">
        <v>42</v>
      </c>
      <c r="E59" s="30"/>
      <c r="F59" s="31"/>
      <c r="G59" s="32" t="s">
        <v>45</v>
      </c>
      <c r="H59" s="33" t="s">
        <v>45</v>
      </c>
      <c r="I59" s="33">
        <v>0.0</v>
      </c>
      <c r="J59" s="33" t="s">
        <v>45</v>
      </c>
      <c r="K59" s="34">
        <f t="shared" si="1"/>
        <v>8</v>
      </c>
      <c r="L59" s="33" t="s">
        <v>45</v>
      </c>
      <c r="M59" s="33" t="s">
        <v>45</v>
      </c>
      <c r="N59" s="67" t="s">
        <v>45</v>
      </c>
      <c r="O59" s="68"/>
      <c r="P59" s="36" t="str">
        <f>IFERROR(__xludf.DUMMYFUNCTION("IF(M59=""N/A"",
    INDEX(FILTER(SEQUENCE(O59 + 180, 1, O59, 1),
        (WEEKDAY(SEQUENCE(O59 + 180, 1, O59, 1), 2) = MATCH(J59, {""Monday"", ""Tuesday"", ""Wednesday"", ""Thursday"", ""Friday"", ""Saturday"", ""Sunday""}, 0)) *
        ISNA(MATCH(SEQUEN"&amp;"CE(O59 + 180, 1, O59, 1), U$3:U$100, 0))),
        IF(H59=""1 Month"", 4 + S59, IF(H59=""2 Months"", 8 + S59, IF(H59=""3 Months"", 12 + S59, 0)))),
    INDEX(FILTER(SEQUENCE(O59 + 180, 1, O59, 1),
        ((WEEKDAY(SEQUENCE(O59 + 180, 1, O59, 1), 2) = MAT"&amp;"CH(J59, {""Monday"", ""Tuesday"", ""Wednesday"", ""Thursday"", ""Friday"", ""Saturday"", ""Sunday""}, 0)) +
        (WEEKDAY(SEQUENCE(O59 + 180, 1, O59, 1), 2) = MATCH(M59, {""Monday"", ""Tuesday"", ""Wednesday"", ""Thursday"", ""Friday"", ""Saturday"", "&amp;"""Sunday""}, 0) * (J59 &lt;&gt; M59))) *
        ISNA(MATCH(SEQUENCE(O59 + 180, 1, O59, 1), U$3:U$24, 0))),
        IF(J59 = M59, IF(H59=""1 Month"", 4 + S59, IF(H59=""2 Months"", 8 + S59, IF(H59=""3 Months"", 12 + S59, 0))), 
        IF(H59=""1 Month"", 8 + S5"&amp;"9, IF(H59=""2 Months"", 16 + S59, IF(H59=""3 Months"", 24 + S59, 0))))
    )
)"),"#N/A")</f>
        <v>#N/A</v>
      </c>
      <c r="Q59" s="37" t="str">
        <f t="shared" si="2"/>
        <v>#N/A</v>
      </c>
      <c r="R59" s="38" t="str">
        <f t="shared" si="7"/>
        <v>N/A</v>
      </c>
      <c r="S59" s="39">
        <v>0.0</v>
      </c>
      <c r="T59" s="40">
        <f t="shared" si="4"/>
        <v>0</v>
      </c>
      <c r="U59" s="41" t="str">
        <f>Holidays!A57:A113</f>
        <v/>
      </c>
      <c r="V59" s="42" t="str">
        <f t="shared" si="5"/>
        <v>N/A N/A</v>
      </c>
      <c r="W59" s="42" t="str">
        <f t="shared" si="6"/>
        <v/>
      </c>
      <c r="X59" s="47"/>
      <c r="Y59" s="42"/>
      <c r="Z59" s="42"/>
      <c r="AA59" s="42"/>
      <c r="AB59" s="42"/>
      <c r="AC59" s="42"/>
      <c r="AD59" s="42"/>
      <c r="AE59" s="42"/>
      <c r="AF59" s="42"/>
      <c r="AG59" s="42"/>
      <c r="AH59" s="42"/>
    </row>
    <row r="60">
      <c r="A60" s="44"/>
      <c r="B60" s="62"/>
      <c r="C60" s="63"/>
      <c r="D60" s="29" t="s">
        <v>42</v>
      </c>
      <c r="E60" s="30"/>
      <c r="F60" s="31"/>
      <c r="G60" s="32" t="s">
        <v>45</v>
      </c>
      <c r="H60" s="33" t="s">
        <v>45</v>
      </c>
      <c r="I60" s="33">
        <v>0.0</v>
      </c>
      <c r="J60" s="33" t="s">
        <v>45</v>
      </c>
      <c r="K60" s="34">
        <f t="shared" si="1"/>
        <v>8</v>
      </c>
      <c r="L60" s="33" t="s">
        <v>45</v>
      </c>
      <c r="M60" s="33" t="s">
        <v>45</v>
      </c>
      <c r="N60" s="67" t="s">
        <v>45</v>
      </c>
      <c r="O60" s="68"/>
      <c r="P60" s="36" t="str">
        <f>IFERROR(__xludf.DUMMYFUNCTION("IF(M60=""N/A"",
    INDEX(FILTER(SEQUENCE(O60 + 180, 1, O60, 1),
        (WEEKDAY(SEQUENCE(O60 + 180, 1, O60, 1), 2) = MATCH(J60, {""Monday"", ""Tuesday"", ""Wednesday"", ""Thursday"", ""Friday"", ""Saturday"", ""Sunday""}, 0)) *
        ISNA(MATCH(SEQUEN"&amp;"CE(O60 + 180, 1, O60, 1), U$3:U$100, 0))),
        IF(H60=""1 Month"", 4 + S60, IF(H60=""2 Months"", 8 + S60, IF(H60=""3 Months"", 12 + S60, 0)))),
    INDEX(FILTER(SEQUENCE(O60 + 180, 1, O60, 1),
        ((WEEKDAY(SEQUENCE(O60 + 180, 1, O60, 1), 2) = MAT"&amp;"CH(J60, {""Monday"", ""Tuesday"", ""Wednesday"", ""Thursday"", ""Friday"", ""Saturday"", ""Sunday""}, 0)) +
        (WEEKDAY(SEQUENCE(O60 + 180, 1, O60, 1), 2) = MATCH(M60, {""Monday"", ""Tuesday"", ""Wednesday"", ""Thursday"", ""Friday"", ""Saturday"", "&amp;"""Sunday""}, 0) * (J60 &lt;&gt; M60))) *
        ISNA(MATCH(SEQUENCE(O60 + 180, 1, O60, 1), U$3:U$24, 0))),
        IF(J60 = M60, IF(H60=""1 Month"", 4 + S60, IF(H60=""2 Months"", 8 + S60, IF(H60=""3 Months"", 12 + S60, 0))), 
        IF(H60=""1 Month"", 8 + S6"&amp;"0, IF(H60=""2 Months"", 16 + S60, IF(H60=""3 Months"", 24 + S60, 0))))
    )
)"),"#N/A")</f>
        <v>#N/A</v>
      </c>
      <c r="Q60" s="37" t="str">
        <f t="shared" si="2"/>
        <v>#N/A</v>
      </c>
      <c r="R60" s="38" t="str">
        <f t="shared" si="7"/>
        <v>N/A</v>
      </c>
      <c r="S60" s="39">
        <v>0.0</v>
      </c>
      <c r="T60" s="40">
        <f t="shared" si="4"/>
        <v>0</v>
      </c>
      <c r="U60" s="41" t="str">
        <f>Holidays!A58:A113</f>
        <v/>
      </c>
      <c r="V60" s="42" t="str">
        <f t="shared" si="5"/>
        <v>N/A N/A</v>
      </c>
      <c r="W60" s="42" t="str">
        <f t="shared" si="6"/>
        <v/>
      </c>
      <c r="X60" s="47"/>
      <c r="Y60" s="42"/>
      <c r="Z60" s="42"/>
      <c r="AA60" s="42"/>
      <c r="AB60" s="42"/>
      <c r="AC60" s="42"/>
      <c r="AD60" s="42"/>
      <c r="AE60" s="42"/>
      <c r="AF60" s="42"/>
      <c r="AG60" s="42"/>
      <c r="AH60" s="42"/>
    </row>
    <row r="61">
      <c r="A61" s="48"/>
      <c r="B61" s="60"/>
      <c r="C61" s="61"/>
      <c r="D61" s="29" t="s">
        <v>42</v>
      </c>
      <c r="E61" s="30"/>
      <c r="F61" s="31"/>
      <c r="G61" s="32" t="s">
        <v>45</v>
      </c>
      <c r="H61" s="33" t="s">
        <v>45</v>
      </c>
      <c r="I61" s="33">
        <v>0.0</v>
      </c>
      <c r="J61" s="33" t="s">
        <v>45</v>
      </c>
      <c r="K61" s="34">
        <f t="shared" si="1"/>
        <v>8</v>
      </c>
      <c r="L61" s="33" t="s">
        <v>45</v>
      </c>
      <c r="M61" s="33" t="s">
        <v>45</v>
      </c>
      <c r="N61" s="67" t="s">
        <v>45</v>
      </c>
      <c r="O61" s="68"/>
      <c r="P61" s="36" t="str">
        <f>IFERROR(__xludf.DUMMYFUNCTION("IF(M61=""N/A"",
    INDEX(FILTER(SEQUENCE(O61 + 180, 1, O61, 1),
        (WEEKDAY(SEQUENCE(O61 + 180, 1, O61, 1), 2) = MATCH(J61, {""Monday"", ""Tuesday"", ""Wednesday"", ""Thursday"", ""Friday"", ""Saturday"", ""Sunday""}, 0)) *
        ISNA(MATCH(SEQUEN"&amp;"CE(O61 + 180, 1, O61, 1), U$3:U$100, 0))),
        IF(H61=""1 Month"", 4 + S61, IF(H61=""2 Months"", 8 + S61, IF(H61=""3 Months"", 12 + S61, 0)))),
    INDEX(FILTER(SEQUENCE(O61 + 180, 1, O61, 1),
        ((WEEKDAY(SEQUENCE(O61 + 180, 1, O61, 1), 2) = MAT"&amp;"CH(J61, {""Monday"", ""Tuesday"", ""Wednesday"", ""Thursday"", ""Friday"", ""Saturday"", ""Sunday""}, 0)) +
        (WEEKDAY(SEQUENCE(O61 + 180, 1, O61, 1), 2) = MATCH(M61, {""Monday"", ""Tuesday"", ""Wednesday"", ""Thursday"", ""Friday"", ""Saturday"", "&amp;"""Sunday""}, 0) * (J61 &lt;&gt; M61))) *
        ISNA(MATCH(SEQUENCE(O61 + 180, 1, O61, 1), U$3:U$24, 0))),
        IF(J61 = M61, IF(H61=""1 Month"", 4 + S61, IF(H61=""2 Months"", 8 + S61, IF(H61=""3 Months"", 12 + S61, 0))), 
        IF(H61=""1 Month"", 8 + S6"&amp;"1, IF(H61=""2 Months"", 16 + S61, IF(H61=""3 Months"", 24 + S61, 0))))
    )
)"),"#N/A")</f>
        <v>#N/A</v>
      </c>
      <c r="Q61" s="37" t="str">
        <f t="shared" si="2"/>
        <v>#N/A</v>
      </c>
      <c r="R61" s="38" t="str">
        <f t="shared" si="7"/>
        <v>N/A</v>
      </c>
      <c r="S61" s="39">
        <v>0.0</v>
      </c>
      <c r="T61" s="40">
        <f t="shared" si="4"/>
        <v>0</v>
      </c>
      <c r="U61" s="41" t="str">
        <f>Holidays!A59:A113</f>
        <v/>
      </c>
      <c r="V61" s="42" t="str">
        <f t="shared" si="5"/>
        <v>N/A N/A</v>
      </c>
      <c r="W61" s="42" t="str">
        <f t="shared" si="6"/>
        <v/>
      </c>
      <c r="X61" s="47"/>
      <c r="Y61" s="42"/>
      <c r="Z61" s="42"/>
      <c r="AA61" s="42"/>
      <c r="AB61" s="42"/>
      <c r="AC61" s="42"/>
      <c r="AD61" s="42"/>
      <c r="AE61" s="42"/>
      <c r="AF61" s="42"/>
      <c r="AG61" s="42"/>
      <c r="AH61" s="42"/>
    </row>
    <row r="62">
      <c r="A62" s="44"/>
      <c r="B62" s="62"/>
      <c r="C62" s="63"/>
      <c r="D62" s="29" t="s">
        <v>42</v>
      </c>
      <c r="E62" s="30"/>
      <c r="F62" s="31"/>
      <c r="G62" s="32" t="s">
        <v>45</v>
      </c>
      <c r="H62" s="33" t="s">
        <v>45</v>
      </c>
      <c r="I62" s="33">
        <v>0.0</v>
      </c>
      <c r="J62" s="33" t="s">
        <v>45</v>
      </c>
      <c r="K62" s="34">
        <f t="shared" si="1"/>
        <v>8</v>
      </c>
      <c r="L62" s="33" t="s">
        <v>45</v>
      </c>
      <c r="M62" s="33" t="s">
        <v>45</v>
      </c>
      <c r="N62" s="67" t="s">
        <v>45</v>
      </c>
      <c r="O62" s="68"/>
      <c r="P62" s="36" t="str">
        <f>IFERROR(__xludf.DUMMYFUNCTION("IF(M62=""N/A"",
    INDEX(FILTER(SEQUENCE(O62 + 180, 1, O62, 1),
        (WEEKDAY(SEQUENCE(O62 + 180, 1, O62, 1), 2) = MATCH(J62, {""Monday"", ""Tuesday"", ""Wednesday"", ""Thursday"", ""Friday"", ""Saturday"", ""Sunday""}, 0)) *
        ISNA(MATCH(SEQUEN"&amp;"CE(O62 + 180, 1, O62, 1), U$3:U$100, 0))),
        IF(H62=""1 Month"", 4 + S62, IF(H62=""2 Months"", 8 + S62, IF(H62=""3 Months"", 12 + S62, 0)))),
    INDEX(FILTER(SEQUENCE(O62 + 180, 1, O62, 1),
        ((WEEKDAY(SEQUENCE(O62 + 180, 1, O62, 1), 2) = MAT"&amp;"CH(J62, {""Monday"", ""Tuesday"", ""Wednesday"", ""Thursday"", ""Friday"", ""Saturday"", ""Sunday""}, 0)) +
        (WEEKDAY(SEQUENCE(O62 + 180, 1, O62, 1), 2) = MATCH(M62, {""Monday"", ""Tuesday"", ""Wednesday"", ""Thursday"", ""Friday"", ""Saturday"", "&amp;"""Sunday""}, 0) * (J62 &lt;&gt; M62))) *
        ISNA(MATCH(SEQUENCE(O62 + 180, 1, O62, 1), U$3:U$24, 0))),
        IF(J62 = M62, IF(H62=""1 Month"", 4 + S62, IF(H62=""2 Months"", 8 + S62, IF(H62=""3 Months"", 12 + S62, 0))), 
        IF(H62=""1 Month"", 8 + S6"&amp;"2, IF(H62=""2 Months"", 16 + S62, IF(H62=""3 Months"", 24 + S62, 0))))
    )
)"),"#N/A")</f>
        <v>#N/A</v>
      </c>
      <c r="Q62" s="37" t="str">
        <f t="shared" si="2"/>
        <v>#N/A</v>
      </c>
      <c r="R62" s="38" t="str">
        <f t="shared" si="7"/>
        <v>N/A</v>
      </c>
      <c r="S62" s="39">
        <v>0.0</v>
      </c>
      <c r="T62" s="40">
        <f t="shared" si="4"/>
        <v>0</v>
      </c>
      <c r="U62" s="41" t="str">
        <f>Holidays!A60:A113</f>
        <v/>
      </c>
      <c r="V62" s="42" t="str">
        <f t="shared" si="5"/>
        <v>N/A N/A</v>
      </c>
      <c r="W62" s="42" t="str">
        <f t="shared" si="6"/>
        <v/>
      </c>
      <c r="X62" s="47"/>
      <c r="Y62" s="42"/>
      <c r="Z62" s="42"/>
      <c r="AA62" s="42"/>
      <c r="AB62" s="42"/>
      <c r="AC62" s="42"/>
      <c r="AD62" s="42"/>
      <c r="AE62" s="42"/>
      <c r="AF62" s="42"/>
      <c r="AG62" s="42"/>
      <c r="AH62" s="42"/>
    </row>
    <row r="63">
      <c r="A63" s="48"/>
      <c r="B63" s="60"/>
      <c r="C63" s="61"/>
      <c r="D63" s="29" t="s">
        <v>42</v>
      </c>
      <c r="E63" s="30"/>
      <c r="F63" s="31"/>
      <c r="G63" s="32" t="s">
        <v>45</v>
      </c>
      <c r="H63" s="33" t="s">
        <v>45</v>
      </c>
      <c r="I63" s="33">
        <v>0.0</v>
      </c>
      <c r="J63" s="33" t="s">
        <v>45</v>
      </c>
      <c r="K63" s="34">
        <f t="shared" si="1"/>
        <v>8</v>
      </c>
      <c r="L63" s="33" t="s">
        <v>45</v>
      </c>
      <c r="M63" s="33" t="s">
        <v>45</v>
      </c>
      <c r="N63" s="67" t="s">
        <v>45</v>
      </c>
      <c r="O63" s="68"/>
      <c r="P63" s="36" t="str">
        <f>IFERROR(__xludf.DUMMYFUNCTION("IF(M63=""N/A"",
    INDEX(FILTER(SEQUENCE(O63 + 180, 1, O63, 1),
        (WEEKDAY(SEQUENCE(O63 + 180, 1, O63, 1), 2) = MATCH(J63, {""Monday"", ""Tuesday"", ""Wednesday"", ""Thursday"", ""Friday"", ""Saturday"", ""Sunday""}, 0)) *
        ISNA(MATCH(SEQUEN"&amp;"CE(O63 + 180, 1, O63, 1), U$3:U$100, 0))),
        IF(H63=""1 Month"", 4 + S63, IF(H63=""2 Months"", 8 + S63, IF(H63=""3 Months"", 12 + S63, 0)))),
    INDEX(FILTER(SEQUENCE(O63 + 180, 1, O63, 1),
        ((WEEKDAY(SEQUENCE(O63 + 180, 1, O63, 1), 2) = MAT"&amp;"CH(J63, {""Monday"", ""Tuesday"", ""Wednesday"", ""Thursday"", ""Friday"", ""Saturday"", ""Sunday""}, 0)) +
        (WEEKDAY(SEQUENCE(O63 + 180, 1, O63, 1), 2) = MATCH(M63, {""Monday"", ""Tuesday"", ""Wednesday"", ""Thursday"", ""Friday"", ""Saturday"", "&amp;"""Sunday""}, 0) * (J63 &lt;&gt; M63))) *
        ISNA(MATCH(SEQUENCE(O63 + 180, 1, O63, 1), U$3:U$24, 0))),
        IF(J63 = M63, IF(H63=""1 Month"", 4 + S63, IF(H63=""2 Months"", 8 + S63, IF(H63=""3 Months"", 12 + S63, 0))), 
        IF(H63=""1 Month"", 8 + S6"&amp;"3, IF(H63=""2 Months"", 16 + S63, IF(H63=""3 Months"", 24 + S63, 0))))
    )
)"),"#N/A")</f>
        <v>#N/A</v>
      </c>
      <c r="Q63" s="37" t="str">
        <f t="shared" si="2"/>
        <v>#N/A</v>
      </c>
      <c r="R63" s="38" t="str">
        <f t="shared" si="7"/>
        <v>N/A</v>
      </c>
      <c r="S63" s="39">
        <v>0.0</v>
      </c>
      <c r="T63" s="40">
        <f t="shared" si="4"/>
        <v>0</v>
      </c>
      <c r="U63" s="41" t="str">
        <f>Holidays!A61:A113</f>
        <v/>
      </c>
      <c r="V63" s="42" t="str">
        <f t="shared" si="5"/>
        <v>N/A N/A</v>
      </c>
      <c r="W63" s="42" t="str">
        <f t="shared" si="6"/>
        <v/>
      </c>
      <c r="X63" s="47"/>
      <c r="Y63" s="42"/>
      <c r="Z63" s="42"/>
      <c r="AA63" s="42"/>
      <c r="AB63" s="42"/>
      <c r="AC63" s="42"/>
      <c r="AD63" s="42"/>
      <c r="AE63" s="42"/>
      <c r="AF63" s="42"/>
      <c r="AG63" s="42"/>
      <c r="AH63" s="42"/>
    </row>
    <row r="64">
      <c r="A64" s="44"/>
      <c r="B64" s="62"/>
      <c r="C64" s="63"/>
      <c r="D64" s="29" t="s">
        <v>42</v>
      </c>
      <c r="E64" s="30"/>
      <c r="F64" s="31"/>
      <c r="G64" s="32" t="s">
        <v>45</v>
      </c>
      <c r="H64" s="33" t="s">
        <v>45</v>
      </c>
      <c r="I64" s="33">
        <v>0.0</v>
      </c>
      <c r="J64" s="33" t="s">
        <v>45</v>
      </c>
      <c r="K64" s="34">
        <f t="shared" si="1"/>
        <v>8</v>
      </c>
      <c r="L64" s="33" t="s">
        <v>45</v>
      </c>
      <c r="M64" s="33" t="s">
        <v>45</v>
      </c>
      <c r="N64" s="67" t="s">
        <v>45</v>
      </c>
      <c r="O64" s="68"/>
      <c r="P64" s="36" t="str">
        <f>IFERROR(__xludf.DUMMYFUNCTION("IF(M64=""N/A"",
    INDEX(FILTER(SEQUENCE(O64 + 180, 1, O64, 1),
        (WEEKDAY(SEQUENCE(O64 + 180, 1, O64, 1), 2) = MATCH(J64, {""Monday"", ""Tuesday"", ""Wednesday"", ""Thursday"", ""Friday"", ""Saturday"", ""Sunday""}, 0)) *
        ISNA(MATCH(SEQUEN"&amp;"CE(O64 + 180, 1, O64, 1), U$3:U$100, 0))),
        IF(H64=""1 Month"", 4 + S64, IF(H64=""2 Months"", 8 + S64, IF(H64=""3 Months"", 12 + S64, 0)))),
    INDEX(FILTER(SEQUENCE(O64 + 180, 1, O64, 1),
        ((WEEKDAY(SEQUENCE(O64 + 180, 1, O64, 1), 2) = MAT"&amp;"CH(J64, {""Monday"", ""Tuesday"", ""Wednesday"", ""Thursday"", ""Friday"", ""Saturday"", ""Sunday""}, 0)) +
        (WEEKDAY(SEQUENCE(O64 + 180, 1, O64, 1), 2) = MATCH(M64, {""Monday"", ""Tuesday"", ""Wednesday"", ""Thursday"", ""Friday"", ""Saturday"", "&amp;"""Sunday""}, 0) * (J64 &lt;&gt; M64))) *
        ISNA(MATCH(SEQUENCE(O64 + 180, 1, O64, 1), U$3:U$24, 0))),
        IF(J64 = M64, IF(H64=""1 Month"", 4 + S64, IF(H64=""2 Months"", 8 + S64, IF(H64=""3 Months"", 12 + S64, 0))), 
        IF(H64=""1 Month"", 8 + S6"&amp;"4, IF(H64=""2 Months"", 16 + S64, IF(H64=""3 Months"", 24 + S64, 0))))
    )
)"),"#N/A")</f>
        <v>#N/A</v>
      </c>
      <c r="Q64" s="37" t="str">
        <f t="shared" si="2"/>
        <v>#N/A</v>
      </c>
      <c r="R64" s="38" t="str">
        <f t="shared" si="7"/>
        <v>N/A</v>
      </c>
      <c r="S64" s="39">
        <v>0.0</v>
      </c>
      <c r="T64" s="40">
        <f t="shared" si="4"/>
        <v>0</v>
      </c>
      <c r="U64" s="41" t="str">
        <f>Holidays!A62:A113</f>
        <v/>
      </c>
      <c r="V64" s="42" t="str">
        <f t="shared" si="5"/>
        <v>N/A N/A</v>
      </c>
      <c r="W64" s="42" t="str">
        <f t="shared" si="6"/>
        <v/>
      </c>
      <c r="X64" s="47"/>
      <c r="Y64" s="42"/>
      <c r="Z64" s="42"/>
      <c r="AA64" s="42"/>
      <c r="AB64" s="42"/>
      <c r="AC64" s="42"/>
      <c r="AD64" s="42"/>
      <c r="AE64" s="42"/>
      <c r="AF64" s="42"/>
      <c r="AG64" s="42"/>
      <c r="AH64" s="42"/>
    </row>
    <row r="65">
      <c r="A65" s="48"/>
      <c r="B65" s="60"/>
      <c r="C65" s="61"/>
      <c r="D65" s="29" t="s">
        <v>42</v>
      </c>
      <c r="E65" s="30"/>
      <c r="F65" s="31"/>
      <c r="G65" s="32" t="s">
        <v>45</v>
      </c>
      <c r="H65" s="33" t="s">
        <v>45</v>
      </c>
      <c r="I65" s="33">
        <v>0.0</v>
      </c>
      <c r="J65" s="33" t="s">
        <v>45</v>
      </c>
      <c r="K65" s="34">
        <f t="shared" si="1"/>
        <v>8</v>
      </c>
      <c r="L65" s="33" t="s">
        <v>45</v>
      </c>
      <c r="M65" s="33" t="s">
        <v>45</v>
      </c>
      <c r="N65" s="67" t="s">
        <v>45</v>
      </c>
      <c r="O65" s="68"/>
      <c r="P65" s="36" t="str">
        <f>IFERROR(__xludf.DUMMYFUNCTION("IF(M65=""N/A"",
    INDEX(FILTER(SEQUENCE(O65 + 180, 1, O65, 1),
        (WEEKDAY(SEQUENCE(O65 + 180, 1, O65, 1), 2) = MATCH(J65, {""Monday"", ""Tuesday"", ""Wednesday"", ""Thursday"", ""Friday"", ""Saturday"", ""Sunday""}, 0)) *
        ISNA(MATCH(SEQUEN"&amp;"CE(O65 + 180, 1, O65, 1), U$3:U$100, 0))),
        IF(H65=""1 Month"", 4 + S65, IF(H65=""2 Months"", 8 + S65, IF(H65=""3 Months"", 12 + S65, 0)))),
    INDEX(FILTER(SEQUENCE(O65 + 180, 1, O65, 1),
        ((WEEKDAY(SEQUENCE(O65 + 180, 1, O65, 1), 2) = MAT"&amp;"CH(J65, {""Monday"", ""Tuesday"", ""Wednesday"", ""Thursday"", ""Friday"", ""Saturday"", ""Sunday""}, 0)) +
        (WEEKDAY(SEQUENCE(O65 + 180, 1, O65, 1), 2) = MATCH(M65, {""Monday"", ""Tuesday"", ""Wednesday"", ""Thursday"", ""Friday"", ""Saturday"", "&amp;"""Sunday""}, 0) * (J65 &lt;&gt; M65))) *
        ISNA(MATCH(SEQUENCE(O65 + 180, 1, O65, 1), U$3:U$24, 0))),
        IF(J65 = M65, IF(H65=""1 Month"", 4 + S65, IF(H65=""2 Months"", 8 + S65, IF(H65=""3 Months"", 12 + S65, 0))), 
        IF(H65=""1 Month"", 8 + S6"&amp;"5, IF(H65=""2 Months"", 16 + S65, IF(H65=""3 Months"", 24 + S65, 0))))
    )
)"),"#N/A")</f>
        <v>#N/A</v>
      </c>
      <c r="Q65" s="37" t="str">
        <f t="shared" si="2"/>
        <v>#N/A</v>
      </c>
      <c r="R65" s="38" t="str">
        <f t="shared" si="7"/>
        <v>N/A</v>
      </c>
      <c r="S65" s="39">
        <v>0.0</v>
      </c>
      <c r="T65" s="40">
        <f t="shared" si="4"/>
        <v>0</v>
      </c>
      <c r="U65" s="41" t="str">
        <f>Holidays!A63:A113</f>
        <v/>
      </c>
      <c r="V65" s="42" t="str">
        <f t="shared" si="5"/>
        <v>N/A N/A</v>
      </c>
      <c r="W65" s="42" t="str">
        <f t="shared" si="6"/>
        <v/>
      </c>
      <c r="X65" s="47"/>
      <c r="Y65" s="42"/>
      <c r="Z65" s="42"/>
      <c r="AA65" s="42"/>
      <c r="AB65" s="42"/>
      <c r="AC65" s="42"/>
      <c r="AD65" s="42"/>
      <c r="AE65" s="42"/>
      <c r="AF65" s="42"/>
      <c r="AG65" s="42"/>
      <c r="AH65" s="42"/>
    </row>
    <row r="66">
      <c r="A66" s="44"/>
      <c r="B66" s="62"/>
      <c r="C66" s="63"/>
      <c r="D66" s="29" t="s">
        <v>42</v>
      </c>
      <c r="E66" s="30"/>
      <c r="F66" s="31"/>
      <c r="G66" s="32" t="s">
        <v>45</v>
      </c>
      <c r="H66" s="33" t="s">
        <v>45</v>
      </c>
      <c r="I66" s="33">
        <v>0.0</v>
      </c>
      <c r="J66" s="33" t="s">
        <v>45</v>
      </c>
      <c r="K66" s="34">
        <f t="shared" si="1"/>
        <v>8</v>
      </c>
      <c r="L66" s="33" t="s">
        <v>45</v>
      </c>
      <c r="M66" s="33" t="s">
        <v>45</v>
      </c>
      <c r="N66" s="67" t="s">
        <v>45</v>
      </c>
      <c r="O66" s="68"/>
      <c r="P66" s="36" t="str">
        <f>IFERROR(__xludf.DUMMYFUNCTION("IF(M66=""N/A"",
    INDEX(FILTER(SEQUENCE(O66 + 180, 1, O66, 1),
        (WEEKDAY(SEQUENCE(O66 + 180, 1, O66, 1), 2) = MATCH(J66, {""Monday"", ""Tuesday"", ""Wednesday"", ""Thursday"", ""Friday"", ""Saturday"", ""Sunday""}, 0)) *
        ISNA(MATCH(SEQUEN"&amp;"CE(O66 + 180, 1, O66, 1), U$3:U$100, 0))),
        IF(H66=""1 Month"", 4 + S66, IF(H66=""2 Months"", 8 + S66, IF(H66=""3 Months"", 12 + S66, 0)))),
    INDEX(FILTER(SEQUENCE(O66 + 180, 1, O66, 1),
        ((WEEKDAY(SEQUENCE(O66 + 180, 1, O66, 1), 2) = MAT"&amp;"CH(J66, {""Monday"", ""Tuesday"", ""Wednesday"", ""Thursday"", ""Friday"", ""Saturday"", ""Sunday""}, 0)) +
        (WEEKDAY(SEQUENCE(O66 + 180, 1, O66, 1), 2) = MATCH(M66, {""Monday"", ""Tuesday"", ""Wednesday"", ""Thursday"", ""Friday"", ""Saturday"", "&amp;"""Sunday""}, 0) * (J66 &lt;&gt; M66))) *
        ISNA(MATCH(SEQUENCE(O66 + 180, 1, O66, 1), U$3:U$24, 0))),
        IF(J66 = M66, IF(H66=""1 Month"", 4 + S66, IF(H66=""2 Months"", 8 + S66, IF(H66=""3 Months"", 12 + S66, 0))), 
        IF(H66=""1 Month"", 8 + S6"&amp;"6, IF(H66=""2 Months"", 16 + S66, IF(H66=""3 Months"", 24 + S66, 0))))
    )
)"),"#N/A")</f>
        <v>#N/A</v>
      </c>
      <c r="Q66" s="37" t="str">
        <f t="shared" si="2"/>
        <v>#N/A</v>
      </c>
      <c r="R66" s="38" t="str">
        <f t="shared" si="7"/>
        <v>N/A</v>
      </c>
      <c r="S66" s="39">
        <v>0.0</v>
      </c>
      <c r="T66" s="40">
        <f t="shared" si="4"/>
        <v>0</v>
      </c>
      <c r="U66" s="41" t="str">
        <f>Holidays!A64:A113</f>
        <v/>
      </c>
      <c r="V66" s="42" t="str">
        <f t="shared" si="5"/>
        <v>N/A N/A</v>
      </c>
      <c r="W66" s="42" t="str">
        <f t="shared" si="6"/>
        <v/>
      </c>
      <c r="X66" s="47"/>
      <c r="Y66" s="42"/>
      <c r="Z66" s="42"/>
      <c r="AA66" s="42"/>
      <c r="AB66" s="42"/>
      <c r="AC66" s="42"/>
      <c r="AD66" s="42"/>
      <c r="AE66" s="42"/>
      <c r="AF66" s="42"/>
      <c r="AG66" s="42"/>
      <c r="AH66" s="42"/>
    </row>
    <row r="67">
      <c r="A67" s="48"/>
      <c r="B67" s="60"/>
      <c r="C67" s="61"/>
      <c r="D67" s="29" t="s">
        <v>42</v>
      </c>
      <c r="E67" s="30"/>
      <c r="F67" s="31"/>
      <c r="G67" s="32" t="s">
        <v>45</v>
      </c>
      <c r="H67" s="33" t="s">
        <v>45</v>
      </c>
      <c r="I67" s="33">
        <v>0.0</v>
      </c>
      <c r="J67" s="33" t="s">
        <v>45</v>
      </c>
      <c r="K67" s="34">
        <f t="shared" si="1"/>
        <v>8</v>
      </c>
      <c r="L67" s="33" t="s">
        <v>45</v>
      </c>
      <c r="M67" s="33" t="s">
        <v>45</v>
      </c>
      <c r="N67" s="67" t="s">
        <v>45</v>
      </c>
      <c r="O67" s="68"/>
      <c r="P67" s="36" t="str">
        <f>IFERROR(__xludf.DUMMYFUNCTION("IF(M67=""N/A"",
    INDEX(FILTER(SEQUENCE(O67 + 180, 1, O67, 1),
        (WEEKDAY(SEQUENCE(O67 + 180, 1, O67, 1), 2) = MATCH(J67, {""Monday"", ""Tuesday"", ""Wednesday"", ""Thursday"", ""Friday"", ""Saturday"", ""Sunday""}, 0)) *
        ISNA(MATCH(SEQUEN"&amp;"CE(O67 + 180, 1, O67, 1), U$3:U$100, 0))),
        IF(H67=""1 Month"", 4 + S67, IF(H67=""2 Months"", 8 + S67, IF(H67=""3 Months"", 12 + S67, 0)))),
    INDEX(FILTER(SEQUENCE(O67 + 180, 1, O67, 1),
        ((WEEKDAY(SEQUENCE(O67 + 180, 1, O67, 1), 2) = MAT"&amp;"CH(J67, {""Monday"", ""Tuesday"", ""Wednesday"", ""Thursday"", ""Friday"", ""Saturday"", ""Sunday""}, 0)) +
        (WEEKDAY(SEQUENCE(O67 + 180, 1, O67, 1), 2) = MATCH(M67, {""Monday"", ""Tuesday"", ""Wednesday"", ""Thursday"", ""Friday"", ""Saturday"", "&amp;"""Sunday""}, 0) * (J67 &lt;&gt; M67))) *
        ISNA(MATCH(SEQUENCE(O67 + 180, 1, O67, 1), U$3:U$24, 0))),
        IF(J67 = M67, IF(H67=""1 Month"", 4 + S67, IF(H67=""2 Months"", 8 + S67, IF(H67=""3 Months"", 12 + S67, 0))), 
        IF(H67=""1 Month"", 8 + S6"&amp;"7, IF(H67=""2 Months"", 16 + S67, IF(H67=""3 Months"", 24 + S67, 0))))
    )
)"),"#N/A")</f>
        <v>#N/A</v>
      </c>
      <c r="Q67" s="37" t="str">
        <f t="shared" si="2"/>
        <v>#N/A</v>
      </c>
      <c r="R67" s="38" t="str">
        <f t="shared" si="7"/>
        <v>N/A</v>
      </c>
      <c r="S67" s="39">
        <v>0.0</v>
      </c>
      <c r="T67" s="40">
        <f t="shared" si="4"/>
        <v>0</v>
      </c>
      <c r="U67" s="41" t="str">
        <f>Holidays!A65:A113</f>
        <v/>
      </c>
      <c r="V67" s="42" t="str">
        <f t="shared" si="5"/>
        <v>N/A N/A</v>
      </c>
      <c r="W67" s="42" t="str">
        <f t="shared" si="6"/>
        <v/>
      </c>
      <c r="X67" s="47"/>
      <c r="Y67" s="42"/>
      <c r="Z67" s="42"/>
      <c r="AA67" s="42"/>
      <c r="AB67" s="42"/>
      <c r="AC67" s="42"/>
      <c r="AD67" s="42"/>
      <c r="AE67" s="42"/>
      <c r="AF67" s="42"/>
      <c r="AG67" s="42"/>
      <c r="AH67" s="42"/>
    </row>
    <row r="68">
      <c r="A68" s="44"/>
      <c r="B68" s="62"/>
      <c r="C68" s="63"/>
      <c r="D68" s="29" t="s">
        <v>42</v>
      </c>
      <c r="E68" s="30"/>
      <c r="F68" s="31"/>
      <c r="G68" s="32" t="s">
        <v>45</v>
      </c>
      <c r="H68" s="33" t="s">
        <v>45</v>
      </c>
      <c r="I68" s="33">
        <v>0.0</v>
      </c>
      <c r="J68" s="33" t="s">
        <v>45</v>
      </c>
      <c r="K68" s="34"/>
      <c r="L68" s="33" t="s">
        <v>45</v>
      </c>
      <c r="M68" s="33" t="s">
        <v>45</v>
      </c>
      <c r="N68" s="67" t="s">
        <v>45</v>
      </c>
      <c r="O68" s="68"/>
      <c r="P68" s="36" t="str">
        <f>IFERROR(__xludf.DUMMYFUNCTION("IF(M68=""N/A"",
    INDEX(FILTER(SEQUENCE(O68 + 180, 1, O68, 1),
        (WEEKDAY(SEQUENCE(O68 + 180, 1, O68, 1), 2) = MATCH(J68, {""Monday"", ""Tuesday"", ""Wednesday"", ""Thursday"", ""Friday"", ""Saturday"", ""Sunday""}, 0)) *
        ISNA(MATCH(SEQUEN"&amp;"CE(O68 + 180, 1, O68, 1), U$3:U$100, 0))),
        IF(H68=""1 Month"", 4 + S68, IF(H68=""2 Months"", 8 + S68, IF(H68=""3 Months"", 12 + S68, 0)))),
    INDEX(FILTER(SEQUENCE(O68 + 180, 1, O68, 1),
        ((WEEKDAY(SEQUENCE(O68 + 180, 1, O68, 1), 2) = MAT"&amp;"CH(J68, {""Monday"", ""Tuesday"", ""Wednesday"", ""Thursday"", ""Friday"", ""Saturday"", ""Sunday""}, 0)) +
        (WEEKDAY(SEQUENCE(O68 + 180, 1, O68, 1), 2) = MATCH(M68, {""Monday"", ""Tuesday"", ""Wednesday"", ""Thursday"", ""Friday"", ""Saturday"", "&amp;"""Sunday""}, 0) * (J68 &lt;&gt; M68))) *
        ISNA(MATCH(SEQUENCE(O68 + 180, 1, O68, 1), U$3:U$24, 0))),
        IF(J68 = M68, IF(H68=""1 Month"", 4 + S68, IF(H68=""2 Months"", 8 + S68, IF(H68=""3 Months"", 12 + S68, 0))), 
        IF(H68=""1 Month"", 8 + S6"&amp;"8, IF(H68=""2 Months"", 16 + S68, IF(H68=""3 Months"", 24 + S68, 0))))
    )
)"),"#N/A")</f>
        <v>#N/A</v>
      </c>
      <c r="Q68" s="37" t="str">
        <f t="shared" si="2"/>
        <v>#N/A</v>
      </c>
      <c r="R68" s="38" t="str">
        <f t="shared" si="7"/>
        <v>N/A</v>
      </c>
      <c r="S68" s="39">
        <v>0.0</v>
      </c>
      <c r="T68" s="40">
        <f t="shared" si="4"/>
        <v>0</v>
      </c>
      <c r="U68" s="41" t="str">
        <f>Holidays!A66:A113</f>
        <v/>
      </c>
      <c r="V68" s="42" t="str">
        <f t="shared" si="5"/>
        <v>N/A N/A</v>
      </c>
      <c r="W68" s="42" t="str">
        <f t="shared" si="6"/>
        <v/>
      </c>
      <c r="X68" s="47"/>
      <c r="Y68" s="42"/>
      <c r="Z68" s="42"/>
      <c r="AA68" s="42"/>
      <c r="AB68" s="42"/>
      <c r="AC68" s="42"/>
      <c r="AD68" s="42"/>
      <c r="AE68" s="42"/>
      <c r="AF68" s="42"/>
      <c r="AG68" s="42"/>
      <c r="AH68" s="42"/>
    </row>
    <row r="69">
      <c r="A69" s="48"/>
      <c r="B69" s="60"/>
      <c r="C69" s="61"/>
      <c r="D69" s="29" t="s">
        <v>42</v>
      </c>
      <c r="E69" s="30"/>
      <c r="F69" s="31"/>
      <c r="G69" s="32" t="s">
        <v>45</v>
      </c>
      <c r="H69" s="33" t="s">
        <v>45</v>
      </c>
      <c r="I69" s="33">
        <v>0.0</v>
      </c>
      <c r="J69" s="33" t="s">
        <v>45</v>
      </c>
      <c r="K69" s="34"/>
      <c r="L69" s="33" t="s">
        <v>45</v>
      </c>
      <c r="M69" s="33" t="s">
        <v>45</v>
      </c>
      <c r="N69" s="67" t="s">
        <v>45</v>
      </c>
      <c r="O69" s="68"/>
      <c r="P69" s="36" t="str">
        <f>IFERROR(__xludf.DUMMYFUNCTION("IF(M69=""N/A"",
    INDEX(FILTER(SEQUENCE(O69 + 180, 1, O69, 1),
        (WEEKDAY(SEQUENCE(O69 + 180, 1, O69, 1), 2) = MATCH(J69, {""Monday"", ""Tuesday"", ""Wednesday"", ""Thursday"", ""Friday"", ""Saturday"", ""Sunday""}, 0)) *
        ISNA(MATCH(SEQUEN"&amp;"CE(O69 + 180, 1, O69, 1), U$3:U$100, 0))),
        IF(H69=""1 Month"", 4 + S69, IF(H69=""2 Months"", 8 + S69, IF(H69=""3 Months"", 12 + S69, 0)))),
    INDEX(FILTER(SEQUENCE(O69 + 180, 1, O69, 1),
        ((WEEKDAY(SEQUENCE(O69 + 180, 1, O69, 1), 2) = MAT"&amp;"CH(J69, {""Monday"", ""Tuesday"", ""Wednesday"", ""Thursday"", ""Friday"", ""Saturday"", ""Sunday""}, 0)) +
        (WEEKDAY(SEQUENCE(O69 + 180, 1, O69, 1), 2) = MATCH(M69, {""Monday"", ""Tuesday"", ""Wednesday"", ""Thursday"", ""Friday"", ""Saturday"", "&amp;"""Sunday""}, 0) * (J69 &lt;&gt; M69))) *
        ISNA(MATCH(SEQUENCE(O69 + 180, 1, O69, 1), U$3:U$24, 0))),
        IF(J69 = M69, IF(H69=""1 Month"", 4 + S69, IF(H69=""2 Months"", 8 + S69, IF(H69=""3 Months"", 12 + S69, 0))), 
        IF(H69=""1 Month"", 8 + S6"&amp;"9, IF(H69=""2 Months"", 16 + S69, IF(H69=""3 Months"", 24 + S69, 0))))
    )
)"),"#N/A")</f>
        <v>#N/A</v>
      </c>
      <c r="Q69" s="37" t="str">
        <f t="shared" si="2"/>
        <v>#N/A</v>
      </c>
      <c r="R69" s="38" t="str">
        <f t="shared" si="7"/>
        <v>N/A</v>
      </c>
      <c r="S69" s="39">
        <v>0.0</v>
      </c>
      <c r="T69" s="40">
        <f t="shared" si="4"/>
        <v>0</v>
      </c>
      <c r="U69" s="41" t="str">
        <f>Holidays!A67:A113</f>
        <v/>
      </c>
      <c r="V69" s="42" t="str">
        <f t="shared" si="5"/>
        <v>N/A N/A</v>
      </c>
      <c r="W69" s="42" t="str">
        <f t="shared" si="6"/>
        <v/>
      </c>
      <c r="X69" s="47"/>
      <c r="Y69" s="42"/>
      <c r="Z69" s="42"/>
      <c r="AA69" s="42"/>
      <c r="AB69" s="42"/>
      <c r="AC69" s="42"/>
      <c r="AD69" s="42"/>
      <c r="AE69" s="42"/>
      <c r="AF69" s="42"/>
      <c r="AG69" s="42"/>
      <c r="AH69" s="42"/>
    </row>
    <row r="70">
      <c r="A70" s="44"/>
      <c r="B70" s="62"/>
      <c r="C70" s="63"/>
      <c r="D70" s="29" t="s">
        <v>42</v>
      </c>
      <c r="E70" s="30"/>
      <c r="F70" s="31"/>
      <c r="G70" s="32" t="s">
        <v>45</v>
      </c>
      <c r="H70" s="33" t="s">
        <v>45</v>
      </c>
      <c r="I70" s="33">
        <v>0.0</v>
      </c>
      <c r="J70" s="33" t="s">
        <v>45</v>
      </c>
      <c r="K70" s="34"/>
      <c r="L70" s="33" t="s">
        <v>45</v>
      </c>
      <c r="M70" s="33" t="s">
        <v>45</v>
      </c>
      <c r="N70" s="67" t="s">
        <v>45</v>
      </c>
      <c r="O70" s="68"/>
      <c r="P70" s="36" t="str">
        <f>IFERROR(__xludf.DUMMYFUNCTION("IF(M70=""N/A"",
    INDEX(FILTER(SEQUENCE(O70 + 180, 1, O70, 1),
        (WEEKDAY(SEQUENCE(O70 + 180, 1, O70, 1), 2) = MATCH(J70, {""Monday"", ""Tuesday"", ""Wednesday"", ""Thursday"", ""Friday"", ""Saturday"", ""Sunday""}, 0)) *
        ISNA(MATCH(SEQUEN"&amp;"CE(O70 + 180, 1, O70, 1), U$3:U$100, 0))),
        IF(H70=""1 Month"", 4 + S70, IF(H70=""2 Months"", 8 + S70, IF(H70=""3 Months"", 12 + S70, 0)))),
    INDEX(FILTER(SEQUENCE(O70 + 180, 1, O70, 1),
        ((WEEKDAY(SEQUENCE(O70 + 180, 1, O70, 1), 2) = MAT"&amp;"CH(J70, {""Monday"", ""Tuesday"", ""Wednesday"", ""Thursday"", ""Friday"", ""Saturday"", ""Sunday""}, 0)) +
        (WEEKDAY(SEQUENCE(O70 + 180, 1, O70, 1), 2) = MATCH(M70, {""Monday"", ""Tuesday"", ""Wednesday"", ""Thursday"", ""Friday"", ""Saturday"", "&amp;"""Sunday""}, 0) * (J70 &lt;&gt; M70))) *
        ISNA(MATCH(SEQUENCE(O70 + 180, 1, O70, 1), U$3:U$24, 0))),
        IF(J70 = M70, IF(H70=""1 Month"", 4 + S70, IF(H70=""2 Months"", 8 + S70, IF(H70=""3 Months"", 12 + S70, 0))), 
        IF(H70=""1 Month"", 8 + S7"&amp;"0, IF(H70=""2 Months"", 16 + S70, IF(H70=""3 Months"", 24 + S70, 0))))
    )
)"),"#N/A")</f>
        <v>#N/A</v>
      </c>
      <c r="Q70" s="37" t="str">
        <f t="shared" si="2"/>
        <v>#N/A</v>
      </c>
      <c r="R70" s="38" t="str">
        <f t="shared" si="7"/>
        <v>N/A</v>
      </c>
      <c r="S70" s="39">
        <v>0.0</v>
      </c>
      <c r="T70" s="40">
        <f t="shared" si="4"/>
        <v>0</v>
      </c>
      <c r="U70" s="41" t="str">
        <f>Holidays!A68:A113</f>
        <v/>
      </c>
      <c r="V70" s="42" t="str">
        <f t="shared" si="5"/>
        <v>N/A N/A</v>
      </c>
      <c r="W70" s="42" t="str">
        <f t="shared" si="6"/>
        <v/>
      </c>
      <c r="X70" s="47"/>
      <c r="Y70" s="42"/>
      <c r="Z70" s="42"/>
      <c r="AA70" s="42"/>
      <c r="AB70" s="42"/>
      <c r="AC70" s="42"/>
      <c r="AD70" s="42"/>
      <c r="AE70" s="42"/>
      <c r="AF70" s="42"/>
      <c r="AG70" s="42"/>
      <c r="AH70" s="42"/>
    </row>
    <row r="71">
      <c r="A71" s="48"/>
      <c r="B71" s="60"/>
      <c r="C71" s="61"/>
      <c r="D71" s="29" t="s">
        <v>42</v>
      </c>
      <c r="E71" s="30"/>
      <c r="F71" s="31"/>
      <c r="G71" s="32" t="s">
        <v>45</v>
      </c>
      <c r="H71" s="33" t="s">
        <v>45</v>
      </c>
      <c r="I71" s="33">
        <v>0.0</v>
      </c>
      <c r="J71" s="33" t="s">
        <v>45</v>
      </c>
      <c r="K71" s="34"/>
      <c r="L71" s="33" t="s">
        <v>45</v>
      </c>
      <c r="M71" s="33" t="s">
        <v>45</v>
      </c>
      <c r="N71" s="67" t="s">
        <v>45</v>
      </c>
      <c r="O71" s="68"/>
      <c r="P71" s="36" t="str">
        <f>IFERROR(__xludf.DUMMYFUNCTION("IF(M71=""N/A"",
    INDEX(FILTER(SEQUENCE(O71 + 180, 1, O71, 1),
        (WEEKDAY(SEQUENCE(O71 + 180, 1, O71, 1), 2) = MATCH(J71, {""Monday"", ""Tuesday"", ""Wednesday"", ""Thursday"", ""Friday"", ""Saturday"", ""Sunday""}, 0)) *
        ISNA(MATCH(SEQUEN"&amp;"CE(O71 + 180, 1, O71, 1), U$3:U$100, 0))),
        IF(H71=""1 Month"", 4 + S71, IF(H71=""2 Months"", 8 + S71, IF(H71=""3 Months"", 12 + S71, 0)))),
    INDEX(FILTER(SEQUENCE(O71 + 180, 1, O71, 1),
        ((WEEKDAY(SEQUENCE(O71 + 180, 1, O71, 1), 2) = MAT"&amp;"CH(J71, {""Monday"", ""Tuesday"", ""Wednesday"", ""Thursday"", ""Friday"", ""Saturday"", ""Sunday""}, 0)) +
        (WEEKDAY(SEQUENCE(O71 + 180, 1, O71, 1), 2) = MATCH(M71, {""Monday"", ""Tuesday"", ""Wednesday"", ""Thursday"", ""Friday"", ""Saturday"", "&amp;"""Sunday""}, 0) * (J71 &lt;&gt; M71))) *
        ISNA(MATCH(SEQUENCE(O71 + 180, 1, O71, 1), U$3:U$24, 0))),
        IF(J71 = M71, IF(H71=""1 Month"", 4 + S71, IF(H71=""2 Months"", 8 + S71, IF(H71=""3 Months"", 12 + S71, 0))), 
        IF(H71=""1 Month"", 8 + S7"&amp;"1, IF(H71=""2 Months"", 16 + S71, IF(H71=""3 Months"", 24 + S71, 0))))
    )
)"),"#N/A")</f>
        <v>#N/A</v>
      </c>
      <c r="Q71" s="37" t="str">
        <f t="shared" si="2"/>
        <v>#N/A</v>
      </c>
      <c r="R71" s="38" t="str">
        <f t="shared" si="7"/>
        <v>N/A</v>
      </c>
      <c r="S71" s="39">
        <v>0.0</v>
      </c>
      <c r="T71" s="40">
        <f t="shared" si="4"/>
        <v>0</v>
      </c>
      <c r="U71" s="41" t="str">
        <f>Holidays!A69:A113</f>
        <v/>
      </c>
      <c r="V71" s="42" t="str">
        <f t="shared" si="5"/>
        <v>N/A N/A</v>
      </c>
      <c r="W71" s="42" t="str">
        <f t="shared" si="6"/>
        <v/>
      </c>
      <c r="X71" s="47"/>
      <c r="Y71" s="42"/>
      <c r="Z71" s="42"/>
      <c r="AA71" s="42"/>
      <c r="AB71" s="42"/>
      <c r="AC71" s="42"/>
      <c r="AD71" s="42"/>
      <c r="AE71" s="42"/>
      <c r="AF71" s="42"/>
      <c r="AG71" s="42"/>
      <c r="AH71" s="42"/>
    </row>
    <row r="72">
      <c r="A72" s="44"/>
      <c r="B72" s="62"/>
      <c r="C72" s="63"/>
      <c r="D72" s="29" t="s">
        <v>42</v>
      </c>
      <c r="E72" s="30"/>
      <c r="F72" s="31"/>
      <c r="G72" s="32" t="s">
        <v>45</v>
      </c>
      <c r="H72" s="33" t="s">
        <v>45</v>
      </c>
      <c r="I72" s="33">
        <v>0.0</v>
      </c>
      <c r="J72" s="33" t="s">
        <v>45</v>
      </c>
      <c r="K72" s="34"/>
      <c r="L72" s="33" t="s">
        <v>45</v>
      </c>
      <c r="M72" s="33" t="s">
        <v>45</v>
      </c>
      <c r="N72" s="67" t="s">
        <v>45</v>
      </c>
      <c r="O72" s="68"/>
      <c r="P72" s="36" t="str">
        <f>IFERROR(__xludf.DUMMYFUNCTION("IF(M72=""N/A"",
    INDEX(FILTER(SEQUENCE(O72 + 180, 1, O72, 1),
        (WEEKDAY(SEQUENCE(O72 + 180, 1, O72, 1), 2) = MATCH(J72, {""Monday"", ""Tuesday"", ""Wednesday"", ""Thursday"", ""Friday"", ""Saturday"", ""Sunday""}, 0)) *
        ISNA(MATCH(SEQUEN"&amp;"CE(O72 + 180, 1, O72, 1), U$3:U$100, 0))),
        IF(H72=""1 Month"", 4 + S72, IF(H72=""2 Months"", 8 + S72, IF(H72=""3 Months"", 12 + S72, 0)))),
    INDEX(FILTER(SEQUENCE(O72 + 180, 1, O72, 1),
        ((WEEKDAY(SEQUENCE(O72 + 180, 1, O72, 1), 2) = MAT"&amp;"CH(J72, {""Monday"", ""Tuesday"", ""Wednesday"", ""Thursday"", ""Friday"", ""Saturday"", ""Sunday""}, 0)) +
        (WEEKDAY(SEQUENCE(O72 + 180, 1, O72, 1), 2) = MATCH(M72, {""Monday"", ""Tuesday"", ""Wednesday"", ""Thursday"", ""Friday"", ""Saturday"", "&amp;"""Sunday""}, 0) * (J72 &lt;&gt; M72))) *
        ISNA(MATCH(SEQUENCE(O72 + 180, 1, O72, 1), U$3:U$24, 0))),
        IF(J72 = M72, IF(H72=""1 Month"", 4 + S72, IF(H72=""2 Months"", 8 + S72, IF(H72=""3 Months"", 12 + S72, 0))), 
        IF(H72=""1 Month"", 8 + S7"&amp;"2, IF(H72=""2 Months"", 16 + S72, IF(H72=""3 Months"", 24 + S72, 0))))
    )
)"),"#N/A")</f>
        <v>#N/A</v>
      </c>
      <c r="Q72" s="37" t="str">
        <f t="shared" si="2"/>
        <v>#N/A</v>
      </c>
      <c r="R72" s="38" t="str">
        <f t="shared" si="7"/>
        <v>N/A</v>
      </c>
      <c r="S72" s="39">
        <v>0.0</v>
      </c>
      <c r="T72" s="40">
        <f t="shared" si="4"/>
        <v>0</v>
      </c>
      <c r="U72" s="41" t="str">
        <f>Holidays!A70:A113</f>
        <v/>
      </c>
      <c r="V72" s="42" t="str">
        <f t="shared" si="5"/>
        <v>N/A N/A</v>
      </c>
      <c r="W72" s="42" t="str">
        <f t="shared" si="6"/>
        <v/>
      </c>
      <c r="X72" s="47"/>
      <c r="Y72" s="42"/>
      <c r="Z72" s="42"/>
      <c r="AA72" s="42"/>
      <c r="AB72" s="42"/>
      <c r="AC72" s="42"/>
      <c r="AD72" s="42"/>
      <c r="AE72" s="42"/>
      <c r="AF72" s="42"/>
      <c r="AG72" s="42"/>
      <c r="AH72" s="42"/>
    </row>
    <row r="73">
      <c r="A73" s="48"/>
      <c r="B73" s="60"/>
      <c r="C73" s="61"/>
      <c r="D73" s="29" t="s">
        <v>42</v>
      </c>
      <c r="E73" s="30"/>
      <c r="F73" s="31"/>
      <c r="G73" s="32" t="s">
        <v>45</v>
      </c>
      <c r="H73" s="33" t="s">
        <v>45</v>
      </c>
      <c r="I73" s="33">
        <v>0.0</v>
      </c>
      <c r="J73" s="33" t="s">
        <v>45</v>
      </c>
      <c r="K73" s="34"/>
      <c r="L73" s="33" t="s">
        <v>45</v>
      </c>
      <c r="M73" s="33" t="s">
        <v>45</v>
      </c>
      <c r="N73" s="67" t="s">
        <v>45</v>
      </c>
      <c r="O73" s="68"/>
      <c r="P73" s="36" t="str">
        <f>IFERROR(__xludf.DUMMYFUNCTION("IF(M73=""N/A"",
    INDEX(FILTER(SEQUENCE(O73 + 180, 1, O73, 1),
        (WEEKDAY(SEQUENCE(O73 + 180, 1, O73, 1), 2) = MATCH(J73, {""Monday"", ""Tuesday"", ""Wednesday"", ""Thursday"", ""Friday"", ""Saturday"", ""Sunday""}, 0)) *
        ISNA(MATCH(SEQUEN"&amp;"CE(O73 + 180, 1, O73, 1), U$3:U$100, 0))),
        IF(H73=""1 Month"", 4 + S73, IF(H73=""2 Months"", 8 + S73, IF(H73=""3 Months"", 12 + S73, 0)))),
    INDEX(FILTER(SEQUENCE(O73 + 180, 1, O73, 1),
        ((WEEKDAY(SEQUENCE(O73 + 180, 1, O73, 1), 2) = MAT"&amp;"CH(J73, {""Monday"", ""Tuesday"", ""Wednesday"", ""Thursday"", ""Friday"", ""Saturday"", ""Sunday""}, 0)) +
        (WEEKDAY(SEQUENCE(O73 + 180, 1, O73, 1), 2) = MATCH(M73, {""Monday"", ""Tuesday"", ""Wednesday"", ""Thursday"", ""Friday"", ""Saturday"", "&amp;"""Sunday""}, 0) * (J73 &lt;&gt; M73))) *
        ISNA(MATCH(SEQUENCE(O73 + 180, 1, O73, 1), U$3:U$24, 0))),
        IF(J73 = M73, IF(H73=""1 Month"", 4 + S73, IF(H73=""2 Months"", 8 + S73, IF(H73=""3 Months"", 12 + S73, 0))), 
        IF(H73=""1 Month"", 8 + S7"&amp;"3, IF(H73=""2 Months"", 16 + S73, IF(H73=""3 Months"", 24 + S73, 0))))
    )
)"),"#N/A")</f>
        <v>#N/A</v>
      </c>
      <c r="Q73" s="37" t="str">
        <f t="shared" si="2"/>
        <v>#N/A</v>
      </c>
      <c r="R73" s="38" t="str">
        <f t="shared" si="7"/>
        <v>N/A</v>
      </c>
      <c r="S73" s="39">
        <v>0.0</v>
      </c>
      <c r="T73" s="40">
        <f t="shared" si="4"/>
        <v>0</v>
      </c>
      <c r="U73" s="41" t="str">
        <f>Holidays!A71:A113</f>
        <v/>
      </c>
      <c r="V73" s="42" t="str">
        <f t="shared" si="5"/>
        <v>N/A N/A</v>
      </c>
      <c r="W73" s="42" t="str">
        <f t="shared" si="6"/>
        <v/>
      </c>
      <c r="X73" s="47"/>
      <c r="Y73" s="42"/>
      <c r="Z73" s="42"/>
      <c r="AA73" s="42"/>
      <c r="AB73" s="42"/>
      <c r="AC73" s="42"/>
      <c r="AD73" s="42"/>
      <c r="AE73" s="42"/>
      <c r="AF73" s="42"/>
      <c r="AG73" s="42"/>
      <c r="AH73" s="42"/>
    </row>
    <row r="74">
      <c r="A74" s="44"/>
      <c r="B74" s="62"/>
      <c r="C74" s="63"/>
      <c r="D74" s="29" t="s">
        <v>42</v>
      </c>
      <c r="E74" s="30"/>
      <c r="F74" s="31"/>
      <c r="G74" s="32" t="s">
        <v>45</v>
      </c>
      <c r="H74" s="33" t="s">
        <v>45</v>
      </c>
      <c r="I74" s="33">
        <v>0.0</v>
      </c>
      <c r="J74" s="33" t="s">
        <v>45</v>
      </c>
      <c r="K74" s="34"/>
      <c r="L74" s="33" t="s">
        <v>45</v>
      </c>
      <c r="M74" s="33" t="s">
        <v>45</v>
      </c>
      <c r="N74" s="67" t="s">
        <v>45</v>
      </c>
      <c r="O74" s="68"/>
      <c r="P74" s="36" t="str">
        <f>IFERROR(__xludf.DUMMYFUNCTION("IF(M74=""N/A"",
    INDEX(FILTER(SEQUENCE(O74 + 180, 1, O74, 1),
        (WEEKDAY(SEQUENCE(O74 + 180, 1, O74, 1), 2) = MATCH(J74, {""Monday"", ""Tuesday"", ""Wednesday"", ""Thursday"", ""Friday"", ""Saturday"", ""Sunday""}, 0)) *
        ISNA(MATCH(SEQUEN"&amp;"CE(O74 + 180, 1, O74, 1), U$3:U$100, 0))),
        IF(H74=""1 Month"", 4 + S74, IF(H74=""2 Months"", 8 + S74, IF(H74=""3 Months"", 12 + S74, 0)))),
    INDEX(FILTER(SEQUENCE(O74 + 180, 1, O74, 1),
        ((WEEKDAY(SEQUENCE(O74 + 180, 1, O74, 1), 2) = MAT"&amp;"CH(J74, {""Monday"", ""Tuesday"", ""Wednesday"", ""Thursday"", ""Friday"", ""Saturday"", ""Sunday""}, 0)) +
        (WEEKDAY(SEQUENCE(O74 + 180, 1, O74, 1), 2) = MATCH(M74, {""Monday"", ""Tuesday"", ""Wednesday"", ""Thursday"", ""Friday"", ""Saturday"", "&amp;"""Sunday""}, 0) * (J74 &lt;&gt; M74))) *
        ISNA(MATCH(SEQUENCE(O74 + 180, 1, O74, 1), U$3:U$24, 0))),
        IF(J74 = M74, IF(H74=""1 Month"", 4 + S74, IF(H74=""2 Months"", 8 + S74, IF(H74=""3 Months"", 12 + S74, 0))), 
        IF(H74=""1 Month"", 8 + S7"&amp;"4, IF(H74=""2 Months"", 16 + S74, IF(H74=""3 Months"", 24 + S74, 0))))
    )
)"),"#N/A")</f>
        <v>#N/A</v>
      </c>
      <c r="Q74" s="37" t="str">
        <f t="shared" si="2"/>
        <v>#N/A</v>
      </c>
      <c r="R74" s="38" t="str">
        <f t="shared" si="7"/>
        <v>N/A</v>
      </c>
      <c r="S74" s="39">
        <v>0.0</v>
      </c>
      <c r="T74" s="40">
        <f t="shared" si="4"/>
        <v>0</v>
      </c>
      <c r="U74" s="41" t="str">
        <f>Holidays!A72:A113</f>
        <v/>
      </c>
      <c r="V74" s="42" t="str">
        <f t="shared" si="5"/>
        <v>N/A N/A</v>
      </c>
      <c r="W74" s="42" t="str">
        <f t="shared" si="6"/>
        <v/>
      </c>
      <c r="X74" s="47"/>
      <c r="Y74" s="42"/>
      <c r="Z74" s="42"/>
      <c r="AA74" s="42"/>
      <c r="AB74" s="42"/>
      <c r="AC74" s="42"/>
      <c r="AD74" s="42"/>
      <c r="AE74" s="42"/>
      <c r="AF74" s="42"/>
      <c r="AG74" s="42"/>
      <c r="AH74" s="42"/>
    </row>
    <row r="75">
      <c r="A75" s="48"/>
      <c r="B75" s="60"/>
      <c r="C75" s="61"/>
      <c r="D75" s="29" t="s">
        <v>42</v>
      </c>
      <c r="E75" s="30"/>
      <c r="F75" s="31"/>
      <c r="G75" s="32" t="s">
        <v>45</v>
      </c>
      <c r="H75" s="33" t="s">
        <v>45</v>
      </c>
      <c r="I75" s="33">
        <v>0.0</v>
      </c>
      <c r="J75" s="33" t="s">
        <v>45</v>
      </c>
      <c r="K75" s="34"/>
      <c r="L75" s="33" t="s">
        <v>45</v>
      </c>
      <c r="M75" s="33" t="s">
        <v>45</v>
      </c>
      <c r="N75" s="67" t="s">
        <v>45</v>
      </c>
      <c r="O75" s="68"/>
      <c r="P75" s="36" t="str">
        <f>IFERROR(__xludf.DUMMYFUNCTION("IF(M75=""N/A"",
    INDEX(FILTER(SEQUENCE(O75 + 180, 1, O75, 1),
        (WEEKDAY(SEQUENCE(O75 + 180, 1, O75, 1), 2) = MATCH(J75, {""Monday"", ""Tuesday"", ""Wednesday"", ""Thursday"", ""Friday"", ""Saturday"", ""Sunday""}, 0)) *
        ISNA(MATCH(SEQUEN"&amp;"CE(O75 + 180, 1, O75, 1), U$3:U$100, 0))),
        IF(H75=""1 Month"", 4 + S75, IF(H75=""2 Months"", 8 + S75, IF(H75=""3 Months"", 12 + S75, 0)))),
    INDEX(FILTER(SEQUENCE(O75 + 180, 1, O75, 1),
        ((WEEKDAY(SEQUENCE(O75 + 180, 1, O75, 1), 2) = MAT"&amp;"CH(J75, {""Monday"", ""Tuesday"", ""Wednesday"", ""Thursday"", ""Friday"", ""Saturday"", ""Sunday""}, 0)) +
        (WEEKDAY(SEQUENCE(O75 + 180, 1, O75, 1), 2) = MATCH(M75, {""Monday"", ""Tuesday"", ""Wednesday"", ""Thursday"", ""Friday"", ""Saturday"", "&amp;"""Sunday""}, 0) * (J75 &lt;&gt; M75))) *
        ISNA(MATCH(SEQUENCE(O75 + 180, 1, O75, 1), U$3:U$24, 0))),
        IF(J75 = M75, IF(H75=""1 Month"", 4 + S75, IF(H75=""2 Months"", 8 + S75, IF(H75=""3 Months"", 12 + S75, 0))), 
        IF(H75=""1 Month"", 8 + S7"&amp;"5, IF(H75=""2 Months"", 16 + S75, IF(H75=""3 Months"", 24 + S75, 0))))
    )
)"),"#N/A")</f>
        <v>#N/A</v>
      </c>
      <c r="Q75" s="37" t="str">
        <f t="shared" si="2"/>
        <v>#N/A</v>
      </c>
      <c r="R75" s="38" t="str">
        <f t="shared" si="7"/>
        <v>N/A</v>
      </c>
      <c r="S75" s="39">
        <v>0.0</v>
      </c>
      <c r="T75" s="40">
        <f t="shared" si="4"/>
        <v>0</v>
      </c>
      <c r="U75" s="41" t="str">
        <f>Holidays!A73:A113</f>
        <v/>
      </c>
      <c r="V75" s="42" t="str">
        <f t="shared" si="5"/>
        <v>N/A N/A</v>
      </c>
      <c r="W75" s="42" t="str">
        <f t="shared" si="6"/>
        <v/>
      </c>
      <c r="X75" s="47"/>
      <c r="Y75" s="42"/>
      <c r="Z75" s="42"/>
      <c r="AA75" s="42"/>
      <c r="AB75" s="42"/>
      <c r="AC75" s="42"/>
      <c r="AD75" s="42"/>
      <c r="AE75" s="42"/>
      <c r="AF75" s="42"/>
      <c r="AG75" s="42"/>
      <c r="AH75" s="42"/>
    </row>
    <row r="76">
      <c r="A76" s="44"/>
      <c r="B76" s="62"/>
      <c r="C76" s="63"/>
      <c r="D76" s="29" t="s">
        <v>42</v>
      </c>
      <c r="E76" s="30"/>
      <c r="F76" s="31"/>
      <c r="G76" s="32" t="s">
        <v>45</v>
      </c>
      <c r="H76" s="33" t="s">
        <v>45</v>
      </c>
      <c r="I76" s="33">
        <v>0.0</v>
      </c>
      <c r="J76" s="33" t="s">
        <v>45</v>
      </c>
      <c r="K76" s="34"/>
      <c r="L76" s="33" t="s">
        <v>45</v>
      </c>
      <c r="M76" s="33" t="s">
        <v>45</v>
      </c>
      <c r="N76" s="67" t="s">
        <v>45</v>
      </c>
      <c r="O76" s="68"/>
      <c r="P76" s="36" t="str">
        <f>IFERROR(__xludf.DUMMYFUNCTION("IF(M76=""N/A"",
    INDEX(FILTER(SEQUENCE(O76 + 180, 1, O76, 1),
        (WEEKDAY(SEQUENCE(O76 + 180, 1, O76, 1), 2) = MATCH(J76, {""Monday"", ""Tuesday"", ""Wednesday"", ""Thursday"", ""Friday"", ""Saturday"", ""Sunday""}, 0)) *
        ISNA(MATCH(SEQUEN"&amp;"CE(O76 + 180, 1, O76, 1), U$3:U$100, 0))),
        IF(H76=""1 Month"", 4 + S76, IF(H76=""2 Months"", 8 + S76, IF(H76=""3 Months"", 12 + S76, 0)))),
    INDEX(FILTER(SEQUENCE(O76 + 180, 1, O76, 1),
        ((WEEKDAY(SEQUENCE(O76 + 180, 1, O76, 1), 2) = MAT"&amp;"CH(J76, {""Monday"", ""Tuesday"", ""Wednesday"", ""Thursday"", ""Friday"", ""Saturday"", ""Sunday""}, 0)) +
        (WEEKDAY(SEQUENCE(O76 + 180, 1, O76, 1), 2) = MATCH(M76, {""Monday"", ""Tuesday"", ""Wednesday"", ""Thursday"", ""Friday"", ""Saturday"", "&amp;"""Sunday""}, 0) * (J76 &lt;&gt; M76))) *
        ISNA(MATCH(SEQUENCE(O76 + 180, 1, O76, 1), U$3:U$24, 0))),
        IF(J76 = M76, IF(H76=""1 Month"", 4 + S76, IF(H76=""2 Months"", 8 + S76, IF(H76=""3 Months"", 12 + S76, 0))), 
        IF(H76=""1 Month"", 8 + S7"&amp;"6, IF(H76=""2 Months"", 16 + S76, IF(H76=""3 Months"", 24 + S76, 0))))
    )
)"),"#N/A")</f>
        <v>#N/A</v>
      </c>
      <c r="Q76" s="37" t="str">
        <f t="shared" si="2"/>
        <v>#N/A</v>
      </c>
      <c r="R76" s="38" t="str">
        <f t="shared" si="7"/>
        <v>N/A</v>
      </c>
      <c r="S76" s="39">
        <v>0.0</v>
      </c>
      <c r="T76" s="40">
        <f t="shared" si="4"/>
        <v>0</v>
      </c>
      <c r="U76" s="41" t="str">
        <f>Holidays!A74:A113</f>
        <v/>
      </c>
      <c r="V76" s="42" t="str">
        <f t="shared" si="5"/>
        <v>N/A N/A</v>
      </c>
      <c r="W76" s="42" t="str">
        <f t="shared" si="6"/>
        <v/>
      </c>
      <c r="X76" s="47"/>
      <c r="Y76" s="42"/>
      <c r="Z76" s="42"/>
      <c r="AA76" s="42"/>
      <c r="AB76" s="42"/>
      <c r="AC76" s="42"/>
      <c r="AD76" s="42"/>
      <c r="AE76" s="42"/>
      <c r="AF76" s="42"/>
      <c r="AG76" s="42"/>
      <c r="AH76" s="42"/>
    </row>
    <row r="77">
      <c r="A77" s="48"/>
      <c r="B77" s="60"/>
      <c r="C77" s="61"/>
      <c r="D77" s="29" t="s">
        <v>42</v>
      </c>
      <c r="E77" s="30"/>
      <c r="F77" s="31"/>
      <c r="G77" s="32" t="s">
        <v>45</v>
      </c>
      <c r="H77" s="33" t="s">
        <v>45</v>
      </c>
      <c r="I77" s="33">
        <v>0.0</v>
      </c>
      <c r="J77" s="33" t="s">
        <v>45</v>
      </c>
      <c r="K77" s="34"/>
      <c r="L77" s="33" t="s">
        <v>45</v>
      </c>
      <c r="M77" s="33" t="s">
        <v>45</v>
      </c>
      <c r="N77" s="67" t="s">
        <v>45</v>
      </c>
      <c r="O77" s="68"/>
      <c r="P77" s="36" t="str">
        <f>IFERROR(__xludf.DUMMYFUNCTION("IF(M77=""N/A"",
    INDEX(FILTER(SEQUENCE(O77 + 180, 1, O77, 1),
        (WEEKDAY(SEQUENCE(O77 + 180, 1, O77, 1), 2) = MATCH(J77, {""Monday"", ""Tuesday"", ""Wednesday"", ""Thursday"", ""Friday"", ""Saturday"", ""Sunday""}, 0)) *
        ISNA(MATCH(SEQUEN"&amp;"CE(O77 + 180, 1, O77, 1), U$3:U$100, 0))),
        IF(H77=""1 Month"", 4 + S77, IF(H77=""2 Months"", 8 + S77, IF(H77=""3 Months"", 12 + S77, 0)))),
    INDEX(FILTER(SEQUENCE(O77 + 180, 1, O77, 1),
        ((WEEKDAY(SEQUENCE(O77 + 180, 1, O77, 1), 2) = MAT"&amp;"CH(J77, {""Monday"", ""Tuesday"", ""Wednesday"", ""Thursday"", ""Friday"", ""Saturday"", ""Sunday""}, 0)) +
        (WEEKDAY(SEQUENCE(O77 + 180, 1, O77, 1), 2) = MATCH(M77, {""Monday"", ""Tuesday"", ""Wednesday"", ""Thursday"", ""Friday"", ""Saturday"", "&amp;"""Sunday""}, 0) * (J77 &lt;&gt; M77))) *
        ISNA(MATCH(SEQUENCE(O77 + 180, 1, O77, 1), U$3:U$24, 0))),
        IF(J77 = M77, IF(H77=""1 Month"", 4 + S77, IF(H77=""2 Months"", 8 + S77, IF(H77=""3 Months"", 12 + S77, 0))), 
        IF(H77=""1 Month"", 8 + S7"&amp;"7, IF(H77=""2 Months"", 16 + S77, IF(H77=""3 Months"", 24 + S77, 0))))
    )
)"),"#N/A")</f>
        <v>#N/A</v>
      </c>
      <c r="Q77" s="37" t="str">
        <f t="shared" si="2"/>
        <v>#N/A</v>
      </c>
      <c r="R77" s="38" t="str">
        <f t="shared" si="7"/>
        <v>N/A</v>
      </c>
      <c r="S77" s="39">
        <v>0.0</v>
      </c>
      <c r="T77" s="40">
        <f t="shared" si="4"/>
        <v>0</v>
      </c>
      <c r="U77" s="41" t="str">
        <f>Holidays!A75:A113</f>
        <v/>
      </c>
      <c r="V77" s="42" t="str">
        <f t="shared" si="5"/>
        <v>N/A N/A</v>
      </c>
      <c r="W77" s="42" t="str">
        <f t="shared" si="6"/>
        <v/>
      </c>
      <c r="X77" s="47"/>
      <c r="Y77" s="42"/>
      <c r="Z77" s="42"/>
      <c r="AA77" s="42"/>
      <c r="AB77" s="42"/>
      <c r="AC77" s="42"/>
      <c r="AD77" s="42"/>
      <c r="AE77" s="42"/>
      <c r="AF77" s="42"/>
      <c r="AG77" s="42"/>
      <c r="AH77" s="42"/>
    </row>
    <row r="78">
      <c r="A78" s="44"/>
      <c r="B78" s="62"/>
      <c r="C78" s="63"/>
      <c r="D78" s="29" t="s">
        <v>42</v>
      </c>
      <c r="E78" s="30"/>
      <c r="F78" s="31"/>
      <c r="G78" s="32" t="s">
        <v>45</v>
      </c>
      <c r="H78" s="33" t="s">
        <v>45</v>
      </c>
      <c r="I78" s="33">
        <v>0.0</v>
      </c>
      <c r="J78" s="33" t="s">
        <v>45</v>
      </c>
      <c r="K78" s="34"/>
      <c r="L78" s="33" t="s">
        <v>45</v>
      </c>
      <c r="M78" s="33" t="s">
        <v>45</v>
      </c>
      <c r="N78" s="67" t="s">
        <v>45</v>
      </c>
      <c r="O78" s="68"/>
      <c r="P78" s="36" t="str">
        <f>IFERROR(__xludf.DUMMYFUNCTION("IF(M78=""N/A"",
    INDEX(FILTER(SEQUENCE(O78 + 180, 1, O78, 1),
        (WEEKDAY(SEQUENCE(O78 + 180, 1, O78, 1), 2) = MATCH(J78, {""Monday"", ""Tuesday"", ""Wednesday"", ""Thursday"", ""Friday"", ""Saturday"", ""Sunday""}, 0)) *
        ISNA(MATCH(SEQUEN"&amp;"CE(O78 + 180, 1, O78, 1), U$3:U$100, 0))),
        IF(H78=""1 Month"", 4 + S78, IF(H78=""2 Months"", 8 + S78, IF(H78=""3 Months"", 12 + S78, 0)))),
    INDEX(FILTER(SEQUENCE(O78 + 180, 1, O78, 1),
        ((WEEKDAY(SEQUENCE(O78 + 180, 1, O78, 1), 2) = MAT"&amp;"CH(J78, {""Monday"", ""Tuesday"", ""Wednesday"", ""Thursday"", ""Friday"", ""Saturday"", ""Sunday""}, 0)) +
        (WEEKDAY(SEQUENCE(O78 + 180, 1, O78, 1), 2) = MATCH(M78, {""Monday"", ""Tuesday"", ""Wednesday"", ""Thursday"", ""Friday"", ""Saturday"", "&amp;"""Sunday""}, 0) * (J78 &lt;&gt; M78))) *
        ISNA(MATCH(SEQUENCE(O78 + 180, 1, O78, 1), U$3:U$24, 0))),
        IF(J78 = M78, IF(H78=""1 Month"", 4 + S78, IF(H78=""2 Months"", 8 + S78, IF(H78=""3 Months"", 12 + S78, 0))), 
        IF(H78=""1 Month"", 8 + S7"&amp;"8, IF(H78=""2 Months"", 16 + S78, IF(H78=""3 Months"", 24 + S78, 0))))
    )
)"),"#N/A")</f>
        <v>#N/A</v>
      </c>
      <c r="Q78" s="37" t="str">
        <f t="shared" si="2"/>
        <v>#N/A</v>
      </c>
      <c r="R78" s="38" t="str">
        <f t="shared" si="7"/>
        <v>N/A</v>
      </c>
      <c r="S78" s="39">
        <v>0.0</v>
      </c>
      <c r="T78" s="40">
        <f t="shared" si="4"/>
        <v>0</v>
      </c>
      <c r="U78" s="41" t="str">
        <f>Holidays!A76:A113</f>
        <v/>
      </c>
      <c r="V78" s="42" t="str">
        <f t="shared" si="5"/>
        <v>N/A N/A</v>
      </c>
      <c r="W78" s="42" t="str">
        <f t="shared" si="6"/>
        <v/>
      </c>
      <c r="X78" s="47"/>
      <c r="Y78" s="42"/>
      <c r="Z78" s="42"/>
      <c r="AA78" s="42"/>
      <c r="AB78" s="42"/>
      <c r="AC78" s="42"/>
      <c r="AD78" s="42"/>
      <c r="AE78" s="42"/>
      <c r="AF78" s="42"/>
      <c r="AG78" s="42"/>
      <c r="AH78" s="42"/>
    </row>
    <row r="79">
      <c r="A79" s="48"/>
      <c r="B79" s="60"/>
      <c r="C79" s="61"/>
      <c r="D79" s="29" t="s">
        <v>42</v>
      </c>
      <c r="E79" s="30"/>
      <c r="F79" s="31"/>
      <c r="G79" s="32" t="s">
        <v>45</v>
      </c>
      <c r="H79" s="33" t="s">
        <v>45</v>
      </c>
      <c r="I79" s="33">
        <v>0.0</v>
      </c>
      <c r="J79" s="33" t="s">
        <v>45</v>
      </c>
      <c r="K79" s="34"/>
      <c r="L79" s="33" t="s">
        <v>45</v>
      </c>
      <c r="M79" s="33" t="s">
        <v>45</v>
      </c>
      <c r="N79" s="67" t="s">
        <v>45</v>
      </c>
      <c r="O79" s="68"/>
      <c r="P79" s="36" t="str">
        <f>IFERROR(__xludf.DUMMYFUNCTION("IF(M79=""N/A"",
    INDEX(FILTER(SEQUENCE(O79 + 180, 1, O79, 1),
        (WEEKDAY(SEQUENCE(O79 + 180, 1, O79, 1), 2) = MATCH(J79, {""Monday"", ""Tuesday"", ""Wednesday"", ""Thursday"", ""Friday"", ""Saturday"", ""Sunday""}, 0)) *
        ISNA(MATCH(SEQUEN"&amp;"CE(O79 + 180, 1, O79, 1), U$3:U$100, 0))),
        IF(H79=""1 Month"", 4 + S79, IF(H79=""2 Months"", 8 + S79, IF(H79=""3 Months"", 12 + S79, 0)))),
    INDEX(FILTER(SEQUENCE(O79 + 180, 1, O79, 1),
        ((WEEKDAY(SEQUENCE(O79 + 180, 1, O79, 1), 2) = MAT"&amp;"CH(J79, {""Monday"", ""Tuesday"", ""Wednesday"", ""Thursday"", ""Friday"", ""Saturday"", ""Sunday""}, 0)) +
        (WEEKDAY(SEQUENCE(O79 + 180, 1, O79, 1), 2) = MATCH(M79, {""Monday"", ""Tuesday"", ""Wednesday"", ""Thursday"", ""Friday"", ""Saturday"", "&amp;"""Sunday""}, 0) * (J79 &lt;&gt; M79))) *
        ISNA(MATCH(SEQUENCE(O79 + 180, 1, O79, 1), U$3:U$24, 0))),
        IF(J79 = M79, IF(H79=""1 Month"", 4 + S79, IF(H79=""2 Months"", 8 + S79, IF(H79=""3 Months"", 12 + S79, 0))), 
        IF(H79=""1 Month"", 8 + S7"&amp;"9, IF(H79=""2 Months"", 16 + S79, IF(H79=""3 Months"", 24 + S79, 0))))
    )
)"),"#N/A")</f>
        <v>#N/A</v>
      </c>
      <c r="Q79" s="37" t="str">
        <f t="shared" si="2"/>
        <v>#N/A</v>
      </c>
      <c r="R79" s="38" t="str">
        <f t="shared" si="7"/>
        <v>N/A</v>
      </c>
      <c r="S79" s="39">
        <v>0.0</v>
      </c>
      <c r="T79" s="40">
        <f t="shared" si="4"/>
        <v>0</v>
      </c>
      <c r="U79" s="41" t="str">
        <f>Holidays!A77:A113</f>
        <v/>
      </c>
      <c r="V79" s="42" t="str">
        <f t="shared" si="5"/>
        <v>N/A N/A</v>
      </c>
      <c r="W79" s="42" t="str">
        <f t="shared" si="6"/>
        <v/>
      </c>
      <c r="X79" s="47"/>
      <c r="Y79" s="42"/>
      <c r="Z79" s="42"/>
      <c r="AA79" s="42"/>
      <c r="AB79" s="42"/>
      <c r="AC79" s="42"/>
      <c r="AD79" s="42"/>
      <c r="AE79" s="42"/>
      <c r="AF79" s="42"/>
      <c r="AG79" s="42"/>
      <c r="AH79" s="42"/>
    </row>
    <row r="80">
      <c r="A80" s="44"/>
      <c r="B80" s="62"/>
      <c r="C80" s="63"/>
      <c r="D80" s="29" t="s">
        <v>42</v>
      </c>
      <c r="E80" s="30"/>
      <c r="F80" s="31"/>
      <c r="G80" s="32" t="s">
        <v>45</v>
      </c>
      <c r="H80" s="33" t="s">
        <v>45</v>
      </c>
      <c r="I80" s="33">
        <v>0.0</v>
      </c>
      <c r="J80" s="33" t="s">
        <v>45</v>
      </c>
      <c r="K80" s="34"/>
      <c r="L80" s="33" t="s">
        <v>45</v>
      </c>
      <c r="M80" s="33" t="s">
        <v>45</v>
      </c>
      <c r="N80" s="67" t="s">
        <v>45</v>
      </c>
      <c r="O80" s="68"/>
      <c r="P80" s="36" t="str">
        <f>IFERROR(__xludf.DUMMYFUNCTION("IF(M80=""N/A"",
    INDEX(FILTER(SEQUENCE(O80 + 180, 1, O80, 1),
        (WEEKDAY(SEQUENCE(O80 + 180, 1, O80, 1), 2) = MATCH(J80, {""Monday"", ""Tuesday"", ""Wednesday"", ""Thursday"", ""Friday"", ""Saturday"", ""Sunday""}, 0)) *
        ISNA(MATCH(SEQUEN"&amp;"CE(O80 + 180, 1, O80, 1), U$3:U$100, 0))),
        IF(H80=""1 Month"", 4 + S80, IF(H80=""2 Months"", 8 + S80, IF(H80=""3 Months"", 12 + S80, 0)))),
    INDEX(FILTER(SEQUENCE(O80 + 180, 1, O80, 1),
        ((WEEKDAY(SEQUENCE(O80 + 180, 1, O80, 1), 2) = MAT"&amp;"CH(J80, {""Monday"", ""Tuesday"", ""Wednesday"", ""Thursday"", ""Friday"", ""Saturday"", ""Sunday""}, 0)) +
        (WEEKDAY(SEQUENCE(O80 + 180, 1, O80, 1), 2) = MATCH(M80, {""Monday"", ""Tuesday"", ""Wednesday"", ""Thursday"", ""Friday"", ""Saturday"", "&amp;"""Sunday""}, 0) * (J80 &lt;&gt; M80))) *
        ISNA(MATCH(SEQUENCE(O80 + 180, 1, O80, 1), U$3:U$24, 0))),
        IF(J80 = M80, IF(H80=""1 Month"", 4 + S80, IF(H80=""2 Months"", 8 + S80, IF(H80=""3 Months"", 12 + S80, 0))), 
        IF(H80=""1 Month"", 8 + S8"&amp;"0, IF(H80=""2 Months"", 16 + S80, IF(H80=""3 Months"", 24 + S80, 0))))
    )
)"),"#N/A")</f>
        <v>#N/A</v>
      </c>
      <c r="Q80" s="37" t="str">
        <f t="shared" si="2"/>
        <v>#N/A</v>
      </c>
      <c r="R80" s="38" t="str">
        <f t="shared" si="7"/>
        <v>N/A</v>
      </c>
      <c r="S80" s="39">
        <v>0.0</v>
      </c>
      <c r="T80" s="40">
        <f t="shared" si="4"/>
        <v>0</v>
      </c>
      <c r="U80" s="41" t="str">
        <f>Holidays!A78:A113</f>
        <v/>
      </c>
      <c r="V80" s="42" t="str">
        <f t="shared" si="5"/>
        <v>N/A N/A</v>
      </c>
      <c r="W80" s="42" t="str">
        <f t="shared" si="6"/>
        <v/>
      </c>
      <c r="X80" s="47"/>
      <c r="Y80" s="42"/>
      <c r="Z80" s="42"/>
      <c r="AA80" s="42"/>
      <c r="AB80" s="42"/>
      <c r="AC80" s="42"/>
      <c r="AD80" s="42"/>
      <c r="AE80" s="42"/>
      <c r="AF80" s="42"/>
      <c r="AG80" s="42"/>
      <c r="AH80" s="42"/>
    </row>
    <row r="81">
      <c r="A81" s="48"/>
      <c r="B81" s="60"/>
      <c r="C81" s="61"/>
      <c r="D81" s="29" t="s">
        <v>42</v>
      </c>
      <c r="E81" s="30"/>
      <c r="F81" s="31"/>
      <c r="G81" s="32" t="s">
        <v>45</v>
      </c>
      <c r="H81" s="33" t="s">
        <v>45</v>
      </c>
      <c r="I81" s="33">
        <v>0.0</v>
      </c>
      <c r="J81" s="33" t="s">
        <v>45</v>
      </c>
      <c r="K81" s="34"/>
      <c r="L81" s="33" t="s">
        <v>45</v>
      </c>
      <c r="M81" s="33" t="s">
        <v>45</v>
      </c>
      <c r="N81" s="67" t="s">
        <v>45</v>
      </c>
      <c r="O81" s="68"/>
      <c r="P81" s="36" t="str">
        <f>IFERROR(__xludf.DUMMYFUNCTION("IF(M81=""N/A"",
    INDEX(FILTER(SEQUENCE(O81 + 180, 1, O81, 1),
        (WEEKDAY(SEQUENCE(O81 + 180, 1, O81, 1), 2) = MATCH(J81, {""Monday"", ""Tuesday"", ""Wednesday"", ""Thursday"", ""Friday"", ""Saturday"", ""Sunday""}, 0)) *
        ISNA(MATCH(SEQUEN"&amp;"CE(O81 + 180, 1, O81, 1), U$3:U$100, 0))),
        IF(H81=""1 Month"", 4 + S81, IF(H81=""2 Months"", 8 + S81, IF(H81=""3 Months"", 12 + S81, 0)))),
    INDEX(FILTER(SEQUENCE(O81 + 180, 1, O81, 1),
        ((WEEKDAY(SEQUENCE(O81 + 180, 1, O81, 1), 2) = MAT"&amp;"CH(J81, {""Monday"", ""Tuesday"", ""Wednesday"", ""Thursday"", ""Friday"", ""Saturday"", ""Sunday""}, 0)) +
        (WEEKDAY(SEQUENCE(O81 + 180, 1, O81, 1), 2) = MATCH(M81, {""Monday"", ""Tuesday"", ""Wednesday"", ""Thursday"", ""Friday"", ""Saturday"", "&amp;"""Sunday""}, 0) * (J81 &lt;&gt; M81))) *
        ISNA(MATCH(SEQUENCE(O81 + 180, 1, O81, 1), U$3:U$24, 0))),
        IF(J81 = M81, IF(H81=""1 Month"", 4 + S81, IF(H81=""2 Months"", 8 + S81, IF(H81=""3 Months"", 12 + S81, 0))), 
        IF(H81=""1 Month"", 8 + S8"&amp;"1, IF(H81=""2 Months"", 16 + S81, IF(H81=""3 Months"", 24 + S81, 0))))
    )
)"),"#N/A")</f>
        <v>#N/A</v>
      </c>
      <c r="Q81" s="37" t="str">
        <f t="shared" si="2"/>
        <v>#N/A</v>
      </c>
      <c r="R81" s="38" t="str">
        <f t="shared" si="7"/>
        <v>N/A</v>
      </c>
      <c r="S81" s="39">
        <v>0.0</v>
      </c>
      <c r="T81" s="40">
        <f t="shared" si="4"/>
        <v>0</v>
      </c>
      <c r="U81" s="41" t="str">
        <f>Holidays!A79:A113</f>
        <v/>
      </c>
      <c r="V81" s="42" t="str">
        <f t="shared" si="5"/>
        <v>N/A N/A</v>
      </c>
      <c r="W81" s="42" t="str">
        <f t="shared" si="6"/>
        <v/>
      </c>
      <c r="X81" s="47"/>
      <c r="Y81" s="42"/>
      <c r="Z81" s="42"/>
      <c r="AA81" s="42"/>
      <c r="AB81" s="42"/>
      <c r="AC81" s="42"/>
      <c r="AD81" s="42"/>
      <c r="AE81" s="42"/>
      <c r="AF81" s="42"/>
      <c r="AG81" s="42"/>
      <c r="AH81" s="42"/>
    </row>
    <row r="82">
      <c r="A82" s="44"/>
      <c r="B82" s="62"/>
      <c r="C82" s="63"/>
      <c r="D82" s="29" t="s">
        <v>42</v>
      </c>
      <c r="E82" s="30"/>
      <c r="F82" s="31"/>
      <c r="G82" s="32" t="s">
        <v>45</v>
      </c>
      <c r="H82" s="33" t="s">
        <v>45</v>
      </c>
      <c r="I82" s="33">
        <v>0.0</v>
      </c>
      <c r="J82" s="33" t="s">
        <v>45</v>
      </c>
      <c r="K82" s="34"/>
      <c r="L82" s="33" t="s">
        <v>45</v>
      </c>
      <c r="M82" s="33" t="s">
        <v>45</v>
      </c>
      <c r="N82" s="67" t="s">
        <v>45</v>
      </c>
      <c r="O82" s="68"/>
      <c r="P82" s="36" t="str">
        <f>IFERROR(__xludf.DUMMYFUNCTION("IF(M82=""N/A"",
    INDEX(FILTER(SEQUENCE(O82 + 180, 1, O82, 1),
        (WEEKDAY(SEQUENCE(O82 + 180, 1, O82, 1), 2) = MATCH(J82, {""Monday"", ""Tuesday"", ""Wednesday"", ""Thursday"", ""Friday"", ""Saturday"", ""Sunday""}, 0)) *
        ISNA(MATCH(SEQUEN"&amp;"CE(O82 + 180, 1, O82, 1), U$3:U$100, 0))),
        IF(H82=""1 Month"", 4 + S82, IF(H82=""2 Months"", 8 + S82, IF(H82=""3 Months"", 12 + S82, 0)))),
    INDEX(FILTER(SEQUENCE(O82 + 180, 1, O82, 1),
        ((WEEKDAY(SEQUENCE(O82 + 180, 1, O82, 1), 2) = MAT"&amp;"CH(J82, {""Monday"", ""Tuesday"", ""Wednesday"", ""Thursday"", ""Friday"", ""Saturday"", ""Sunday""}, 0)) +
        (WEEKDAY(SEQUENCE(O82 + 180, 1, O82, 1), 2) = MATCH(M82, {""Monday"", ""Tuesday"", ""Wednesday"", ""Thursday"", ""Friday"", ""Saturday"", "&amp;"""Sunday""}, 0) * (J82 &lt;&gt; M82))) *
        ISNA(MATCH(SEQUENCE(O82 + 180, 1, O82, 1), U$3:U$24, 0))),
        IF(J82 = M82, IF(H82=""1 Month"", 4 + S82, IF(H82=""2 Months"", 8 + S82, IF(H82=""3 Months"", 12 + S82, 0))), 
        IF(H82=""1 Month"", 8 + S8"&amp;"2, IF(H82=""2 Months"", 16 + S82, IF(H82=""3 Months"", 24 + S82, 0))))
    )
)"),"#N/A")</f>
        <v>#N/A</v>
      </c>
      <c r="Q82" s="37" t="str">
        <f t="shared" si="2"/>
        <v>#N/A</v>
      </c>
      <c r="R82" s="38" t="str">
        <f t="shared" si="7"/>
        <v>N/A</v>
      </c>
      <c r="S82" s="39">
        <v>0.0</v>
      </c>
      <c r="T82" s="40">
        <f t="shared" si="4"/>
        <v>0</v>
      </c>
      <c r="U82" s="41" t="str">
        <f>Holidays!A80:A113</f>
        <v/>
      </c>
      <c r="V82" s="42" t="str">
        <f t="shared" si="5"/>
        <v>N/A N/A</v>
      </c>
      <c r="W82" s="42" t="str">
        <f t="shared" si="6"/>
        <v/>
      </c>
      <c r="X82" s="47"/>
      <c r="Y82" s="42"/>
      <c r="Z82" s="42"/>
      <c r="AA82" s="42"/>
      <c r="AB82" s="42"/>
      <c r="AC82" s="42"/>
      <c r="AD82" s="42"/>
      <c r="AE82" s="42"/>
      <c r="AF82" s="42"/>
      <c r="AG82" s="42"/>
      <c r="AH82" s="42"/>
    </row>
    <row r="83">
      <c r="A83" s="48"/>
      <c r="B83" s="60"/>
      <c r="C83" s="61"/>
      <c r="D83" s="29" t="s">
        <v>42</v>
      </c>
      <c r="E83" s="30"/>
      <c r="F83" s="31"/>
      <c r="G83" s="32" t="s">
        <v>45</v>
      </c>
      <c r="H83" s="33" t="s">
        <v>45</v>
      </c>
      <c r="I83" s="33">
        <v>0.0</v>
      </c>
      <c r="J83" s="33" t="s">
        <v>45</v>
      </c>
      <c r="K83" s="34"/>
      <c r="L83" s="33" t="s">
        <v>45</v>
      </c>
      <c r="M83" s="33" t="s">
        <v>45</v>
      </c>
      <c r="N83" s="67" t="s">
        <v>45</v>
      </c>
      <c r="O83" s="68"/>
      <c r="P83" s="36" t="str">
        <f>IFERROR(__xludf.DUMMYFUNCTION("IF(M83=""N/A"",
    INDEX(FILTER(SEQUENCE(O83 + 180, 1, O83, 1),
        (WEEKDAY(SEQUENCE(O83 + 180, 1, O83, 1), 2) = MATCH(J83, {""Monday"", ""Tuesday"", ""Wednesday"", ""Thursday"", ""Friday"", ""Saturday"", ""Sunday""}, 0)) *
        ISNA(MATCH(SEQUEN"&amp;"CE(O83 + 180, 1, O83, 1), U$3:U$100, 0))),
        IF(H83=""1 Month"", 4 + S83, IF(H83=""2 Months"", 8 + S83, IF(H83=""3 Months"", 12 + S83, 0)))),
    INDEX(FILTER(SEQUENCE(O83 + 180, 1, O83, 1),
        ((WEEKDAY(SEQUENCE(O83 + 180, 1, O83, 1), 2) = MAT"&amp;"CH(J83, {""Monday"", ""Tuesday"", ""Wednesday"", ""Thursday"", ""Friday"", ""Saturday"", ""Sunday""}, 0)) +
        (WEEKDAY(SEQUENCE(O83 + 180, 1, O83, 1), 2) = MATCH(M83, {""Monday"", ""Tuesday"", ""Wednesday"", ""Thursday"", ""Friday"", ""Saturday"", "&amp;"""Sunday""}, 0) * (J83 &lt;&gt; M83))) *
        ISNA(MATCH(SEQUENCE(O83 + 180, 1, O83, 1), U$3:U$24, 0))),
        IF(J83 = M83, IF(H83=""1 Month"", 4 + S83, IF(H83=""2 Months"", 8 + S83, IF(H83=""3 Months"", 12 + S83, 0))), 
        IF(H83=""1 Month"", 8 + S8"&amp;"3, IF(H83=""2 Months"", 16 + S83, IF(H83=""3 Months"", 24 + S83, 0))))
    )
)"),"#N/A")</f>
        <v>#N/A</v>
      </c>
      <c r="Q83" s="37" t="str">
        <f t="shared" si="2"/>
        <v>#N/A</v>
      </c>
      <c r="R83" s="38" t="str">
        <f t="shared" si="7"/>
        <v>N/A</v>
      </c>
      <c r="S83" s="39">
        <v>0.0</v>
      </c>
      <c r="T83" s="40">
        <f t="shared" si="4"/>
        <v>0</v>
      </c>
      <c r="U83" s="41" t="str">
        <f>Holidays!A81:A113</f>
        <v/>
      </c>
      <c r="V83" s="42" t="str">
        <f t="shared" si="5"/>
        <v>N/A N/A</v>
      </c>
      <c r="W83" s="42" t="str">
        <f t="shared" si="6"/>
        <v/>
      </c>
      <c r="X83" s="47"/>
      <c r="Y83" s="42"/>
      <c r="Z83" s="42"/>
      <c r="AA83" s="42"/>
      <c r="AB83" s="42"/>
      <c r="AC83" s="42"/>
      <c r="AD83" s="42"/>
      <c r="AE83" s="42"/>
      <c r="AF83" s="42"/>
      <c r="AG83" s="42"/>
      <c r="AH83" s="42"/>
    </row>
    <row r="84">
      <c r="A84" s="44"/>
      <c r="B84" s="62"/>
      <c r="C84" s="63"/>
      <c r="D84" s="29" t="s">
        <v>42</v>
      </c>
      <c r="E84" s="30"/>
      <c r="F84" s="31"/>
      <c r="G84" s="32" t="s">
        <v>45</v>
      </c>
      <c r="H84" s="33" t="s">
        <v>45</v>
      </c>
      <c r="I84" s="33">
        <v>0.0</v>
      </c>
      <c r="J84" s="33" t="s">
        <v>45</v>
      </c>
      <c r="K84" s="34"/>
      <c r="L84" s="33" t="s">
        <v>45</v>
      </c>
      <c r="M84" s="33" t="s">
        <v>45</v>
      </c>
      <c r="N84" s="67" t="s">
        <v>45</v>
      </c>
      <c r="O84" s="68"/>
      <c r="P84" s="36" t="str">
        <f>IFERROR(__xludf.DUMMYFUNCTION("IF(M84=""N/A"",
    INDEX(FILTER(SEQUENCE(O84 + 180, 1, O84, 1),
        (WEEKDAY(SEQUENCE(O84 + 180, 1, O84, 1), 2) = MATCH(J84, {""Monday"", ""Tuesday"", ""Wednesday"", ""Thursday"", ""Friday"", ""Saturday"", ""Sunday""}, 0)) *
        ISNA(MATCH(SEQUEN"&amp;"CE(O84 + 180, 1, O84, 1), U$3:U$100, 0))),
        IF(H84=""1 Month"", 4 + S84, IF(H84=""2 Months"", 8 + S84, IF(H84=""3 Months"", 12 + S84, 0)))),
    INDEX(FILTER(SEQUENCE(O84 + 180, 1, O84, 1),
        ((WEEKDAY(SEQUENCE(O84 + 180, 1, O84, 1), 2) = MAT"&amp;"CH(J84, {""Monday"", ""Tuesday"", ""Wednesday"", ""Thursday"", ""Friday"", ""Saturday"", ""Sunday""}, 0)) +
        (WEEKDAY(SEQUENCE(O84 + 180, 1, O84, 1), 2) = MATCH(M84, {""Monday"", ""Tuesday"", ""Wednesday"", ""Thursday"", ""Friday"", ""Saturday"", "&amp;"""Sunday""}, 0) * (J84 &lt;&gt; M84))) *
        ISNA(MATCH(SEQUENCE(O84 + 180, 1, O84, 1), U$3:U$24, 0))),
        IF(J84 = M84, IF(H84=""1 Month"", 4 + S84, IF(H84=""2 Months"", 8 + S84, IF(H84=""3 Months"", 12 + S84, 0))), 
        IF(H84=""1 Month"", 8 + S8"&amp;"4, IF(H84=""2 Months"", 16 + S84, IF(H84=""3 Months"", 24 + S84, 0))))
    )
)"),"#N/A")</f>
        <v>#N/A</v>
      </c>
      <c r="Q84" s="37" t="str">
        <f t="shared" si="2"/>
        <v>#N/A</v>
      </c>
      <c r="R84" s="38" t="str">
        <f t="shared" si="7"/>
        <v>N/A</v>
      </c>
      <c r="S84" s="39">
        <v>0.0</v>
      </c>
      <c r="T84" s="40">
        <f t="shared" si="4"/>
        <v>0</v>
      </c>
      <c r="U84" s="41" t="str">
        <f>Holidays!A82:A113</f>
        <v/>
      </c>
      <c r="V84" s="42" t="str">
        <f t="shared" si="5"/>
        <v>N/A N/A</v>
      </c>
      <c r="W84" s="42" t="str">
        <f t="shared" si="6"/>
        <v/>
      </c>
      <c r="X84" s="47"/>
      <c r="Y84" s="42"/>
      <c r="Z84" s="42"/>
      <c r="AA84" s="42"/>
      <c r="AB84" s="42"/>
      <c r="AC84" s="42"/>
      <c r="AD84" s="42"/>
      <c r="AE84" s="42"/>
      <c r="AF84" s="42"/>
      <c r="AG84" s="42"/>
      <c r="AH84" s="42"/>
    </row>
    <row r="85">
      <c r="A85" s="48"/>
      <c r="B85" s="60"/>
      <c r="C85" s="61"/>
      <c r="D85" s="29" t="s">
        <v>42</v>
      </c>
      <c r="E85" s="30"/>
      <c r="F85" s="31"/>
      <c r="G85" s="32" t="s">
        <v>45</v>
      </c>
      <c r="H85" s="33" t="s">
        <v>45</v>
      </c>
      <c r="I85" s="33">
        <v>0.0</v>
      </c>
      <c r="J85" s="33" t="s">
        <v>45</v>
      </c>
      <c r="K85" s="34"/>
      <c r="L85" s="33" t="s">
        <v>45</v>
      </c>
      <c r="M85" s="33" t="s">
        <v>45</v>
      </c>
      <c r="N85" s="67" t="s">
        <v>45</v>
      </c>
      <c r="O85" s="68"/>
      <c r="P85" s="36" t="str">
        <f>IFERROR(__xludf.DUMMYFUNCTION("IF(M85=""N/A"",
    INDEX(FILTER(SEQUENCE(O85 + 180, 1, O85, 1),
        (WEEKDAY(SEQUENCE(O85 + 180, 1, O85, 1), 2) = MATCH(J85, {""Monday"", ""Tuesday"", ""Wednesday"", ""Thursday"", ""Friday"", ""Saturday"", ""Sunday""}, 0)) *
        ISNA(MATCH(SEQUEN"&amp;"CE(O85 + 180, 1, O85, 1), U$3:U$100, 0))),
        IF(H85=""1 Month"", 4 + S85, IF(H85=""2 Months"", 8 + S85, IF(H85=""3 Months"", 12 + S85, 0)))),
    INDEX(FILTER(SEQUENCE(O85 + 180, 1, O85, 1),
        ((WEEKDAY(SEQUENCE(O85 + 180, 1, O85, 1), 2) = MAT"&amp;"CH(J85, {""Monday"", ""Tuesday"", ""Wednesday"", ""Thursday"", ""Friday"", ""Saturday"", ""Sunday""}, 0)) +
        (WEEKDAY(SEQUENCE(O85 + 180, 1, O85, 1), 2) = MATCH(M85, {""Monday"", ""Tuesday"", ""Wednesday"", ""Thursday"", ""Friday"", ""Saturday"", "&amp;"""Sunday""}, 0) * (J85 &lt;&gt; M85))) *
        ISNA(MATCH(SEQUENCE(O85 + 180, 1, O85, 1), U$3:U$24, 0))),
        IF(J85 = M85, IF(H85=""1 Month"", 4 + S85, IF(H85=""2 Months"", 8 + S85, IF(H85=""3 Months"", 12 + S85, 0))), 
        IF(H85=""1 Month"", 8 + S8"&amp;"5, IF(H85=""2 Months"", 16 + S85, IF(H85=""3 Months"", 24 + S85, 0))))
    )
)"),"#N/A")</f>
        <v>#N/A</v>
      </c>
      <c r="Q85" s="37" t="str">
        <f t="shared" si="2"/>
        <v>#N/A</v>
      </c>
      <c r="R85" s="38" t="str">
        <f t="shared" si="7"/>
        <v>N/A</v>
      </c>
      <c r="S85" s="39">
        <v>0.0</v>
      </c>
      <c r="T85" s="40">
        <f t="shared" si="4"/>
        <v>0</v>
      </c>
      <c r="U85" s="41" t="str">
        <f>Holidays!A83:A113</f>
        <v/>
      </c>
      <c r="V85" s="42" t="str">
        <f t="shared" si="5"/>
        <v>N/A N/A</v>
      </c>
      <c r="W85" s="42" t="str">
        <f t="shared" si="6"/>
        <v/>
      </c>
      <c r="X85" s="47"/>
      <c r="Y85" s="42"/>
      <c r="Z85" s="42"/>
      <c r="AA85" s="42"/>
      <c r="AB85" s="42"/>
      <c r="AC85" s="42"/>
      <c r="AD85" s="42"/>
      <c r="AE85" s="42"/>
      <c r="AF85" s="42"/>
      <c r="AG85" s="42"/>
      <c r="AH85" s="42"/>
    </row>
    <row r="86">
      <c r="A86" s="44"/>
      <c r="B86" s="62"/>
      <c r="C86" s="63"/>
      <c r="D86" s="29" t="s">
        <v>42</v>
      </c>
      <c r="E86" s="30"/>
      <c r="F86" s="31"/>
      <c r="G86" s="32" t="s">
        <v>45</v>
      </c>
      <c r="H86" s="33" t="s">
        <v>45</v>
      </c>
      <c r="I86" s="33">
        <v>0.0</v>
      </c>
      <c r="J86" s="33" t="s">
        <v>45</v>
      </c>
      <c r="K86" s="34"/>
      <c r="L86" s="33" t="s">
        <v>45</v>
      </c>
      <c r="M86" s="33" t="s">
        <v>45</v>
      </c>
      <c r="N86" s="67" t="s">
        <v>45</v>
      </c>
      <c r="O86" s="68"/>
      <c r="P86" s="36" t="str">
        <f>IFERROR(__xludf.DUMMYFUNCTION("IF(M86=""N/A"",
    INDEX(FILTER(SEQUENCE(O86 + 180, 1, O86, 1),
        (WEEKDAY(SEQUENCE(O86 + 180, 1, O86, 1), 2) = MATCH(J86, {""Monday"", ""Tuesday"", ""Wednesday"", ""Thursday"", ""Friday"", ""Saturday"", ""Sunday""}, 0)) *
        ISNA(MATCH(SEQUEN"&amp;"CE(O86 + 180, 1, O86, 1), U$3:U$100, 0))),
        IF(H86=""1 Month"", 4 + S86, IF(H86=""2 Months"", 8 + S86, IF(H86=""3 Months"", 12 + S86, 0)))),
    INDEX(FILTER(SEQUENCE(O86 + 180, 1, O86, 1),
        ((WEEKDAY(SEQUENCE(O86 + 180, 1, O86, 1), 2) = MAT"&amp;"CH(J86, {""Monday"", ""Tuesday"", ""Wednesday"", ""Thursday"", ""Friday"", ""Saturday"", ""Sunday""}, 0)) +
        (WEEKDAY(SEQUENCE(O86 + 180, 1, O86, 1), 2) = MATCH(M86, {""Monday"", ""Tuesday"", ""Wednesday"", ""Thursday"", ""Friday"", ""Saturday"", "&amp;"""Sunday""}, 0) * (J86 &lt;&gt; M86))) *
        ISNA(MATCH(SEQUENCE(O86 + 180, 1, O86, 1), U$3:U$24, 0))),
        IF(J86 = M86, IF(H86=""1 Month"", 4 + S86, IF(H86=""2 Months"", 8 + S86, IF(H86=""3 Months"", 12 + S86, 0))), 
        IF(H86=""1 Month"", 8 + S8"&amp;"6, IF(H86=""2 Months"", 16 + S86, IF(H86=""3 Months"", 24 + S86, 0))))
    )
)"),"#N/A")</f>
        <v>#N/A</v>
      </c>
      <c r="Q86" s="37" t="str">
        <f t="shared" si="2"/>
        <v>#N/A</v>
      </c>
      <c r="R86" s="38" t="str">
        <f t="shared" si="7"/>
        <v>N/A</v>
      </c>
      <c r="S86" s="39">
        <v>0.0</v>
      </c>
      <c r="T86" s="40">
        <f t="shared" si="4"/>
        <v>0</v>
      </c>
      <c r="U86" s="41" t="str">
        <f>Holidays!A84:A113</f>
        <v/>
      </c>
      <c r="V86" s="42" t="str">
        <f t="shared" si="5"/>
        <v>N/A N/A</v>
      </c>
      <c r="W86" s="42" t="str">
        <f t="shared" si="6"/>
        <v/>
      </c>
      <c r="X86" s="47"/>
      <c r="Y86" s="42"/>
      <c r="Z86" s="42"/>
      <c r="AA86" s="42"/>
      <c r="AB86" s="42"/>
      <c r="AC86" s="42"/>
      <c r="AD86" s="42"/>
      <c r="AE86" s="42"/>
      <c r="AF86" s="42"/>
      <c r="AG86" s="42"/>
      <c r="AH86" s="42"/>
    </row>
    <row r="87">
      <c r="A87" s="48"/>
      <c r="B87" s="60"/>
      <c r="C87" s="61"/>
      <c r="D87" s="29" t="s">
        <v>42</v>
      </c>
      <c r="E87" s="30"/>
      <c r="F87" s="31"/>
      <c r="G87" s="32" t="s">
        <v>45</v>
      </c>
      <c r="H87" s="33" t="s">
        <v>45</v>
      </c>
      <c r="I87" s="33">
        <v>0.0</v>
      </c>
      <c r="J87" s="33" t="s">
        <v>45</v>
      </c>
      <c r="K87" s="34"/>
      <c r="L87" s="33" t="s">
        <v>45</v>
      </c>
      <c r="M87" s="33" t="s">
        <v>45</v>
      </c>
      <c r="N87" s="67" t="s">
        <v>45</v>
      </c>
      <c r="O87" s="68"/>
      <c r="P87" s="36" t="str">
        <f>IFERROR(__xludf.DUMMYFUNCTION("IF(M87=""N/A"",
    INDEX(FILTER(SEQUENCE(O87 + 180, 1, O87, 1),
        (WEEKDAY(SEQUENCE(O87 + 180, 1, O87, 1), 2) = MATCH(J87, {""Monday"", ""Tuesday"", ""Wednesday"", ""Thursday"", ""Friday"", ""Saturday"", ""Sunday""}, 0)) *
        ISNA(MATCH(SEQUEN"&amp;"CE(O87 + 180, 1, O87, 1), U$3:U$100, 0))),
        IF(H87=""1 Month"", 4 + S87, IF(H87=""2 Months"", 8 + S87, IF(H87=""3 Months"", 12 + S87, 0)))),
    INDEX(FILTER(SEQUENCE(O87 + 180, 1, O87, 1),
        ((WEEKDAY(SEQUENCE(O87 + 180, 1, O87, 1), 2) = MAT"&amp;"CH(J87, {""Monday"", ""Tuesday"", ""Wednesday"", ""Thursday"", ""Friday"", ""Saturday"", ""Sunday""}, 0)) +
        (WEEKDAY(SEQUENCE(O87 + 180, 1, O87, 1), 2) = MATCH(M87, {""Monday"", ""Tuesday"", ""Wednesday"", ""Thursday"", ""Friday"", ""Saturday"", "&amp;"""Sunday""}, 0) * (J87 &lt;&gt; M87))) *
        ISNA(MATCH(SEQUENCE(O87 + 180, 1, O87, 1), U$3:U$24, 0))),
        IF(J87 = M87, IF(H87=""1 Month"", 4 + S87, IF(H87=""2 Months"", 8 + S87, IF(H87=""3 Months"", 12 + S87, 0))), 
        IF(H87=""1 Month"", 8 + S8"&amp;"7, IF(H87=""2 Months"", 16 + S87, IF(H87=""3 Months"", 24 + S87, 0))))
    )
)"),"#N/A")</f>
        <v>#N/A</v>
      </c>
      <c r="Q87" s="37" t="str">
        <f t="shared" si="2"/>
        <v>#N/A</v>
      </c>
      <c r="R87" s="38" t="str">
        <f t="shared" si="7"/>
        <v>N/A</v>
      </c>
      <c r="S87" s="39">
        <v>0.0</v>
      </c>
      <c r="T87" s="40">
        <f t="shared" si="4"/>
        <v>0</v>
      </c>
      <c r="U87" s="41" t="str">
        <f>Holidays!A85:A113</f>
        <v/>
      </c>
      <c r="V87" s="42" t="str">
        <f t="shared" si="5"/>
        <v>N/A N/A</v>
      </c>
      <c r="W87" s="42" t="str">
        <f t="shared" si="6"/>
        <v/>
      </c>
      <c r="X87" s="47"/>
      <c r="Y87" s="42"/>
      <c r="Z87" s="42"/>
      <c r="AA87" s="42"/>
      <c r="AB87" s="42"/>
      <c r="AC87" s="42"/>
      <c r="AD87" s="42"/>
      <c r="AE87" s="42"/>
      <c r="AF87" s="42"/>
      <c r="AG87" s="42"/>
      <c r="AH87" s="42"/>
    </row>
    <row r="88">
      <c r="A88" s="44"/>
      <c r="B88" s="62"/>
      <c r="C88" s="63"/>
      <c r="D88" s="29" t="s">
        <v>42</v>
      </c>
      <c r="E88" s="30"/>
      <c r="F88" s="31"/>
      <c r="G88" s="32" t="s">
        <v>45</v>
      </c>
      <c r="H88" s="33" t="s">
        <v>45</v>
      </c>
      <c r="I88" s="33">
        <v>0.0</v>
      </c>
      <c r="J88" s="33" t="s">
        <v>45</v>
      </c>
      <c r="K88" s="34"/>
      <c r="L88" s="33" t="s">
        <v>45</v>
      </c>
      <c r="M88" s="33" t="s">
        <v>45</v>
      </c>
      <c r="N88" s="67" t="s">
        <v>45</v>
      </c>
      <c r="O88" s="68"/>
      <c r="P88" s="36" t="str">
        <f>IFERROR(__xludf.DUMMYFUNCTION("IF(M88=""N/A"",
    INDEX(FILTER(SEQUENCE(O88 + 180, 1, O88, 1),
        (WEEKDAY(SEQUENCE(O88 + 180, 1, O88, 1), 2) = MATCH(J88, {""Monday"", ""Tuesday"", ""Wednesday"", ""Thursday"", ""Friday"", ""Saturday"", ""Sunday""}, 0)) *
        ISNA(MATCH(SEQUEN"&amp;"CE(O88 + 180, 1, O88, 1), U$3:U$100, 0))),
        IF(H88=""1 Month"", 4 + S88, IF(H88=""2 Months"", 8 + S88, IF(H88=""3 Months"", 12 + S88, 0)))),
    INDEX(FILTER(SEQUENCE(O88 + 180, 1, O88, 1),
        ((WEEKDAY(SEQUENCE(O88 + 180, 1, O88, 1), 2) = MAT"&amp;"CH(J88, {""Monday"", ""Tuesday"", ""Wednesday"", ""Thursday"", ""Friday"", ""Saturday"", ""Sunday""}, 0)) +
        (WEEKDAY(SEQUENCE(O88 + 180, 1, O88, 1), 2) = MATCH(M88, {""Monday"", ""Tuesday"", ""Wednesday"", ""Thursday"", ""Friday"", ""Saturday"", "&amp;"""Sunday""}, 0) * (J88 &lt;&gt; M88))) *
        ISNA(MATCH(SEQUENCE(O88 + 180, 1, O88, 1), U$3:U$24, 0))),
        IF(J88 = M88, IF(H88=""1 Month"", 4 + S88, IF(H88=""2 Months"", 8 + S88, IF(H88=""3 Months"", 12 + S88, 0))), 
        IF(H88=""1 Month"", 8 + S8"&amp;"8, IF(H88=""2 Months"", 16 + S88, IF(H88=""3 Months"", 24 + S88, 0))))
    )
)"),"#N/A")</f>
        <v>#N/A</v>
      </c>
      <c r="Q88" s="37" t="str">
        <f t="shared" si="2"/>
        <v>#N/A</v>
      </c>
      <c r="R88" s="38" t="str">
        <f t="shared" si="7"/>
        <v>N/A</v>
      </c>
      <c r="S88" s="39">
        <v>0.0</v>
      </c>
      <c r="T88" s="40">
        <f t="shared" si="4"/>
        <v>0</v>
      </c>
      <c r="U88" s="41" t="str">
        <f>Holidays!A86:A113</f>
        <v/>
      </c>
      <c r="V88" s="42" t="str">
        <f t="shared" si="5"/>
        <v>N/A N/A</v>
      </c>
      <c r="W88" s="42" t="str">
        <f t="shared" si="6"/>
        <v/>
      </c>
      <c r="X88" s="47"/>
      <c r="Y88" s="42"/>
      <c r="Z88" s="42"/>
      <c r="AA88" s="42"/>
      <c r="AB88" s="42"/>
      <c r="AC88" s="42"/>
      <c r="AD88" s="42"/>
      <c r="AE88" s="42"/>
      <c r="AF88" s="42"/>
      <c r="AG88" s="42"/>
      <c r="AH88" s="42"/>
    </row>
    <row r="89">
      <c r="A89" s="48"/>
      <c r="B89" s="60"/>
      <c r="C89" s="61"/>
      <c r="D89" s="29" t="s">
        <v>42</v>
      </c>
      <c r="E89" s="30"/>
      <c r="F89" s="31"/>
      <c r="G89" s="32" t="s">
        <v>45</v>
      </c>
      <c r="H89" s="33" t="s">
        <v>45</v>
      </c>
      <c r="I89" s="33">
        <v>0.0</v>
      </c>
      <c r="J89" s="33" t="s">
        <v>45</v>
      </c>
      <c r="K89" s="34"/>
      <c r="L89" s="33" t="s">
        <v>45</v>
      </c>
      <c r="M89" s="33" t="s">
        <v>45</v>
      </c>
      <c r="N89" s="67" t="s">
        <v>45</v>
      </c>
      <c r="O89" s="68"/>
      <c r="P89" s="36" t="str">
        <f>IFERROR(__xludf.DUMMYFUNCTION("IF(M89=""N/A"",
    INDEX(FILTER(SEQUENCE(O89 + 180, 1, O89, 1),
        (WEEKDAY(SEQUENCE(O89 + 180, 1, O89, 1), 2) = MATCH(J89, {""Monday"", ""Tuesday"", ""Wednesday"", ""Thursday"", ""Friday"", ""Saturday"", ""Sunday""}, 0)) *
        ISNA(MATCH(SEQUEN"&amp;"CE(O89 + 180, 1, O89, 1), U$3:U$100, 0))),
        IF(H89=""1 Month"", 4 + S89, IF(H89=""2 Months"", 8 + S89, IF(H89=""3 Months"", 12 + S89, 0)))),
    INDEX(FILTER(SEQUENCE(O89 + 180, 1, O89, 1),
        ((WEEKDAY(SEQUENCE(O89 + 180, 1, O89, 1), 2) = MAT"&amp;"CH(J89, {""Monday"", ""Tuesday"", ""Wednesday"", ""Thursday"", ""Friday"", ""Saturday"", ""Sunday""}, 0)) +
        (WEEKDAY(SEQUENCE(O89 + 180, 1, O89, 1), 2) = MATCH(M89, {""Monday"", ""Tuesday"", ""Wednesday"", ""Thursday"", ""Friday"", ""Saturday"", "&amp;"""Sunday""}, 0) * (J89 &lt;&gt; M89))) *
        ISNA(MATCH(SEQUENCE(O89 + 180, 1, O89, 1), U$3:U$24, 0))),
        IF(J89 = M89, IF(H89=""1 Month"", 4 + S89, IF(H89=""2 Months"", 8 + S89, IF(H89=""3 Months"", 12 + S89, 0))), 
        IF(H89=""1 Month"", 8 + S8"&amp;"9, IF(H89=""2 Months"", 16 + S89, IF(H89=""3 Months"", 24 + S89, 0))))
    )
)"),"#N/A")</f>
        <v>#N/A</v>
      </c>
      <c r="Q89" s="37" t="str">
        <f t="shared" si="2"/>
        <v>#N/A</v>
      </c>
      <c r="R89" s="38" t="str">
        <f t="shared" si="7"/>
        <v>N/A</v>
      </c>
      <c r="S89" s="39">
        <v>0.0</v>
      </c>
      <c r="T89" s="40">
        <f t="shared" si="4"/>
        <v>0</v>
      </c>
      <c r="U89" s="41" t="str">
        <f>Holidays!A87:A113</f>
        <v/>
      </c>
      <c r="V89" s="42" t="str">
        <f t="shared" si="5"/>
        <v>N/A N/A</v>
      </c>
      <c r="W89" s="42" t="str">
        <f t="shared" si="6"/>
        <v/>
      </c>
      <c r="X89" s="47"/>
      <c r="Y89" s="42"/>
      <c r="Z89" s="42"/>
      <c r="AA89" s="42"/>
      <c r="AB89" s="42"/>
      <c r="AC89" s="42"/>
      <c r="AD89" s="42"/>
      <c r="AE89" s="42"/>
      <c r="AF89" s="42"/>
      <c r="AG89" s="42"/>
      <c r="AH89" s="42"/>
    </row>
    <row r="90">
      <c r="A90" s="44"/>
      <c r="B90" s="62"/>
      <c r="C90" s="63"/>
      <c r="D90" s="29" t="s">
        <v>42</v>
      </c>
      <c r="E90" s="30"/>
      <c r="F90" s="31"/>
      <c r="G90" s="32" t="s">
        <v>45</v>
      </c>
      <c r="H90" s="33" t="s">
        <v>45</v>
      </c>
      <c r="I90" s="33">
        <v>0.0</v>
      </c>
      <c r="J90" s="33" t="s">
        <v>45</v>
      </c>
      <c r="K90" s="34"/>
      <c r="L90" s="33" t="s">
        <v>45</v>
      </c>
      <c r="M90" s="33" t="s">
        <v>45</v>
      </c>
      <c r="N90" s="67" t="s">
        <v>45</v>
      </c>
      <c r="O90" s="68"/>
      <c r="P90" s="36" t="str">
        <f>IFERROR(__xludf.DUMMYFUNCTION("IF(M90=""N/A"",
    INDEX(FILTER(SEQUENCE(O90 + 180, 1, O90, 1),
        (WEEKDAY(SEQUENCE(O90 + 180, 1, O90, 1), 2) = MATCH(J90, {""Monday"", ""Tuesday"", ""Wednesday"", ""Thursday"", ""Friday"", ""Saturday"", ""Sunday""}, 0)) *
        ISNA(MATCH(SEQUEN"&amp;"CE(O90 + 180, 1, O90, 1), U$3:U$100, 0))),
        IF(H90=""1 Month"", 4 + S90, IF(H90=""2 Months"", 8 + S90, IF(H90=""3 Months"", 12 + S90, 0)))),
    INDEX(FILTER(SEQUENCE(O90 + 180, 1, O90, 1),
        ((WEEKDAY(SEQUENCE(O90 + 180, 1, O90, 1), 2) = MAT"&amp;"CH(J90, {""Monday"", ""Tuesday"", ""Wednesday"", ""Thursday"", ""Friday"", ""Saturday"", ""Sunday""}, 0)) +
        (WEEKDAY(SEQUENCE(O90 + 180, 1, O90, 1), 2) = MATCH(M90, {""Monday"", ""Tuesday"", ""Wednesday"", ""Thursday"", ""Friday"", ""Saturday"", "&amp;"""Sunday""}, 0) * (J90 &lt;&gt; M90))) *
        ISNA(MATCH(SEQUENCE(O90 + 180, 1, O90, 1), U$3:U$24, 0))),
        IF(J90 = M90, IF(H90=""1 Month"", 4 + S90, IF(H90=""2 Months"", 8 + S90, IF(H90=""3 Months"", 12 + S90, 0))), 
        IF(H90=""1 Month"", 8 + S9"&amp;"0, IF(H90=""2 Months"", 16 + S90, IF(H90=""3 Months"", 24 + S90, 0))))
    )
)"),"#N/A")</f>
        <v>#N/A</v>
      </c>
      <c r="Q90" s="37" t="str">
        <f t="shared" si="2"/>
        <v>#N/A</v>
      </c>
      <c r="R90" s="38" t="str">
        <f t="shared" si="7"/>
        <v>N/A</v>
      </c>
      <c r="S90" s="39">
        <v>0.0</v>
      </c>
      <c r="T90" s="40">
        <f t="shared" si="4"/>
        <v>0</v>
      </c>
      <c r="U90" s="41" t="str">
        <f>Holidays!A88:A113</f>
        <v/>
      </c>
      <c r="V90" s="42" t="str">
        <f t="shared" si="5"/>
        <v>N/A N/A</v>
      </c>
      <c r="W90" s="42" t="str">
        <f t="shared" si="6"/>
        <v/>
      </c>
      <c r="X90" s="47"/>
      <c r="Y90" s="42"/>
      <c r="Z90" s="42"/>
      <c r="AA90" s="42"/>
      <c r="AB90" s="42"/>
      <c r="AC90" s="42"/>
      <c r="AD90" s="42"/>
      <c r="AE90" s="42"/>
      <c r="AF90" s="42"/>
      <c r="AG90" s="42"/>
      <c r="AH90" s="42"/>
    </row>
    <row r="91" hidden="1">
      <c r="A91" s="69"/>
      <c r="B91" s="70"/>
      <c r="C91" s="71"/>
      <c r="D91" s="33" t="s">
        <v>42</v>
      </c>
      <c r="E91" s="51"/>
      <c r="F91" s="72"/>
      <c r="G91" s="73" t="s">
        <v>59</v>
      </c>
      <c r="H91" s="74" t="s">
        <v>45</v>
      </c>
      <c r="I91" s="74">
        <v>1.0</v>
      </c>
      <c r="J91" s="74" t="s">
        <v>45</v>
      </c>
      <c r="K91" s="75"/>
      <c r="L91" s="74" t="s">
        <v>45</v>
      </c>
      <c r="M91" s="74" t="s">
        <v>45</v>
      </c>
      <c r="N91" s="76" t="s">
        <v>45</v>
      </c>
      <c r="O91" s="77" t="s">
        <v>140</v>
      </c>
      <c r="P91" s="78" t="str">
        <f>IFERROR(__xludf.DUMMYFUNCTION("IF(M91=""N/A"",
    INDEX(FILTER(SEQUENCE(O91 + 180, 1, O91, 1),
        (WEEKDAY(SEQUENCE(O91 + 180, 1, O91, 1), 2) = MATCH(J91, {""Monday"", ""Tuesday"", ""Wednesday"", ""Thursday"", ""Friday"", ""Saturday"", ""Sunday""}, 0)) *
        ISNA(MATCH(SEQUEN"&amp;"CE(O91 + 180, 1, O91, 1), U$3:U$24, 0))),
        IF(H91=""1 Month"", 4 + S91, IF(H91=""2 Months"", 8 + S91, IF(H91=""3 Months"", 12 + S91, 0)))),
    INDEX(FILTER(SEQUENCE(O91 + 180, 1, O91, 1),
        ((WEEKDAY(SEQUENCE(O91 + 180, 1, O91, 1), 2) = MATC"&amp;"H(J91, {""Monday"", ""Tuesday"", ""Wednesday"", ""Thursday"", ""Friday"", ""Saturday"", ""Sunday""}, 0)) +
        (WEEKDAY(SEQUENCE(O91 + 180, 1, O91, 1), 2) = MATCH(M91, {""Monday"", ""Tuesday"", ""Wednesday"", ""Thursday"", ""Friday"", ""Saturday"", """&amp;"Sunday""}, 0) * (J91 &lt;&gt; M91))) *
        ISNA(MATCH(SEQUENCE(O91 + 180, 1, O91, 1), U$3:U$24, 0))),
        IF(J91 = M91, IF(H91=""1 Month"", 4 + S91, IF(H91=""2 Months"", 8 + S91, IF(H91=""3 Months"", 12 + S91, 0))), 
        IF(H91=""1 Month"", 8 + S91,"&amp;" IF(H91=""2 Months"", 16 + S91, IF(H91=""3 Months"", 24 + S91, 0))))
    )
)"),"#VALUE!")</f>
        <v>#VALUE!</v>
      </c>
      <c r="Q91" s="79" t="str">
        <f t="shared" si="2"/>
        <v>#VALUE!</v>
      </c>
      <c r="R91" s="38" t="str">
        <f t="shared" si="7"/>
        <v>N/A</v>
      </c>
      <c r="S91" s="39">
        <v>0.0</v>
      </c>
      <c r="T91" s="40">
        <f t="shared" si="4"/>
        <v>0</v>
      </c>
      <c r="U91" s="42"/>
      <c r="V91" s="42" t="str">
        <f t="shared" si="5"/>
        <v>N/A N/A</v>
      </c>
      <c r="W91" s="42" t="str">
        <f t="shared" si="6"/>
        <v/>
      </c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</row>
    <row r="92" hidden="1">
      <c r="A92" s="80"/>
      <c r="B92" s="81"/>
      <c r="C92" s="51"/>
      <c r="D92" s="33" t="s">
        <v>42</v>
      </c>
      <c r="E92" s="51"/>
      <c r="F92" s="72"/>
      <c r="G92" s="73" t="s">
        <v>49</v>
      </c>
      <c r="H92" s="74" t="s">
        <v>45</v>
      </c>
      <c r="I92" s="74">
        <v>1.0</v>
      </c>
      <c r="J92" s="74" t="s">
        <v>45</v>
      </c>
      <c r="K92" s="75"/>
      <c r="L92" s="74" t="s">
        <v>45</v>
      </c>
      <c r="M92" s="74" t="s">
        <v>45</v>
      </c>
      <c r="N92" s="76" t="s">
        <v>45</v>
      </c>
      <c r="O92" s="77" t="s">
        <v>140</v>
      </c>
      <c r="P92" s="78" t="str">
        <f>IFERROR(__xludf.DUMMYFUNCTION("IF(M92=""N/A"",
    INDEX(FILTER(SEQUENCE(O92 + 180, 1, O92, 1),
        (WEEKDAY(SEQUENCE(O92 + 180, 1, O92, 1), 2) = MATCH(J92, {""Monday"", ""Tuesday"", ""Wednesday"", ""Thursday"", ""Friday"", ""Saturday"", ""Sunday""}, 0)) *
        ISNA(MATCH(SEQUEN"&amp;"CE(O92 + 180, 1, O92, 1), U$3:U$24, 0))),
        IF(H92=""1 Month"", 4 + S92, IF(H92=""2 Months"", 8 + S92, IF(H92=""3 Months"", 12 + S92, 0)))),
    INDEX(FILTER(SEQUENCE(O92 + 180, 1, O92, 1),
        ((WEEKDAY(SEQUENCE(O92 + 180, 1, O92, 1), 2) = MATC"&amp;"H(J92, {""Monday"", ""Tuesday"", ""Wednesday"", ""Thursday"", ""Friday"", ""Saturday"", ""Sunday""}, 0)) +
        (WEEKDAY(SEQUENCE(O92 + 180, 1, O92, 1), 2) = MATCH(M92, {""Monday"", ""Tuesday"", ""Wednesday"", ""Thursday"", ""Friday"", ""Saturday"", """&amp;"Sunday""}, 0) * (J92 &lt;&gt; M92))) *
        ISNA(MATCH(SEQUENCE(O92 + 180, 1, O92, 1), U$3:U$24, 0))),
        IF(J92 = M92, IF(H92=""1 Month"", 4 + S92, IF(H92=""2 Months"", 8 + S92, IF(H92=""3 Months"", 12 + S92, 0))), 
        IF(H92=""1 Month"", 8 + S92,"&amp;" IF(H92=""2 Months"", 16 + S92, IF(H92=""3 Months"", 24 + S92, 0))))
    )
)"),"#VALUE!")</f>
        <v>#VALUE!</v>
      </c>
      <c r="Q92" s="79" t="str">
        <f t="shared" si="2"/>
        <v>#VALUE!</v>
      </c>
      <c r="R92" s="38" t="str">
        <f t="shared" si="7"/>
        <v>N/A</v>
      </c>
      <c r="S92" s="39">
        <v>0.0</v>
      </c>
      <c r="T92" s="40">
        <f t="shared" si="4"/>
        <v>0</v>
      </c>
      <c r="U92" s="42"/>
      <c r="V92" s="42" t="str">
        <f t="shared" si="5"/>
        <v>N/A N/A</v>
      </c>
      <c r="W92" s="42" t="str">
        <f t="shared" si="6"/>
        <v/>
      </c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</row>
    <row r="93" hidden="1">
      <c r="A93" s="69"/>
      <c r="B93" s="70"/>
      <c r="C93" s="71"/>
      <c r="D93" s="33" t="s">
        <v>42</v>
      </c>
      <c r="E93" s="51"/>
      <c r="F93" s="72"/>
      <c r="G93" s="73" t="s">
        <v>59</v>
      </c>
      <c r="H93" s="74" t="s">
        <v>45</v>
      </c>
      <c r="I93" s="74">
        <v>1.0</v>
      </c>
      <c r="J93" s="74" t="s">
        <v>45</v>
      </c>
      <c r="K93" s="75"/>
      <c r="L93" s="74" t="s">
        <v>45</v>
      </c>
      <c r="M93" s="74" t="s">
        <v>45</v>
      </c>
      <c r="N93" s="76" t="s">
        <v>45</v>
      </c>
      <c r="O93" s="77" t="s">
        <v>140</v>
      </c>
      <c r="P93" s="78" t="str">
        <f>IFERROR(__xludf.DUMMYFUNCTION("IF(M93=""N/A"",
    INDEX(FILTER(SEQUENCE(O93 + 180, 1, O93, 1),
        (WEEKDAY(SEQUENCE(O93 + 180, 1, O93, 1), 2) = MATCH(J93, {""Monday"", ""Tuesday"", ""Wednesday"", ""Thursday"", ""Friday"", ""Saturday"", ""Sunday""}, 0)) *
        ISNA(MATCH(SEQUEN"&amp;"CE(O93 + 180, 1, O93, 1), U$3:U$24, 0))),
        IF(H93=""1 Month"", 4 + S93, IF(H93=""2 Months"", 8 + S93, IF(H93=""3 Months"", 12 + S93, 0)))),
    INDEX(FILTER(SEQUENCE(O93 + 180, 1, O93, 1),
        ((WEEKDAY(SEQUENCE(O93 + 180, 1, O93, 1), 2) = MATC"&amp;"H(J93, {""Monday"", ""Tuesday"", ""Wednesday"", ""Thursday"", ""Friday"", ""Saturday"", ""Sunday""}, 0)) +
        (WEEKDAY(SEQUENCE(O93 + 180, 1, O93, 1), 2) = MATCH(M93, {""Monday"", ""Tuesday"", ""Wednesday"", ""Thursday"", ""Friday"", ""Saturday"", """&amp;"Sunday""}, 0) * (J93 &lt;&gt; M93))) *
        ISNA(MATCH(SEQUENCE(O93 + 180, 1, O93, 1), U$3:U$24, 0))),
        IF(J93 = M93, IF(H93=""1 Month"", 4 + S93, IF(H93=""2 Months"", 8 + S93, IF(H93=""3 Months"", 12 + S93, 0))), 
        IF(H93=""1 Month"", 8 + S93,"&amp;" IF(H93=""2 Months"", 16 + S93, IF(H93=""3 Months"", 24 + S93, 0))))
    )
)"),"#VALUE!")</f>
        <v>#VALUE!</v>
      </c>
      <c r="Q93" s="79" t="str">
        <f t="shared" si="2"/>
        <v>#VALUE!</v>
      </c>
      <c r="R93" s="38" t="str">
        <f t="shared" si="7"/>
        <v>N/A</v>
      </c>
      <c r="S93" s="39">
        <v>0.0</v>
      </c>
      <c r="T93" s="40">
        <f t="shared" si="4"/>
        <v>0</v>
      </c>
      <c r="U93" s="42"/>
      <c r="V93" s="42" t="str">
        <f t="shared" si="5"/>
        <v>N/A N/A</v>
      </c>
      <c r="W93" s="42" t="str">
        <f t="shared" si="6"/>
        <v/>
      </c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</row>
    <row r="94" hidden="1">
      <c r="A94" s="80"/>
      <c r="B94" s="81"/>
      <c r="C94" s="51"/>
      <c r="D94" s="33" t="s">
        <v>42</v>
      </c>
      <c r="E94" s="51"/>
      <c r="F94" s="72"/>
      <c r="G94" s="73" t="s">
        <v>49</v>
      </c>
      <c r="H94" s="74" t="s">
        <v>45</v>
      </c>
      <c r="I94" s="74">
        <v>1.0</v>
      </c>
      <c r="J94" s="74" t="s">
        <v>45</v>
      </c>
      <c r="K94" s="75"/>
      <c r="L94" s="74" t="s">
        <v>45</v>
      </c>
      <c r="M94" s="74" t="s">
        <v>45</v>
      </c>
      <c r="N94" s="76" t="s">
        <v>45</v>
      </c>
      <c r="O94" s="77" t="s">
        <v>140</v>
      </c>
      <c r="P94" s="78" t="str">
        <f>IFERROR(__xludf.DUMMYFUNCTION("IF(M94=""N/A"",
    INDEX(FILTER(SEQUENCE(O94 + 180, 1, O94, 1),
        (WEEKDAY(SEQUENCE(O94 + 180, 1, O94, 1), 2) = MATCH(J94, {""Monday"", ""Tuesday"", ""Wednesday"", ""Thursday"", ""Friday"", ""Saturday"", ""Sunday""}, 0)) *
        ISNA(MATCH(SEQUEN"&amp;"CE(O94 + 180, 1, O94, 1), U$3:U$24, 0))),
        IF(H94=""1 Month"", 4 + S94, IF(H94=""2 Months"", 8 + S94, IF(H94=""3 Months"", 12 + S94, 0)))),
    INDEX(FILTER(SEQUENCE(O94 + 180, 1, O94, 1),
        ((WEEKDAY(SEQUENCE(O94 + 180, 1, O94, 1), 2) = MATC"&amp;"H(J94, {""Monday"", ""Tuesday"", ""Wednesday"", ""Thursday"", ""Friday"", ""Saturday"", ""Sunday""}, 0)) +
        (WEEKDAY(SEQUENCE(O94 + 180, 1, O94, 1), 2) = MATCH(M94, {""Monday"", ""Tuesday"", ""Wednesday"", ""Thursday"", ""Friday"", ""Saturday"", """&amp;"Sunday""}, 0) * (J94 &lt;&gt; M94))) *
        ISNA(MATCH(SEQUENCE(O94 + 180, 1, O94, 1), U$3:U$24, 0))),
        IF(J94 = M94, IF(H94=""1 Month"", 4 + S94, IF(H94=""2 Months"", 8 + S94, IF(H94=""3 Months"", 12 + S94, 0))), 
        IF(H94=""1 Month"", 8 + S94,"&amp;" IF(H94=""2 Months"", 16 + S94, IF(H94=""3 Months"", 24 + S94, 0))))
    )
)"),"#VALUE!")</f>
        <v>#VALUE!</v>
      </c>
      <c r="Q94" s="79" t="str">
        <f t="shared" si="2"/>
        <v>#VALUE!</v>
      </c>
      <c r="R94" s="38" t="str">
        <f t="shared" si="7"/>
        <v>N/A</v>
      </c>
      <c r="S94" s="39">
        <v>0.0</v>
      </c>
      <c r="T94" s="40">
        <f t="shared" si="4"/>
        <v>0</v>
      </c>
      <c r="U94" s="42"/>
      <c r="V94" s="42" t="str">
        <f t="shared" si="5"/>
        <v>N/A N/A</v>
      </c>
      <c r="W94" s="42" t="str">
        <f t="shared" si="6"/>
        <v/>
      </c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</row>
    <row r="95" hidden="1">
      <c r="A95" s="69"/>
      <c r="B95" s="70"/>
      <c r="C95" s="71"/>
      <c r="D95" s="33" t="s">
        <v>42</v>
      </c>
      <c r="E95" s="51"/>
      <c r="F95" s="72"/>
      <c r="G95" s="73" t="s">
        <v>59</v>
      </c>
      <c r="H95" s="74" t="s">
        <v>45</v>
      </c>
      <c r="I95" s="74">
        <v>1.0</v>
      </c>
      <c r="J95" s="74" t="s">
        <v>45</v>
      </c>
      <c r="K95" s="75"/>
      <c r="L95" s="74" t="s">
        <v>45</v>
      </c>
      <c r="M95" s="74" t="s">
        <v>45</v>
      </c>
      <c r="N95" s="76" t="s">
        <v>45</v>
      </c>
      <c r="O95" s="77" t="s">
        <v>140</v>
      </c>
      <c r="P95" s="78" t="str">
        <f>IFERROR(__xludf.DUMMYFUNCTION("IF(M95=""N/A"",
    INDEX(FILTER(SEQUENCE(O95 + 180, 1, O95, 1),
        (WEEKDAY(SEQUENCE(O95 + 180, 1, O95, 1), 2) = MATCH(J95, {""Monday"", ""Tuesday"", ""Wednesday"", ""Thursday"", ""Friday"", ""Saturday"", ""Sunday""}, 0)) *
        ISNA(MATCH(SEQUEN"&amp;"CE(O95 + 180, 1, O95, 1), U$3:U$24, 0))),
        IF(H95=""1 Month"", 4 + S95, IF(H95=""2 Months"", 8 + S95, IF(H95=""3 Months"", 12 + S95, 0)))),
    INDEX(FILTER(SEQUENCE(O95 + 180, 1, O95, 1),
        ((WEEKDAY(SEQUENCE(O95 + 180, 1, O95, 1), 2) = MATC"&amp;"H(J95, {""Monday"", ""Tuesday"", ""Wednesday"", ""Thursday"", ""Friday"", ""Saturday"", ""Sunday""}, 0)) +
        (WEEKDAY(SEQUENCE(O95 + 180, 1, O95, 1), 2) = MATCH(M95, {""Monday"", ""Tuesday"", ""Wednesday"", ""Thursday"", ""Friday"", ""Saturday"", """&amp;"Sunday""}, 0) * (J95 &lt;&gt; M95))) *
        ISNA(MATCH(SEQUENCE(O95 + 180, 1, O95, 1), U$3:U$24, 0))),
        IF(J95 = M95, IF(H95=""1 Month"", 4 + S95, IF(H95=""2 Months"", 8 + S95, IF(H95=""3 Months"", 12 + S95, 0))), 
        IF(H95=""1 Month"", 8 + S95,"&amp;" IF(H95=""2 Months"", 16 + S95, IF(H95=""3 Months"", 24 + S95, 0))))
    )
)"),"#VALUE!")</f>
        <v>#VALUE!</v>
      </c>
      <c r="Q95" s="79" t="str">
        <f t="shared" si="2"/>
        <v>#VALUE!</v>
      </c>
      <c r="R95" s="38" t="str">
        <f t="shared" si="7"/>
        <v>N/A</v>
      </c>
      <c r="S95" s="39">
        <v>0.0</v>
      </c>
      <c r="T95" s="40">
        <f t="shared" si="4"/>
        <v>0</v>
      </c>
      <c r="U95" s="42"/>
      <c r="V95" s="42" t="str">
        <f t="shared" si="5"/>
        <v>N/A N/A</v>
      </c>
      <c r="W95" s="42" t="str">
        <f t="shared" si="6"/>
        <v/>
      </c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</row>
    <row r="96" hidden="1">
      <c r="A96" s="80"/>
      <c r="B96" s="81"/>
      <c r="C96" s="51"/>
      <c r="D96" s="33" t="s">
        <v>42</v>
      </c>
      <c r="E96" s="51"/>
      <c r="F96" s="72"/>
      <c r="G96" s="73" t="s">
        <v>49</v>
      </c>
      <c r="H96" s="74" t="s">
        <v>45</v>
      </c>
      <c r="I96" s="74">
        <v>1.0</v>
      </c>
      <c r="J96" s="74" t="s">
        <v>45</v>
      </c>
      <c r="K96" s="75"/>
      <c r="L96" s="74" t="s">
        <v>45</v>
      </c>
      <c r="M96" s="74" t="s">
        <v>45</v>
      </c>
      <c r="N96" s="76" t="s">
        <v>45</v>
      </c>
      <c r="O96" s="77" t="s">
        <v>140</v>
      </c>
      <c r="P96" s="78" t="str">
        <f>IFERROR(__xludf.DUMMYFUNCTION("IF(M96=""N/A"",
    INDEX(FILTER(SEQUENCE(O96 + 180, 1, O96, 1),
        (WEEKDAY(SEQUENCE(O96 + 180, 1, O96, 1), 2) = MATCH(J96, {""Monday"", ""Tuesday"", ""Wednesday"", ""Thursday"", ""Friday"", ""Saturday"", ""Sunday""}, 0)) *
        ISNA(MATCH(SEQUEN"&amp;"CE(O96 + 180, 1, O96, 1), U$3:U$24, 0))),
        IF(H96=""1 Month"", 4 + S96, IF(H96=""2 Months"", 8 + S96, IF(H96=""3 Months"", 12 + S96, 0)))),
    INDEX(FILTER(SEQUENCE(O96 + 180, 1, O96, 1),
        ((WEEKDAY(SEQUENCE(O96 + 180, 1, O96, 1), 2) = MATC"&amp;"H(J96, {""Monday"", ""Tuesday"", ""Wednesday"", ""Thursday"", ""Friday"", ""Saturday"", ""Sunday""}, 0)) +
        (WEEKDAY(SEQUENCE(O96 + 180, 1, O96, 1), 2) = MATCH(M96, {""Monday"", ""Tuesday"", ""Wednesday"", ""Thursday"", ""Friday"", ""Saturday"", """&amp;"Sunday""}, 0) * (J96 &lt;&gt; M96))) *
        ISNA(MATCH(SEQUENCE(O96 + 180, 1, O96, 1), U$3:U$24, 0))),
        IF(J96 = M96, IF(H96=""1 Month"", 4 + S96, IF(H96=""2 Months"", 8 + S96, IF(H96=""3 Months"", 12 + S96, 0))), 
        IF(H96=""1 Month"", 8 + S96,"&amp;" IF(H96=""2 Months"", 16 + S96, IF(H96=""3 Months"", 24 + S96, 0))))
    )
)"),"#VALUE!")</f>
        <v>#VALUE!</v>
      </c>
      <c r="Q96" s="79" t="str">
        <f t="shared" si="2"/>
        <v>#VALUE!</v>
      </c>
      <c r="R96" s="38" t="str">
        <f t="shared" si="7"/>
        <v>N/A</v>
      </c>
      <c r="S96" s="39">
        <v>0.0</v>
      </c>
      <c r="T96" s="40">
        <f t="shared" si="4"/>
        <v>0</v>
      </c>
      <c r="U96" s="42"/>
      <c r="V96" s="42" t="str">
        <f t="shared" si="5"/>
        <v>N/A N/A</v>
      </c>
      <c r="W96" s="42" t="str">
        <f t="shared" si="6"/>
        <v/>
      </c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</row>
    <row r="97" hidden="1">
      <c r="A97" s="69"/>
      <c r="B97" s="70"/>
      <c r="C97" s="71"/>
      <c r="D97" s="33" t="s">
        <v>42</v>
      </c>
      <c r="E97" s="51"/>
      <c r="F97" s="72"/>
      <c r="G97" s="73" t="s">
        <v>59</v>
      </c>
      <c r="H97" s="74" t="s">
        <v>45</v>
      </c>
      <c r="I97" s="74">
        <v>1.0</v>
      </c>
      <c r="J97" s="74" t="s">
        <v>45</v>
      </c>
      <c r="K97" s="75"/>
      <c r="L97" s="74" t="s">
        <v>45</v>
      </c>
      <c r="M97" s="74" t="s">
        <v>45</v>
      </c>
      <c r="N97" s="76" t="s">
        <v>45</v>
      </c>
      <c r="O97" s="77" t="s">
        <v>140</v>
      </c>
      <c r="P97" s="78" t="str">
        <f>IFERROR(__xludf.DUMMYFUNCTION("IF(M97=""N/A"",
    INDEX(FILTER(SEQUENCE(O97 + 180, 1, O97, 1),
        (WEEKDAY(SEQUENCE(O97 + 180, 1, O97, 1), 2) = MATCH(J97, {""Monday"", ""Tuesday"", ""Wednesday"", ""Thursday"", ""Friday"", ""Saturday"", ""Sunday""}, 0)) *
        ISNA(MATCH(SEQUEN"&amp;"CE(O97 + 180, 1, O97, 1), U$3:U$24, 0))),
        IF(H97=""1 Month"", 4 + S97, IF(H97=""2 Months"", 8 + S97, IF(H97=""3 Months"", 12 + S97, 0)))),
    INDEX(FILTER(SEQUENCE(O97 + 180, 1, O97, 1),
        ((WEEKDAY(SEQUENCE(O97 + 180, 1, O97, 1), 2) = MATC"&amp;"H(J97, {""Monday"", ""Tuesday"", ""Wednesday"", ""Thursday"", ""Friday"", ""Saturday"", ""Sunday""}, 0)) +
        (WEEKDAY(SEQUENCE(O97 + 180, 1, O97, 1), 2) = MATCH(M97, {""Monday"", ""Tuesday"", ""Wednesday"", ""Thursday"", ""Friday"", ""Saturday"", """&amp;"Sunday""}, 0) * (J97 &lt;&gt; M97))) *
        ISNA(MATCH(SEQUENCE(O97 + 180, 1, O97, 1), U$3:U$24, 0))),
        IF(J97 = M97, IF(H97=""1 Month"", 4 + S97, IF(H97=""2 Months"", 8 + S97, IF(H97=""3 Months"", 12 + S97, 0))), 
        IF(H97=""1 Month"", 8 + S97,"&amp;" IF(H97=""2 Months"", 16 + S97, IF(H97=""3 Months"", 24 + S97, 0))))
    )
)"),"#VALUE!")</f>
        <v>#VALUE!</v>
      </c>
      <c r="Q97" s="79" t="str">
        <f t="shared" si="2"/>
        <v>#VALUE!</v>
      </c>
      <c r="R97" s="38" t="str">
        <f t="shared" si="7"/>
        <v>N/A</v>
      </c>
      <c r="S97" s="39">
        <v>0.0</v>
      </c>
      <c r="T97" s="40">
        <f t="shared" si="4"/>
        <v>0</v>
      </c>
      <c r="U97" s="42"/>
      <c r="V97" s="42" t="str">
        <f t="shared" si="5"/>
        <v>N/A N/A</v>
      </c>
      <c r="W97" s="42" t="str">
        <f t="shared" si="6"/>
        <v/>
      </c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</row>
    <row r="98" hidden="1">
      <c r="A98" s="80"/>
      <c r="B98" s="81"/>
      <c r="C98" s="51"/>
      <c r="D98" s="33" t="s">
        <v>42</v>
      </c>
      <c r="E98" s="51"/>
      <c r="F98" s="72"/>
      <c r="G98" s="73" t="s">
        <v>49</v>
      </c>
      <c r="H98" s="74" t="s">
        <v>45</v>
      </c>
      <c r="I98" s="74">
        <v>1.0</v>
      </c>
      <c r="J98" s="74" t="s">
        <v>45</v>
      </c>
      <c r="K98" s="75"/>
      <c r="L98" s="74" t="s">
        <v>45</v>
      </c>
      <c r="M98" s="74" t="s">
        <v>45</v>
      </c>
      <c r="N98" s="76" t="s">
        <v>45</v>
      </c>
      <c r="O98" s="77" t="s">
        <v>140</v>
      </c>
      <c r="P98" s="78" t="str">
        <f>IFERROR(__xludf.DUMMYFUNCTION("IF(M98=""N/A"",
    INDEX(FILTER(SEQUENCE(O98 + 180, 1, O98, 1),
        (WEEKDAY(SEQUENCE(O98 + 180, 1, O98, 1), 2) = MATCH(J98, {""Monday"", ""Tuesday"", ""Wednesday"", ""Thursday"", ""Friday"", ""Saturday"", ""Sunday""}, 0)) *
        ISNA(MATCH(SEQUEN"&amp;"CE(O98 + 180, 1, O98, 1), U$3:U$24, 0))),
        IF(H98=""1 Month"", 4 + S98, IF(H98=""2 Months"", 8 + S98, IF(H98=""3 Months"", 12 + S98, 0)))),
    INDEX(FILTER(SEQUENCE(O98 + 180, 1, O98, 1),
        ((WEEKDAY(SEQUENCE(O98 + 180, 1, O98, 1), 2) = MATC"&amp;"H(J98, {""Monday"", ""Tuesday"", ""Wednesday"", ""Thursday"", ""Friday"", ""Saturday"", ""Sunday""}, 0)) +
        (WEEKDAY(SEQUENCE(O98 + 180, 1, O98, 1), 2) = MATCH(M98, {""Monday"", ""Tuesday"", ""Wednesday"", ""Thursday"", ""Friday"", ""Saturday"", """&amp;"Sunday""}, 0) * (J98 &lt;&gt; M98))) *
        ISNA(MATCH(SEQUENCE(O98 + 180, 1, O98, 1), U$3:U$24, 0))),
        IF(J98 = M98, IF(H98=""1 Month"", 4 + S98, IF(H98=""2 Months"", 8 + S98, IF(H98=""3 Months"", 12 + S98, 0))), 
        IF(H98=""1 Month"", 8 + S98,"&amp;" IF(H98=""2 Months"", 16 + S98, IF(H98=""3 Months"", 24 + S98, 0))))
    )
)"),"#VALUE!")</f>
        <v>#VALUE!</v>
      </c>
      <c r="Q98" s="79" t="str">
        <f t="shared" si="2"/>
        <v>#VALUE!</v>
      </c>
      <c r="R98" s="38" t="str">
        <f t="shared" si="7"/>
        <v>N/A</v>
      </c>
      <c r="S98" s="39">
        <v>0.0</v>
      </c>
      <c r="T98" s="40">
        <f t="shared" si="4"/>
        <v>0</v>
      </c>
      <c r="U98" s="42"/>
      <c r="V98" s="42" t="str">
        <f t="shared" si="5"/>
        <v>N/A N/A</v>
      </c>
      <c r="W98" s="42" t="str">
        <f t="shared" si="6"/>
        <v/>
      </c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</row>
    <row r="99" hidden="1">
      <c r="A99" s="69"/>
      <c r="B99" s="70"/>
      <c r="C99" s="71"/>
      <c r="D99" s="33" t="s">
        <v>42</v>
      </c>
      <c r="E99" s="51"/>
      <c r="F99" s="72"/>
      <c r="G99" s="73" t="s">
        <v>59</v>
      </c>
      <c r="H99" s="74" t="s">
        <v>45</v>
      </c>
      <c r="I99" s="74">
        <v>1.0</v>
      </c>
      <c r="J99" s="74" t="s">
        <v>45</v>
      </c>
      <c r="K99" s="75"/>
      <c r="L99" s="74" t="s">
        <v>45</v>
      </c>
      <c r="M99" s="74" t="s">
        <v>45</v>
      </c>
      <c r="N99" s="76" t="s">
        <v>45</v>
      </c>
      <c r="O99" s="77" t="s">
        <v>140</v>
      </c>
      <c r="P99" s="78" t="str">
        <f>IFERROR(__xludf.DUMMYFUNCTION("IF(M99=""N/A"",
    INDEX(FILTER(SEQUENCE(O99 + 180, 1, O99, 1),
        (WEEKDAY(SEQUENCE(O99 + 180, 1, O99, 1), 2) = MATCH(J99, {""Monday"", ""Tuesday"", ""Wednesday"", ""Thursday"", ""Friday"", ""Saturday"", ""Sunday""}, 0)) *
        ISNA(MATCH(SEQUEN"&amp;"CE(O99 + 180, 1, O99, 1), U$3:U$24, 0))),
        IF(H99=""1 Month"", 4 + S99, IF(H99=""2 Months"", 8 + S99, IF(H99=""3 Months"", 12 + S99, 0)))),
    INDEX(FILTER(SEQUENCE(O99 + 180, 1, O99, 1),
        ((WEEKDAY(SEQUENCE(O99 + 180, 1, O99, 1), 2) = MATC"&amp;"H(J99, {""Monday"", ""Tuesday"", ""Wednesday"", ""Thursday"", ""Friday"", ""Saturday"", ""Sunday""}, 0)) +
        (WEEKDAY(SEQUENCE(O99 + 180, 1, O99, 1), 2) = MATCH(M99, {""Monday"", ""Tuesday"", ""Wednesday"", ""Thursday"", ""Friday"", ""Saturday"", """&amp;"Sunday""}, 0) * (J99 &lt;&gt; M99))) *
        ISNA(MATCH(SEQUENCE(O99 + 180, 1, O99, 1), U$3:U$24, 0))),
        IF(J99 = M99, IF(H99=""1 Month"", 4 + S99, IF(H99=""2 Months"", 8 + S99, IF(H99=""3 Months"", 12 + S99, 0))), 
        IF(H99=""1 Month"", 8 + S99,"&amp;" IF(H99=""2 Months"", 16 + S99, IF(H99=""3 Months"", 24 + S99, 0))))
    )
)"),"#VALUE!")</f>
        <v>#VALUE!</v>
      </c>
      <c r="Q99" s="79" t="str">
        <f t="shared" si="2"/>
        <v>#VALUE!</v>
      </c>
      <c r="R99" s="38" t="str">
        <f t="shared" si="7"/>
        <v>N/A</v>
      </c>
      <c r="S99" s="39">
        <v>0.0</v>
      </c>
      <c r="T99" s="40">
        <f t="shared" si="4"/>
        <v>0</v>
      </c>
      <c r="U99" s="42"/>
      <c r="V99" s="42" t="str">
        <f t="shared" si="5"/>
        <v>N/A N/A</v>
      </c>
      <c r="W99" s="42" t="str">
        <f t="shared" si="6"/>
        <v/>
      </c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</row>
    <row r="100" hidden="1">
      <c r="A100" s="80"/>
      <c r="B100" s="81"/>
      <c r="C100" s="51"/>
      <c r="D100" s="33" t="s">
        <v>42</v>
      </c>
      <c r="E100" s="51"/>
      <c r="F100" s="72"/>
      <c r="G100" s="73" t="s">
        <v>49</v>
      </c>
      <c r="H100" s="74" t="s">
        <v>45</v>
      </c>
      <c r="I100" s="74">
        <v>1.0</v>
      </c>
      <c r="J100" s="74" t="s">
        <v>45</v>
      </c>
      <c r="K100" s="75"/>
      <c r="L100" s="74" t="s">
        <v>45</v>
      </c>
      <c r="M100" s="74" t="s">
        <v>45</v>
      </c>
      <c r="N100" s="76" t="s">
        <v>45</v>
      </c>
      <c r="O100" s="77" t="s">
        <v>140</v>
      </c>
      <c r="P100" s="78" t="str">
        <f>IFERROR(__xludf.DUMMYFUNCTION("IF(M100=""N/A"",
    INDEX(FILTER(SEQUENCE(O100 + 180, 1, O100, 1),
        (WEEKDAY(SEQUENCE(O100 + 180, 1, O100, 1), 2) = MATCH(J100, {""Monday"", ""Tuesday"", ""Wednesday"", ""Thursday"", ""Friday"", ""Saturday"", ""Sunday""}, 0)) *
        ISNA(MATCH("&amp;"SEQUENCE(O100 + 180, 1, O100, 1), U$3:U$24, 0))),
        IF(H100=""1 Month"", 4 + S100, IF(H100=""2 Months"", 8 + S100, IF(H100=""3 Months"", 12 + S100, 0)))),
    INDEX(FILTER(SEQUENCE(O100 + 180, 1, O100, 1),
        ((WEEKDAY(SEQUENCE(O100 + 180, 1, O"&amp;"100, 1), 2) = MATCH(J100, {""Monday"", ""Tuesday"", ""Wednesday"", ""Thursday"", ""Friday"", ""Saturday"", ""Sunday""}, 0)) +
        (WEEKDAY(SEQUENCE(O100 + 180, 1, O100, 1), 2) = MATCH(M100, {""Monday"", ""Tuesday"", ""Wednesday"", ""Thursday"", ""Frid"&amp;"ay"", ""Saturday"", ""Sunday""}, 0) * (J100 &lt;&gt; M100))) *
        ISNA(MATCH(SEQUENCE(O100 + 180, 1, O100, 1), U$3:U$24, 0))),
        IF(J100 = M100, IF(H100=""1 Month"", 4 + S100, IF(H100=""2 Months"", 8 + S100, IF(H100=""3 Months"", 12 + S100, 0))), 
  "&amp;"      IF(H100=""1 Month"", 8 + S100, IF(H100=""2 Months"", 16 + S100, IF(H100=""3 Months"", 24 + S100, 0))))
    )
)"),"#VALUE!")</f>
        <v>#VALUE!</v>
      </c>
      <c r="Q100" s="79" t="str">
        <f t="shared" si="2"/>
        <v>#VALUE!</v>
      </c>
      <c r="R100" s="38" t="str">
        <f t="shared" si="7"/>
        <v>N/A</v>
      </c>
      <c r="S100" s="39">
        <v>0.0</v>
      </c>
      <c r="T100" s="40">
        <f t="shared" si="4"/>
        <v>0</v>
      </c>
      <c r="U100" s="42"/>
      <c r="V100" s="42" t="str">
        <f t="shared" si="5"/>
        <v>N/A N/A</v>
      </c>
      <c r="W100" s="42" t="str">
        <f t="shared" si="6"/>
        <v/>
      </c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</row>
    <row r="101" hidden="1">
      <c r="A101" s="69"/>
      <c r="B101" s="70"/>
      <c r="C101" s="71"/>
      <c r="D101" s="33" t="s">
        <v>42</v>
      </c>
      <c r="E101" s="51"/>
      <c r="F101" s="72"/>
      <c r="G101" s="73" t="s">
        <v>59</v>
      </c>
      <c r="H101" s="74" t="s">
        <v>45</v>
      </c>
      <c r="I101" s="74">
        <v>1.0</v>
      </c>
      <c r="J101" s="74" t="s">
        <v>45</v>
      </c>
      <c r="K101" s="75"/>
      <c r="L101" s="74" t="s">
        <v>45</v>
      </c>
      <c r="M101" s="74" t="s">
        <v>45</v>
      </c>
      <c r="N101" s="76" t="s">
        <v>45</v>
      </c>
      <c r="O101" s="77" t="s">
        <v>140</v>
      </c>
      <c r="P101" s="78" t="str">
        <f>IFERROR(__xludf.DUMMYFUNCTION("IF(M101=""N/A"",
    INDEX(FILTER(SEQUENCE(O101 + 180, 1, O101, 1),
        (WEEKDAY(SEQUENCE(O101 + 180, 1, O101, 1), 2) = MATCH(J101, {""Monday"", ""Tuesday"", ""Wednesday"", ""Thursday"", ""Friday"", ""Saturday"", ""Sunday""}, 0)) *
        ISNA(MATCH("&amp;"SEQUENCE(O101 + 180, 1, O101, 1), U$3:U$24, 0))),
        IF(H101=""1 Month"", 4 + S101, IF(H101=""2 Months"", 8 + S101, IF(H101=""3 Months"", 12 + S101, 0)))),
    INDEX(FILTER(SEQUENCE(O101 + 180, 1, O101, 1),
        ((WEEKDAY(SEQUENCE(O101 + 180, 1, O"&amp;"101, 1), 2) = MATCH(J101, {""Monday"", ""Tuesday"", ""Wednesday"", ""Thursday"", ""Friday"", ""Saturday"", ""Sunday""}, 0)) +
        (WEEKDAY(SEQUENCE(O101 + 180, 1, O101, 1), 2) = MATCH(M101, {""Monday"", ""Tuesday"", ""Wednesday"", ""Thursday"", ""Frid"&amp;"ay"", ""Saturday"", ""Sunday""}, 0) * (J101 &lt;&gt; M101))) *
        ISNA(MATCH(SEQUENCE(O101 + 180, 1, O101, 1), U$3:U$24, 0))),
        IF(J101 = M101, IF(H101=""1 Month"", 4 + S101, IF(H101=""2 Months"", 8 + S101, IF(H101=""3 Months"", 12 + S101, 0))), 
  "&amp;"      IF(H101=""1 Month"", 8 + S101, IF(H101=""2 Months"", 16 + S101, IF(H101=""3 Months"", 24 + S101, 0))))
    )
)"),"#VALUE!")</f>
        <v>#VALUE!</v>
      </c>
      <c r="Q101" s="79" t="str">
        <f t="shared" si="2"/>
        <v>#VALUE!</v>
      </c>
      <c r="R101" s="38" t="str">
        <f t="shared" si="7"/>
        <v>N/A</v>
      </c>
      <c r="S101" s="39">
        <v>0.0</v>
      </c>
      <c r="T101" s="40">
        <f t="shared" si="4"/>
        <v>0</v>
      </c>
      <c r="U101" s="42"/>
      <c r="V101" s="42" t="str">
        <f t="shared" si="5"/>
        <v>N/A N/A</v>
      </c>
      <c r="W101" s="42" t="str">
        <f t="shared" si="6"/>
        <v/>
      </c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</row>
    <row r="102" hidden="1">
      <c r="A102" s="80"/>
      <c r="B102" s="81"/>
      <c r="C102" s="51"/>
      <c r="D102" s="33" t="s">
        <v>42</v>
      </c>
      <c r="E102" s="51"/>
      <c r="F102" s="72"/>
      <c r="G102" s="73" t="s">
        <v>49</v>
      </c>
      <c r="H102" s="74" t="s">
        <v>45</v>
      </c>
      <c r="I102" s="74">
        <v>1.0</v>
      </c>
      <c r="J102" s="74" t="s">
        <v>45</v>
      </c>
      <c r="K102" s="75"/>
      <c r="L102" s="74" t="s">
        <v>45</v>
      </c>
      <c r="M102" s="74" t="s">
        <v>45</v>
      </c>
      <c r="N102" s="76" t="s">
        <v>45</v>
      </c>
      <c r="O102" s="77" t="s">
        <v>140</v>
      </c>
      <c r="P102" s="78" t="str">
        <f>IFERROR(__xludf.DUMMYFUNCTION("IF(M102=""N/A"",
    INDEX(FILTER(SEQUENCE(O102 + 180, 1, O102, 1),
        (WEEKDAY(SEQUENCE(O102 + 180, 1, O102, 1), 2) = MATCH(J102, {""Monday"", ""Tuesday"", ""Wednesday"", ""Thursday"", ""Friday"", ""Saturday"", ""Sunday""}, 0)) *
        ISNA(MATCH("&amp;"SEQUENCE(O102 + 180, 1, O102, 1), U$3:U$24, 0))),
        IF(H102=""1 Month"", 4 + S102, IF(H102=""2 Months"", 8 + S102, IF(H102=""3 Months"", 12 + S102, 0)))),
    INDEX(FILTER(SEQUENCE(O102 + 180, 1, O102, 1),
        ((WEEKDAY(SEQUENCE(O102 + 180, 1, O"&amp;"102, 1), 2) = MATCH(J102, {""Monday"", ""Tuesday"", ""Wednesday"", ""Thursday"", ""Friday"", ""Saturday"", ""Sunday""}, 0)) +
        (WEEKDAY(SEQUENCE(O102 + 180, 1, O102, 1), 2) = MATCH(M102, {""Monday"", ""Tuesday"", ""Wednesday"", ""Thursday"", ""Frid"&amp;"ay"", ""Saturday"", ""Sunday""}, 0) * (J102 &lt;&gt; M102))) *
        ISNA(MATCH(SEQUENCE(O102 + 180, 1, O102, 1), U$3:U$24, 0))),
        IF(J102 = M102, IF(H102=""1 Month"", 4 + S102, IF(H102=""2 Months"", 8 + S102, IF(H102=""3 Months"", 12 + S102, 0))), 
  "&amp;"      IF(H102=""1 Month"", 8 + S102, IF(H102=""2 Months"", 16 + S102, IF(H102=""3 Months"", 24 + S102, 0))))
    )
)"),"#VALUE!")</f>
        <v>#VALUE!</v>
      </c>
      <c r="Q102" s="79" t="str">
        <f t="shared" si="2"/>
        <v>#VALUE!</v>
      </c>
      <c r="R102" s="38" t="str">
        <f t="shared" si="7"/>
        <v>N/A</v>
      </c>
      <c r="S102" s="39">
        <v>0.0</v>
      </c>
      <c r="T102" s="40">
        <f t="shared" si="4"/>
        <v>0</v>
      </c>
      <c r="U102" s="42"/>
      <c r="V102" s="42" t="str">
        <f t="shared" si="5"/>
        <v>N/A N/A</v>
      </c>
      <c r="W102" s="42" t="str">
        <f t="shared" si="6"/>
        <v/>
      </c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</row>
    <row r="103" hidden="1">
      <c r="A103" s="69"/>
      <c r="B103" s="70"/>
      <c r="C103" s="71"/>
      <c r="D103" s="33" t="s">
        <v>42</v>
      </c>
      <c r="E103" s="51"/>
      <c r="F103" s="72"/>
      <c r="G103" s="73" t="s">
        <v>59</v>
      </c>
      <c r="H103" s="74" t="s">
        <v>45</v>
      </c>
      <c r="I103" s="74">
        <v>1.0</v>
      </c>
      <c r="J103" s="74" t="s">
        <v>45</v>
      </c>
      <c r="K103" s="75"/>
      <c r="L103" s="74" t="s">
        <v>45</v>
      </c>
      <c r="M103" s="74" t="s">
        <v>45</v>
      </c>
      <c r="N103" s="76" t="s">
        <v>45</v>
      </c>
      <c r="O103" s="77" t="s">
        <v>140</v>
      </c>
      <c r="P103" s="78" t="str">
        <f>IFERROR(__xludf.DUMMYFUNCTION("IF(M103=""N/A"",
    INDEX(FILTER(SEQUENCE(O103 + 180, 1, O103, 1),
        (WEEKDAY(SEQUENCE(O103 + 180, 1, O103, 1), 2) = MATCH(J103, {""Monday"", ""Tuesday"", ""Wednesday"", ""Thursday"", ""Friday"", ""Saturday"", ""Sunday""}, 0)) *
        ISNA(MATCH("&amp;"SEQUENCE(O103 + 180, 1, O103, 1), U$3:U$24, 0))),
        IF(H103=""1 Month"", 4 + S103, IF(H103=""2 Months"", 8 + S103, IF(H103=""3 Months"", 12 + S103, 0)))),
    INDEX(FILTER(SEQUENCE(O103 + 180, 1, O103, 1),
        ((WEEKDAY(SEQUENCE(O103 + 180, 1, O"&amp;"103, 1), 2) = MATCH(J103, {""Monday"", ""Tuesday"", ""Wednesday"", ""Thursday"", ""Friday"", ""Saturday"", ""Sunday""}, 0)) +
        (WEEKDAY(SEQUENCE(O103 + 180, 1, O103, 1), 2) = MATCH(M103, {""Monday"", ""Tuesday"", ""Wednesday"", ""Thursday"", ""Frid"&amp;"ay"", ""Saturday"", ""Sunday""}, 0) * (J103 &lt;&gt; M103))) *
        ISNA(MATCH(SEQUENCE(O103 + 180, 1, O103, 1), U$3:U$24, 0))),
        IF(J103 = M103, IF(H103=""1 Month"", 4 + S103, IF(H103=""2 Months"", 8 + S103, IF(H103=""3 Months"", 12 + S103, 0))), 
  "&amp;"      IF(H103=""1 Month"", 8 + S103, IF(H103=""2 Months"", 16 + S103, IF(H103=""3 Months"", 24 + S103, 0))))
    )
)"),"#VALUE!")</f>
        <v>#VALUE!</v>
      </c>
      <c r="Q103" s="79" t="str">
        <f t="shared" si="2"/>
        <v>#VALUE!</v>
      </c>
      <c r="R103" s="38" t="str">
        <f t="shared" si="7"/>
        <v>N/A</v>
      </c>
      <c r="S103" s="39">
        <v>0.0</v>
      </c>
      <c r="T103" s="40">
        <f t="shared" si="4"/>
        <v>0</v>
      </c>
      <c r="U103" s="42"/>
      <c r="V103" s="42" t="str">
        <f t="shared" si="5"/>
        <v>N/A N/A</v>
      </c>
      <c r="W103" s="42" t="str">
        <f t="shared" si="6"/>
        <v/>
      </c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</row>
    <row r="104" hidden="1">
      <c r="A104" s="80"/>
      <c r="B104" s="81"/>
      <c r="C104" s="51"/>
      <c r="D104" s="33" t="s">
        <v>42</v>
      </c>
      <c r="E104" s="51"/>
      <c r="F104" s="72"/>
      <c r="G104" s="73" t="s">
        <v>49</v>
      </c>
      <c r="H104" s="74" t="s">
        <v>45</v>
      </c>
      <c r="I104" s="74">
        <v>1.0</v>
      </c>
      <c r="J104" s="74" t="s">
        <v>45</v>
      </c>
      <c r="K104" s="75"/>
      <c r="L104" s="74" t="s">
        <v>45</v>
      </c>
      <c r="M104" s="74" t="s">
        <v>45</v>
      </c>
      <c r="N104" s="76" t="s">
        <v>45</v>
      </c>
      <c r="O104" s="77" t="s">
        <v>140</v>
      </c>
      <c r="P104" s="78" t="str">
        <f>IFERROR(__xludf.DUMMYFUNCTION("IF(M104=""N/A"",
    INDEX(FILTER(SEQUENCE(O104 + 180, 1, O104, 1),
        (WEEKDAY(SEQUENCE(O104 + 180, 1, O104, 1), 2) = MATCH(J104, {""Monday"", ""Tuesday"", ""Wednesday"", ""Thursday"", ""Friday"", ""Saturday"", ""Sunday""}, 0)) *
        ISNA(MATCH("&amp;"SEQUENCE(O104 + 180, 1, O104, 1), U$3:U$24, 0))),
        IF(H104=""1 Month"", 4 + S104, IF(H104=""2 Months"", 8 + S104, IF(H104=""3 Months"", 12 + S104, 0)))),
    INDEX(FILTER(SEQUENCE(O104 + 180, 1, O104, 1),
        ((WEEKDAY(SEQUENCE(O104 + 180, 1, O"&amp;"104, 1), 2) = MATCH(J104, {""Monday"", ""Tuesday"", ""Wednesday"", ""Thursday"", ""Friday"", ""Saturday"", ""Sunday""}, 0)) +
        (WEEKDAY(SEQUENCE(O104 + 180, 1, O104, 1), 2) = MATCH(M104, {""Monday"", ""Tuesday"", ""Wednesday"", ""Thursday"", ""Frid"&amp;"ay"", ""Saturday"", ""Sunday""}, 0) * (J104 &lt;&gt; M104))) *
        ISNA(MATCH(SEQUENCE(O104 + 180, 1, O104, 1), U$3:U$24, 0))),
        IF(J104 = M104, IF(H104=""1 Month"", 4 + S104, IF(H104=""2 Months"", 8 + S104, IF(H104=""3 Months"", 12 + S104, 0))), 
  "&amp;"      IF(H104=""1 Month"", 8 + S104, IF(H104=""2 Months"", 16 + S104, IF(H104=""3 Months"", 24 + S104, 0))))
    )
)"),"#VALUE!")</f>
        <v>#VALUE!</v>
      </c>
      <c r="Q104" s="79" t="str">
        <f t="shared" si="2"/>
        <v>#VALUE!</v>
      </c>
      <c r="R104" s="38" t="str">
        <f t="shared" si="7"/>
        <v>N/A</v>
      </c>
      <c r="S104" s="39">
        <v>0.0</v>
      </c>
      <c r="T104" s="40">
        <f t="shared" si="4"/>
        <v>0</v>
      </c>
      <c r="U104" s="42"/>
      <c r="V104" s="42" t="str">
        <f t="shared" si="5"/>
        <v>N/A N/A</v>
      </c>
      <c r="W104" s="42" t="str">
        <f t="shared" si="6"/>
        <v/>
      </c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</row>
    <row r="105" hidden="1">
      <c r="A105" s="69"/>
      <c r="B105" s="70"/>
      <c r="C105" s="71"/>
      <c r="D105" s="33" t="s">
        <v>42</v>
      </c>
      <c r="E105" s="51"/>
      <c r="F105" s="72"/>
      <c r="G105" s="73" t="s">
        <v>59</v>
      </c>
      <c r="H105" s="74" t="s">
        <v>45</v>
      </c>
      <c r="I105" s="74">
        <v>1.0</v>
      </c>
      <c r="J105" s="74" t="s">
        <v>45</v>
      </c>
      <c r="K105" s="75"/>
      <c r="L105" s="74" t="s">
        <v>45</v>
      </c>
      <c r="M105" s="74" t="s">
        <v>45</v>
      </c>
      <c r="N105" s="76" t="s">
        <v>45</v>
      </c>
      <c r="O105" s="77" t="s">
        <v>140</v>
      </c>
      <c r="P105" s="78" t="str">
        <f>IFERROR(__xludf.DUMMYFUNCTION("IF(M105=""N/A"",
    INDEX(FILTER(SEQUENCE(O105 + 180, 1, O105, 1),
        (WEEKDAY(SEQUENCE(O105 + 180, 1, O105, 1), 2) = MATCH(J105, {""Monday"", ""Tuesday"", ""Wednesday"", ""Thursday"", ""Friday"", ""Saturday"", ""Sunday""}, 0)) *
        ISNA(MATCH("&amp;"SEQUENCE(O105 + 180, 1, O105, 1), U$3:U$24, 0))),
        IF(H105=""1 Month"", 4 + S105, IF(H105=""2 Months"", 8 + S105, IF(H105=""3 Months"", 12 + S105, 0)))),
    INDEX(FILTER(SEQUENCE(O105 + 180, 1, O105, 1),
        ((WEEKDAY(SEQUENCE(O105 + 180, 1, O"&amp;"105, 1), 2) = MATCH(J105, {""Monday"", ""Tuesday"", ""Wednesday"", ""Thursday"", ""Friday"", ""Saturday"", ""Sunday""}, 0)) +
        (WEEKDAY(SEQUENCE(O105 + 180, 1, O105, 1), 2) = MATCH(M105, {""Monday"", ""Tuesday"", ""Wednesday"", ""Thursday"", ""Frid"&amp;"ay"", ""Saturday"", ""Sunday""}, 0) * (J105 &lt;&gt; M105))) *
        ISNA(MATCH(SEQUENCE(O105 + 180, 1, O105, 1), U$3:U$24, 0))),
        IF(J105 = M105, IF(H105=""1 Month"", 4 + S105, IF(H105=""2 Months"", 8 + S105, IF(H105=""3 Months"", 12 + S105, 0))), 
  "&amp;"      IF(H105=""1 Month"", 8 + S105, IF(H105=""2 Months"", 16 + S105, IF(H105=""3 Months"", 24 + S105, 0))))
    )
)"),"#VALUE!")</f>
        <v>#VALUE!</v>
      </c>
      <c r="Q105" s="79" t="str">
        <f t="shared" si="2"/>
        <v>#VALUE!</v>
      </c>
      <c r="R105" s="38" t="str">
        <f t="shared" si="7"/>
        <v>N/A</v>
      </c>
      <c r="S105" s="39">
        <v>0.0</v>
      </c>
      <c r="T105" s="40">
        <f t="shared" si="4"/>
        <v>0</v>
      </c>
      <c r="U105" s="42"/>
      <c r="V105" s="42" t="str">
        <f t="shared" si="5"/>
        <v>N/A N/A</v>
      </c>
      <c r="W105" s="42" t="str">
        <f t="shared" si="6"/>
        <v/>
      </c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</row>
    <row r="106" hidden="1">
      <c r="A106" s="80"/>
      <c r="B106" s="81"/>
      <c r="C106" s="51"/>
      <c r="D106" s="33" t="s">
        <v>42</v>
      </c>
      <c r="E106" s="51"/>
      <c r="F106" s="72"/>
      <c r="G106" s="73" t="s">
        <v>49</v>
      </c>
      <c r="H106" s="74" t="s">
        <v>45</v>
      </c>
      <c r="I106" s="74">
        <v>1.0</v>
      </c>
      <c r="J106" s="74" t="s">
        <v>45</v>
      </c>
      <c r="K106" s="75"/>
      <c r="L106" s="74" t="s">
        <v>45</v>
      </c>
      <c r="M106" s="74" t="s">
        <v>45</v>
      </c>
      <c r="N106" s="76" t="s">
        <v>45</v>
      </c>
      <c r="O106" s="77" t="s">
        <v>140</v>
      </c>
      <c r="P106" s="78" t="str">
        <f>IFERROR(__xludf.DUMMYFUNCTION("IF(M106=""N/A"",
    INDEX(FILTER(SEQUENCE(O106 + 180, 1, O106, 1),
        (WEEKDAY(SEQUENCE(O106 + 180, 1, O106, 1), 2) = MATCH(J106, {""Monday"", ""Tuesday"", ""Wednesday"", ""Thursday"", ""Friday"", ""Saturday"", ""Sunday""}, 0)) *
        ISNA(MATCH("&amp;"SEQUENCE(O106 + 180, 1, O106, 1), U$3:U$24, 0))),
        IF(H106=""1 Month"", 4 + S106, IF(H106=""2 Months"", 8 + S106, IF(H106=""3 Months"", 12 + S106, 0)))),
    INDEX(FILTER(SEQUENCE(O106 + 180, 1, O106, 1),
        ((WEEKDAY(SEQUENCE(O106 + 180, 1, O"&amp;"106, 1), 2) = MATCH(J106, {""Monday"", ""Tuesday"", ""Wednesday"", ""Thursday"", ""Friday"", ""Saturday"", ""Sunday""}, 0)) +
        (WEEKDAY(SEQUENCE(O106 + 180, 1, O106, 1), 2) = MATCH(M106, {""Monday"", ""Tuesday"", ""Wednesday"", ""Thursday"", ""Frid"&amp;"ay"", ""Saturday"", ""Sunday""}, 0) * (J106 &lt;&gt; M106))) *
        ISNA(MATCH(SEQUENCE(O106 + 180, 1, O106, 1), U$3:U$24, 0))),
        IF(J106 = M106, IF(H106=""1 Month"", 4 + S106, IF(H106=""2 Months"", 8 + S106, IF(H106=""3 Months"", 12 + S106, 0))), 
  "&amp;"      IF(H106=""1 Month"", 8 + S106, IF(H106=""2 Months"", 16 + S106, IF(H106=""3 Months"", 24 + S106, 0))))
    )
)"),"#VALUE!")</f>
        <v>#VALUE!</v>
      </c>
      <c r="Q106" s="79" t="str">
        <f t="shared" si="2"/>
        <v>#VALUE!</v>
      </c>
      <c r="R106" s="38" t="str">
        <f t="shared" si="7"/>
        <v>N/A</v>
      </c>
      <c r="S106" s="39">
        <v>0.0</v>
      </c>
      <c r="T106" s="40">
        <f t="shared" si="4"/>
        <v>0</v>
      </c>
      <c r="U106" s="42"/>
      <c r="V106" s="42" t="str">
        <f t="shared" si="5"/>
        <v>N/A N/A</v>
      </c>
      <c r="W106" s="42" t="str">
        <f t="shared" si="6"/>
        <v/>
      </c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</row>
    <row r="107" hidden="1">
      <c r="A107" s="69"/>
      <c r="B107" s="70"/>
      <c r="C107" s="71"/>
      <c r="D107" s="33" t="s">
        <v>42</v>
      </c>
      <c r="E107" s="51"/>
      <c r="F107" s="72"/>
      <c r="G107" s="73" t="s">
        <v>59</v>
      </c>
      <c r="H107" s="74" t="s">
        <v>45</v>
      </c>
      <c r="I107" s="74">
        <v>1.0</v>
      </c>
      <c r="J107" s="74" t="s">
        <v>45</v>
      </c>
      <c r="K107" s="75"/>
      <c r="L107" s="74" t="s">
        <v>45</v>
      </c>
      <c r="M107" s="74" t="s">
        <v>45</v>
      </c>
      <c r="N107" s="76" t="s">
        <v>45</v>
      </c>
      <c r="O107" s="77" t="s">
        <v>140</v>
      </c>
      <c r="P107" s="78" t="str">
        <f>IFERROR(__xludf.DUMMYFUNCTION("IF(M107=""N/A"",
    INDEX(FILTER(SEQUENCE(O107 + 180, 1, O107, 1),
        (WEEKDAY(SEQUENCE(O107 + 180, 1, O107, 1), 2) = MATCH(J107, {""Monday"", ""Tuesday"", ""Wednesday"", ""Thursday"", ""Friday"", ""Saturday"", ""Sunday""}, 0)) *
        ISNA(MATCH("&amp;"SEQUENCE(O107 + 180, 1, O107, 1), U$3:U$24, 0))),
        IF(H107=""1 Month"", 4 + S107, IF(H107=""2 Months"", 8 + S107, IF(H107=""3 Months"", 12 + S107, 0)))),
    INDEX(FILTER(SEQUENCE(O107 + 180, 1, O107, 1),
        ((WEEKDAY(SEQUENCE(O107 + 180, 1, O"&amp;"107, 1), 2) = MATCH(J107, {""Monday"", ""Tuesday"", ""Wednesday"", ""Thursday"", ""Friday"", ""Saturday"", ""Sunday""}, 0)) +
        (WEEKDAY(SEQUENCE(O107 + 180, 1, O107, 1), 2) = MATCH(M107, {""Monday"", ""Tuesday"", ""Wednesday"", ""Thursday"", ""Frid"&amp;"ay"", ""Saturday"", ""Sunday""}, 0) * (J107 &lt;&gt; M107))) *
        ISNA(MATCH(SEQUENCE(O107 + 180, 1, O107, 1), U$3:U$24, 0))),
        IF(J107 = M107, IF(H107=""1 Month"", 4 + S107, IF(H107=""2 Months"", 8 + S107, IF(H107=""3 Months"", 12 + S107, 0))), 
  "&amp;"      IF(H107=""1 Month"", 8 + S107, IF(H107=""2 Months"", 16 + S107, IF(H107=""3 Months"", 24 + S107, 0))))
    )
)"),"#VALUE!")</f>
        <v>#VALUE!</v>
      </c>
      <c r="Q107" s="79" t="str">
        <f t="shared" si="2"/>
        <v>#VALUE!</v>
      </c>
      <c r="R107" s="38" t="str">
        <f t="shared" si="7"/>
        <v>N/A</v>
      </c>
      <c r="S107" s="39">
        <v>0.0</v>
      </c>
      <c r="T107" s="40">
        <f t="shared" si="4"/>
        <v>0</v>
      </c>
      <c r="U107" s="42"/>
      <c r="V107" s="42" t="str">
        <f t="shared" si="5"/>
        <v>N/A N/A</v>
      </c>
      <c r="W107" s="42" t="str">
        <f t="shared" si="6"/>
        <v/>
      </c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</row>
    <row r="108" hidden="1">
      <c r="A108" s="80"/>
      <c r="B108" s="81"/>
      <c r="C108" s="51"/>
      <c r="D108" s="33" t="s">
        <v>42</v>
      </c>
      <c r="E108" s="51"/>
      <c r="F108" s="72"/>
      <c r="G108" s="73" t="s">
        <v>49</v>
      </c>
      <c r="H108" s="74" t="s">
        <v>45</v>
      </c>
      <c r="I108" s="74">
        <v>1.0</v>
      </c>
      <c r="J108" s="74" t="s">
        <v>45</v>
      </c>
      <c r="K108" s="75"/>
      <c r="L108" s="74" t="s">
        <v>45</v>
      </c>
      <c r="M108" s="74" t="s">
        <v>45</v>
      </c>
      <c r="N108" s="76" t="s">
        <v>45</v>
      </c>
      <c r="O108" s="77" t="s">
        <v>140</v>
      </c>
      <c r="P108" s="78" t="str">
        <f>IFERROR(__xludf.DUMMYFUNCTION("IF(M108=""N/A"",
    INDEX(FILTER(SEQUENCE(O108 + 180, 1, O108, 1),
        (WEEKDAY(SEQUENCE(O108 + 180, 1, O108, 1), 2) = MATCH(J108, {""Monday"", ""Tuesday"", ""Wednesday"", ""Thursday"", ""Friday"", ""Saturday"", ""Sunday""}, 0)) *
        ISNA(MATCH("&amp;"SEQUENCE(O108 + 180, 1, O108, 1), U$3:U$24, 0))),
        IF(H108=""1 Month"", 4 + S108, IF(H108=""2 Months"", 8 + S108, IF(H108=""3 Months"", 12 + S108, 0)))),
    INDEX(FILTER(SEQUENCE(O108 + 180, 1, O108, 1),
        ((WEEKDAY(SEQUENCE(O108 + 180, 1, O"&amp;"108, 1), 2) = MATCH(J108, {""Monday"", ""Tuesday"", ""Wednesday"", ""Thursday"", ""Friday"", ""Saturday"", ""Sunday""}, 0)) +
        (WEEKDAY(SEQUENCE(O108 + 180, 1, O108, 1), 2) = MATCH(M108, {""Monday"", ""Tuesday"", ""Wednesday"", ""Thursday"", ""Frid"&amp;"ay"", ""Saturday"", ""Sunday""}, 0) * (J108 &lt;&gt; M108))) *
        ISNA(MATCH(SEQUENCE(O108 + 180, 1, O108, 1), U$3:U$24, 0))),
        IF(J108 = M108, IF(H108=""1 Month"", 4 + S108, IF(H108=""2 Months"", 8 + S108, IF(H108=""3 Months"", 12 + S108, 0))), 
  "&amp;"      IF(H108=""1 Month"", 8 + S108, IF(H108=""2 Months"", 16 + S108, IF(H108=""3 Months"", 24 + S108, 0))))
    )
)"),"#VALUE!")</f>
        <v>#VALUE!</v>
      </c>
      <c r="Q108" s="79" t="str">
        <f t="shared" si="2"/>
        <v>#VALUE!</v>
      </c>
      <c r="R108" s="38" t="str">
        <f t="shared" si="7"/>
        <v>N/A</v>
      </c>
      <c r="S108" s="39">
        <v>0.0</v>
      </c>
      <c r="T108" s="40">
        <f t="shared" si="4"/>
        <v>0</v>
      </c>
      <c r="U108" s="42"/>
      <c r="V108" s="42" t="str">
        <f t="shared" si="5"/>
        <v>N/A N/A</v>
      </c>
      <c r="W108" s="42" t="str">
        <f t="shared" si="6"/>
        <v/>
      </c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</row>
    <row r="109" hidden="1">
      <c r="A109" s="69"/>
      <c r="B109" s="70"/>
      <c r="C109" s="71"/>
      <c r="D109" s="33" t="s">
        <v>42</v>
      </c>
      <c r="E109" s="51"/>
      <c r="F109" s="72"/>
      <c r="G109" s="73" t="s">
        <v>59</v>
      </c>
      <c r="H109" s="74" t="s">
        <v>45</v>
      </c>
      <c r="I109" s="74">
        <v>1.0</v>
      </c>
      <c r="J109" s="74" t="s">
        <v>45</v>
      </c>
      <c r="K109" s="75"/>
      <c r="L109" s="74" t="s">
        <v>45</v>
      </c>
      <c r="M109" s="74" t="s">
        <v>45</v>
      </c>
      <c r="N109" s="76" t="s">
        <v>45</v>
      </c>
      <c r="O109" s="77" t="s">
        <v>140</v>
      </c>
      <c r="P109" s="78" t="str">
        <f>IFERROR(__xludf.DUMMYFUNCTION("IF(M109=""N/A"",
    INDEX(FILTER(SEQUENCE(O109 + 180, 1, O109, 1),
        (WEEKDAY(SEQUENCE(O109 + 180, 1, O109, 1), 2) = MATCH(J109, {""Monday"", ""Tuesday"", ""Wednesday"", ""Thursday"", ""Friday"", ""Saturday"", ""Sunday""}, 0)) *
        ISNA(MATCH("&amp;"SEQUENCE(O109 + 180, 1, O109, 1), U$3:U$24, 0))),
        IF(H109=""1 Month"", 4 + S109, IF(H109=""2 Months"", 8 + S109, IF(H109=""3 Months"", 12 + S109, 0)))),
    INDEX(FILTER(SEQUENCE(O109 + 180, 1, O109, 1),
        ((WEEKDAY(SEQUENCE(O109 + 180, 1, O"&amp;"109, 1), 2) = MATCH(J109, {""Monday"", ""Tuesday"", ""Wednesday"", ""Thursday"", ""Friday"", ""Saturday"", ""Sunday""}, 0)) +
        (WEEKDAY(SEQUENCE(O109 + 180, 1, O109, 1), 2) = MATCH(M109, {""Monday"", ""Tuesday"", ""Wednesday"", ""Thursday"", ""Frid"&amp;"ay"", ""Saturday"", ""Sunday""}, 0) * (J109 &lt;&gt; M109))) *
        ISNA(MATCH(SEQUENCE(O109 + 180, 1, O109, 1), U$3:U$24, 0))),
        IF(J109 = M109, IF(H109=""1 Month"", 4 + S109, IF(H109=""2 Months"", 8 + S109, IF(H109=""3 Months"", 12 + S109, 0))), 
  "&amp;"      IF(H109=""1 Month"", 8 + S109, IF(H109=""2 Months"", 16 + S109, IF(H109=""3 Months"", 24 + S109, 0))))
    )
)"),"#VALUE!")</f>
        <v>#VALUE!</v>
      </c>
      <c r="Q109" s="79" t="str">
        <f t="shared" si="2"/>
        <v>#VALUE!</v>
      </c>
      <c r="R109" s="38" t="str">
        <f t="shared" si="7"/>
        <v>N/A</v>
      </c>
      <c r="S109" s="39">
        <v>0.0</v>
      </c>
      <c r="T109" s="40">
        <f t="shared" si="4"/>
        <v>0</v>
      </c>
      <c r="U109" s="42"/>
      <c r="V109" s="42" t="str">
        <f t="shared" si="5"/>
        <v>N/A N/A</v>
      </c>
      <c r="W109" s="42" t="str">
        <f t="shared" si="6"/>
        <v/>
      </c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</row>
    <row r="110" hidden="1">
      <c r="A110" s="80"/>
      <c r="B110" s="81"/>
      <c r="C110" s="51"/>
      <c r="D110" s="33" t="s">
        <v>42</v>
      </c>
      <c r="E110" s="51"/>
      <c r="F110" s="72"/>
      <c r="G110" s="73" t="s">
        <v>49</v>
      </c>
      <c r="H110" s="74" t="s">
        <v>45</v>
      </c>
      <c r="I110" s="74">
        <v>1.0</v>
      </c>
      <c r="J110" s="74" t="s">
        <v>45</v>
      </c>
      <c r="K110" s="75"/>
      <c r="L110" s="74" t="s">
        <v>45</v>
      </c>
      <c r="M110" s="74" t="s">
        <v>45</v>
      </c>
      <c r="N110" s="76" t="s">
        <v>45</v>
      </c>
      <c r="O110" s="77" t="s">
        <v>140</v>
      </c>
      <c r="P110" s="78" t="str">
        <f>IFERROR(__xludf.DUMMYFUNCTION("IF(M110=""N/A"",
    INDEX(FILTER(SEQUENCE(O110 + 180, 1, O110, 1),
        (WEEKDAY(SEQUENCE(O110 + 180, 1, O110, 1), 2) = MATCH(J110, {""Monday"", ""Tuesday"", ""Wednesday"", ""Thursday"", ""Friday"", ""Saturday"", ""Sunday""}, 0)) *
        ISNA(MATCH("&amp;"SEQUENCE(O110 + 180, 1, O110, 1), U$3:U$24, 0))),
        IF(H110=""1 Month"", 4 + S110, IF(H110=""2 Months"", 8 + S110, IF(H110=""3 Months"", 12 + S110, 0)))),
    INDEX(FILTER(SEQUENCE(O110 + 180, 1, O110, 1),
        ((WEEKDAY(SEQUENCE(O110 + 180, 1, O"&amp;"110, 1), 2) = MATCH(J110, {""Monday"", ""Tuesday"", ""Wednesday"", ""Thursday"", ""Friday"", ""Saturday"", ""Sunday""}, 0)) +
        (WEEKDAY(SEQUENCE(O110 + 180, 1, O110, 1), 2) = MATCH(M110, {""Monday"", ""Tuesday"", ""Wednesday"", ""Thursday"", ""Frid"&amp;"ay"", ""Saturday"", ""Sunday""}, 0) * (J110 &lt;&gt; M110))) *
        ISNA(MATCH(SEQUENCE(O110 + 180, 1, O110, 1), U$3:U$24, 0))),
        IF(J110 = M110, IF(H110=""1 Month"", 4 + S110, IF(H110=""2 Months"", 8 + S110, IF(H110=""3 Months"", 12 + S110, 0))), 
  "&amp;"      IF(H110=""1 Month"", 8 + S110, IF(H110=""2 Months"", 16 + S110, IF(H110=""3 Months"", 24 + S110, 0))))
    )
)"),"#VALUE!")</f>
        <v>#VALUE!</v>
      </c>
      <c r="Q110" s="79" t="str">
        <f t="shared" si="2"/>
        <v>#VALUE!</v>
      </c>
      <c r="R110" s="38" t="str">
        <f t="shared" si="7"/>
        <v>N/A</v>
      </c>
      <c r="S110" s="39">
        <v>0.0</v>
      </c>
      <c r="T110" s="40">
        <f t="shared" si="4"/>
        <v>0</v>
      </c>
      <c r="U110" s="42"/>
      <c r="V110" s="42" t="str">
        <f t="shared" si="5"/>
        <v>N/A N/A</v>
      </c>
      <c r="W110" s="42" t="str">
        <f t="shared" si="6"/>
        <v/>
      </c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</row>
    <row r="111" hidden="1">
      <c r="A111" s="69"/>
      <c r="B111" s="70"/>
      <c r="C111" s="71"/>
      <c r="D111" s="33" t="s">
        <v>42</v>
      </c>
      <c r="E111" s="51"/>
      <c r="F111" s="72"/>
      <c r="G111" s="73" t="s">
        <v>59</v>
      </c>
      <c r="H111" s="74" t="s">
        <v>45</v>
      </c>
      <c r="I111" s="74">
        <v>1.0</v>
      </c>
      <c r="J111" s="74" t="s">
        <v>45</v>
      </c>
      <c r="K111" s="75"/>
      <c r="L111" s="74" t="s">
        <v>45</v>
      </c>
      <c r="M111" s="74" t="s">
        <v>45</v>
      </c>
      <c r="N111" s="76" t="s">
        <v>45</v>
      </c>
      <c r="O111" s="77" t="s">
        <v>140</v>
      </c>
      <c r="P111" s="78" t="str">
        <f>IFERROR(__xludf.DUMMYFUNCTION("IF(M111=""N/A"",
    INDEX(FILTER(SEQUENCE(O111 + 180, 1, O111, 1),
        (WEEKDAY(SEQUENCE(O111 + 180, 1, O111, 1), 2) = MATCH(J111, {""Monday"", ""Tuesday"", ""Wednesday"", ""Thursday"", ""Friday"", ""Saturday"", ""Sunday""}, 0)) *
        ISNA(MATCH("&amp;"SEQUENCE(O111 + 180, 1, O111, 1), U$3:U$24, 0))),
        IF(H111=""1 Month"", 4 + S111, IF(H111=""2 Months"", 8 + S111, IF(H111=""3 Months"", 12 + S111, 0)))),
    INDEX(FILTER(SEQUENCE(O111 + 180, 1, O111, 1),
        ((WEEKDAY(SEQUENCE(O111 + 180, 1, O"&amp;"111, 1), 2) = MATCH(J111, {""Monday"", ""Tuesday"", ""Wednesday"", ""Thursday"", ""Friday"", ""Saturday"", ""Sunday""}, 0)) +
        (WEEKDAY(SEQUENCE(O111 + 180, 1, O111, 1), 2) = MATCH(M111, {""Monday"", ""Tuesday"", ""Wednesday"", ""Thursday"", ""Frid"&amp;"ay"", ""Saturday"", ""Sunday""}, 0) * (J111 &lt;&gt; M111))) *
        ISNA(MATCH(SEQUENCE(O111 + 180, 1, O111, 1), U$3:U$24, 0))),
        IF(J111 = M111, IF(H111=""1 Month"", 4 + S111, IF(H111=""2 Months"", 8 + S111, IF(H111=""3 Months"", 12 + S111, 0))), 
  "&amp;"      IF(H111=""1 Month"", 8 + S111, IF(H111=""2 Months"", 16 + S111, IF(H111=""3 Months"", 24 + S111, 0))))
    )
)"),"#VALUE!")</f>
        <v>#VALUE!</v>
      </c>
      <c r="Q111" s="79" t="str">
        <f t="shared" si="2"/>
        <v>#VALUE!</v>
      </c>
      <c r="R111" s="38" t="str">
        <f t="shared" si="7"/>
        <v>N/A</v>
      </c>
      <c r="S111" s="39">
        <v>0.0</v>
      </c>
      <c r="T111" s="40">
        <f t="shared" si="4"/>
        <v>0</v>
      </c>
      <c r="U111" s="42"/>
      <c r="V111" s="42" t="str">
        <f t="shared" si="5"/>
        <v>N/A N/A</v>
      </c>
      <c r="W111" s="42" t="str">
        <f t="shared" si="6"/>
        <v/>
      </c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</row>
    <row r="112" hidden="1">
      <c r="A112" s="80"/>
      <c r="B112" s="81"/>
      <c r="C112" s="51"/>
      <c r="D112" s="33" t="s">
        <v>42</v>
      </c>
      <c r="E112" s="51"/>
      <c r="F112" s="72"/>
      <c r="G112" s="73" t="s">
        <v>49</v>
      </c>
      <c r="H112" s="74" t="s">
        <v>45</v>
      </c>
      <c r="I112" s="74">
        <v>1.0</v>
      </c>
      <c r="J112" s="74" t="s">
        <v>45</v>
      </c>
      <c r="K112" s="75"/>
      <c r="L112" s="74" t="s">
        <v>45</v>
      </c>
      <c r="M112" s="74" t="s">
        <v>45</v>
      </c>
      <c r="N112" s="76" t="s">
        <v>45</v>
      </c>
      <c r="O112" s="77" t="s">
        <v>140</v>
      </c>
      <c r="P112" s="78" t="str">
        <f>IFERROR(__xludf.DUMMYFUNCTION("IF(M112=""N/A"",
    INDEX(FILTER(SEQUENCE(O112 + 180, 1, O112, 1),
        (WEEKDAY(SEQUENCE(O112 + 180, 1, O112, 1), 2) = MATCH(J112, {""Monday"", ""Tuesday"", ""Wednesday"", ""Thursday"", ""Friday"", ""Saturday"", ""Sunday""}, 0)) *
        ISNA(MATCH("&amp;"SEQUENCE(O112 + 180, 1, O112, 1), U$3:U$24, 0))),
        IF(H112=""1 Month"", 4 + S112, IF(H112=""2 Months"", 8 + S112, IF(H112=""3 Months"", 12 + S112, 0)))),
    INDEX(FILTER(SEQUENCE(O112 + 180, 1, O112, 1),
        ((WEEKDAY(SEQUENCE(O112 + 180, 1, O"&amp;"112, 1), 2) = MATCH(J112, {""Monday"", ""Tuesday"", ""Wednesday"", ""Thursday"", ""Friday"", ""Saturday"", ""Sunday""}, 0)) +
        (WEEKDAY(SEQUENCE(O112 + 180, 1, O112, 1), 2) = MATCH(M112, {""Monday"", ""Tuesday"", ""Wednesday"", ""Thursday"", ""Frid"&amp;"ay"", ""Saturday"", ""Sunday""}, 0) * (J112 &lt;&gt; M112))) *
        ISNA(MATCH(SEQUENCE(O112 + 180, 1, O112, 1), U$3:U$24, 0))),
        IF(J112 = M112, IF(H112=""1 Month"", 4 + S112, IF(H112=""2 Months"", 8 + S112, IF(H112=""3 Months"", 12 + S112, 0))), 
  "&amp;"      IF(H112=""1 Month"", 8 + S112, IF(H112=""2 Months"", 16 + S112, IF(H112=""3 Months"", 24 + S112, 0))))
    )
)"),"#VALUE!")</f>
        <v>#VALUE!</v>
      </c>
      <c r="Q112" s="79" t="str">
        <f t="shared" si="2"/>
        <v>#VALUE!</v>
      </c>
      <c r="R112" s="38" t="str">
        <f t="shared" si="7"/>
        <v>N/A</v>
      </c>
      <c r="S112" s="39">
        <v>0.0</v>
      </c>
      <c r="T112" s="40">
        <f t="shared" si="4"/>
        <v>0</v>
      </c>
      <c r="U112" s="42"/>
      <c r="V112" s="42" t="str">
        <f t="shared" si="5"/>
        <v>N/A N/A</v>
      </c>
      <c r="W112" s="42" t="str">
        <f t="shared" si="6"/>
        <v/>
      </c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</row>
    <row r="113" hidden="1">
      <c r="A113" s="82"/>
      <c r="B113" s="83"/>
      <c r="C113" s="84"/>
      <c r="D113" s="85" t="s">
        <v>42</v>
      </c>
      <c r="E113" s="86"/>
      <c r="F113" s="87"/>
      <c r="G113" s="88" t="s">
        <v>59</v>
      </c>
      <c r="H113" s="89" t="s">
        <v>45</v>
      </c>
      <c r="I113" s="89">
        <v>1.0</v>
      </c>
      <c r="J113" s="89" t="s">
        <v>45</v>
      </c>
      <c r="K113" s="90"/>
      <c r="L113" s="89" t="s">
        <v>45</v>
      </c>
      <c r="M113" s="89" t="s">
        <v>45</v>
      </c>
      <c r="N113" s="91" t="s">
        <v>45</v>
      </c>
      <c r="O113" s="92" t="s">
        <v>140</v>
      </c>
      <c r="P113" s="93" t="str">
        <f>IFERROR(__xludf.DUMMYFUNCTION("IF(M113=""N/A"",
    INDEX(FILTER(SEQUENCE(O113 + 180, 1, O113, 1),
        (WEEKDAY(SEQUENCE(O113 + 180, 1, O113, 1), 2) = MATCH(J113, {""Monday"", ""Tuesday"", ""Wednesday"", ""Thursday"", ""Friday"", ""Saturday"", ""Sunday""}, 0)) *
        ISNA(MATCH("&amp;"SEQUENCE(O113 + 180, 1, O113, 1), U$3:U$24, 0))),
        IF(H113=""1 Month"", 4 + S113, IF(H113=""2 Months"", 8 + S113, IF(H113=""3 Months"", 12 + S113, 0)))),
    INDEX(FILTER(SEQUENCE(O113 + 180, 1, O113, 1),
        ((WEEKDAY(SEQUENCE(O113 + 180, 1, O"&amp;"113, 1), 2) = MATCH(J113, {""Monday"", ""Tuesday"", ""Wednesday"", ""Thursday"", ""Friday"", ""Saturday"", ""Sunday""}, 0)) +
        (WEEKDAY(SEQUENCE(O113 + 180, 1, O113, 1), 2) = MATCH(M113, {""Monday"", ""Tuesday"", ""Wednesday"", ""Thursday"", ""Frid"&amp;"ay"", ""Saturday"", ""Sunday""}, 0) * (J113 &lt;&gt; M113))) *
        ISNA(MATCH(SEQUENCE(O113 + 180, 1, O113, 1), U$3:U$24, 0))),
        IF(J113 = M113, IF(H113=""1 Month"", 4 + S113, IF(H113=""2 Months"", 8 + S113, IF(H113=""3 Months"", 12 + S113, 0))), 
  "&amp;"      IF(H113=""1 Month"", 8 + S113, IF(H113=""2 Months"", 16 + S113, IF(H113=""3 Months"", 24 + S113, 0))))
    )
)"),"#VALUE!")</f>
        <v>#VALUE!</v>
      </c>
      <c r="Q113" s="94" t="str">
        <f t="shared" si="2"/>
        <v>#VALUE!</v>
      </c>
      <c r="R113" s="95" t="str">
        <f t="shared" si="7"/>
        <v>N/A</v>
      </c>
      <c r="S113" s="96">
        <v>0.0</v>
      </c>
      <c r="T113" s="97">
        <f t="shared" si="4"/>
        <v>0</v>
      </c>
      <c r="U113" s="42"/>
      <c r="V113" s="42" t="str">
        <f t="shared" si="5"/>
        <v>N/A N/A</v>
      </c>
      <c r="W113" s="42" t="str">
        <f t="shared" si="6"/>
        <v/>
      </c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</row>
  </sheetData>
  <autoFilter ref="$A$2:$S$113">
    <filterColumn colId="9">
      <filters>
        <filter val="Thursday"/>
        <filter val="Monday"/>
        <filter val="Friday"/>
        <filter val="Wednesday"/>
        <filter val="Tuesday"/>
      </filters>
    </filterColumn>
    <sortState ref="A2:S113">
      <sortCondition ref="P2:P113"/>
      <sortCondition ref="K2:K113"/>
      <sortCondition ref="O2:O113"/>
      <sortCondition ref="J2:J113"/>
      <sortCondition ref="I2:I113"/>
      <sortCondition ref="S2:S113"/>
      <sortCondition ref="H2:H113"/>
    </sortState>
  </autoFilter>
  <conditionalFormatting sqref="Q3:Q113">
    <cfRule type="expression" dxfId="6" priority="1">
      <formula>AND(Q3 &lt;= TODAY(), Q3 &gt;= TODAY() - 3)</formula>
    </cfRule>
  </conditionalFormatting>
  <conditionalFormatting sqref="P1:P113">
    <cfRule type="expression" dxfId="7" priority="2">
      <formula>AND(P1 &lt;= TODAY() + 7, P1 &gt;= TODAY())</formula>
    </cfRule>
  </conditionalFormatting>
  <dataValidations>
    <dataValidation type="list" allowBlank="1" showErrorMessage="1" sqref="N3:N113">
      <formula1>"N/A,07:00 - 07:50,08:00 - 08:50,09:00 - 09:50,10:00 - 10:50,11:30 - 12:30,11:30 - 13:00,18:00 - 18:50,19:00 - 19:50,20:00 - 20:50,21:00 - 21:50"</formula1>
    </dataValidation>
    <dataValidation type="list" allowBlank="1" showErrorMessage="1" sqref="L3:L90 K91:L113">
      <formula1>"10:00 - 10:50,11:30 - 12:30,11:30 - 13:00,18:00 - 18:50,19:00 - 19:50,20:00 - 20:50,21:00 - 21:50,N/A"</formula1>
    </dataValidation>
    <dataValidation type="list" allowBlank="1" showErrorMessage="1" sqref="J3:J113 M3:M113">
      <formula1>"Monday,Tuesday,Wednesday,Thursday,Friday,N/A"</formula1>
    </dataValidation>
    <dataValidation type="list" allowBlank="1" showErrorMessage="1" sqref="G3:G113">
      <formula1>"(왕),(초),(중),(상),1:1,N/A"</formula1>
    </dataValidation>
    <dataValidation type="list" allowBlank="1" showErrorMessage="1" sqref="D3:D113">
      <formula1>"카카오,당근,네이버,인스타,기타"</formula1>
    </dataValidation>
    <dataValidation type="list" allowBlank="1" showErrorMessage="1" sqref="H3:H113">
      <formula1>"1 Month,2 Months,3 Months,N/A"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28.22"/>
    <col customWidth="1" min="3" max="3" width="32.89"/>
    <col hidden="1" min="4" max="26" width="11.22"/>
  </cols>
  <sheetData>
    <row r="1">
      <c r="A1" s="98">
        <v>45292.0</v>
      </c>
      <c r="B1" s="99" t="s">
        <v>141</v>
      </c>
      <c r="C1" s="100">
        <f>TODAY()</f>
        <v>45540</v>
      </c>
    </row>
    <row r="2">
      <c r="A2" s="101">
        <v>45331.0</v>
      </c>
      <c r="B2" s="102" t="s">
        <v>142</v>
      </c>
    </row>
    <row r="3">
      <c r="A3" s="101">
        <v>45332.0</v>
      </c>
      <c r="B3" s="102" t="s">
        <v>143</v>
      </c>
    </row>
    <row r="4">
      <c r="A4" s="101">
        <v>45333.0</v>
      </c>
      <c r="B4" s="102" t="s">
        <v>142</v>
      </c>
    </row>
    <row r="5">
      <c r="A5" s="101">
        <v>45334.0</v>
      </c>
      <c r="B5" s="102" t="s">
        <v>142</v>
      </c>
    </row>
    <row r="6">
      <c r="A6" s="101">
        <v>45352.0</v>
      </c>
      <c r="B6" s="102" t="s">
        <v>144</v>
      </c>
    </row>
    <row r="7">
      <c r="A7" s="101">
        <v>45392.0</v>
      </c>
      <c r="B7" s="102" t="s">
        <v>145</v>
      </c>
    </row>
    <row r="8">
      <c r="A8" s="101">
        <v>45417.0</v>
      </c>
      <c r="B8" s="102" t="s">
        <v>146</v>
      </c>
    </row>
    <row r="9">
      <c r="A9" s="101">
        <v>45427.0</v>
      </c>
      <c r="B9" s="102" t="s">
        <v>147</v>
      </c>
    </row>
    <row r="10">
      <c r="A10" s="101">
        <v>45449.0</v>
      </c>
      <c r="B10" s="102" t="s">
        <v>148</v>
      </c>
    </row>
    <row r="11">
      <c r="A11" s="101">
        <v>45519.0</v>
      </c>
      <c r="B11" s="102" t="s">
        <v>149</v>
      </c>
    </row>
    <row r="12">
      <c r="A12" s="101">
        <v>45551.0</v>
      </c>
      <c r="B12" s="102" t="s">
        <v>150</v>
      </c>
    </row>
    <row r="13">
      <c r="A13" s="101">
        <v>45552.0</v>
      </c>
      <c r="B13" s="102" t="s">
        <v>151</v>
      </c>
    </row>
    <row r="14">
      <c r="A14" s="101">
        <v>45553.0</v>
      </c>
      <c r="B14" s="102" t="s">
        <v>150</v>
      </c>
    </row>
    <row r="15">
      <c r="A15" s="101">
        <v>45566.0</v>
      </c>
      <c r="B15" s="102" t="s">
        <v>152</v>
      </c>
    </row>
    <row r="16">
      <c r="A16" s="101">
        <v>45568.0</v>
      </c>
      <c r="B16" s="102" t="s">
        <v>153</v>
      </c>
    </row>
    <row r="17">
      <c r="A17" s="101">
        <v>45574.0</v>
      </c>
      <c r="B17" s="102" t="s">
        <v>154</v>
      </c>
    </row>
    <row r="18">
      <c r="A18" s="101">
        <v>45651.0</v>
      </c>
      <c r="B18" s="102" t="s">
        <v>155</v>
      </c>
    </row>
    <row r="19">
      <c r="A19" s="101">
        <v>45658.0</v>
      </c>
      <c r="B19" s="102" t="s">
        <v>141</v>
      </c>
    </row>
    <row r="20">
      <c r="A20" s="101">
        <v>45686.0</v>
      </c>
      <c r="B20" s="102" t="s">
        <v>142</v>
      </c>
    </row>
    <row r="21">
      <c r="A21" s="101">
        <v>45687.0</v>
      </c>
      <c r="B21" s="102" t="s">
        <v>143</v>
      </c>
    </row>
    <row r="22">
      <c r="A22" s="101">
        <v>45688.0</v>
      </c>
      <c r="B22" s="102" t="s">
        <v>142</v>
      </c>
    </row>
    <row r="23">
      <c r="A23" s="101">
        <v>45717.0</v>
      </c>
      <c r="B23" s="102" t="s">
        <v>144</v>
      </c>
    </row>
    <row r="24">
      <c r="A24" s="101">
        <v>45782.0</v>
      </c>
      <c r="B24" s="102" t="s">
        <v>146</v>
      </c>
    </row>
    <row r="25">
      <c r="A25" s="101">
        <v>45782.0</v>
      </c>
      <c r="B25" s="102" t="s">
        <v>147</v>
      </c>
    </row>
    <row r="26">
      <c r="A26" s="101">
        <v>45814.0</v>
      </c>
      <c r="B26" s="102" t="s">
        <v>148</v>
      </c>
    </row>
    <row r="27">
      <c r="A27" s="101">
        <v>45884.0</v>
      </c>
      <c r="B27" s="102" t="s">
        <v>149</v>
      </c>
    </row>
    <row r="28">
      <c r="A28" s="101">
        <v>45933.0</v>
      </c>
      <c r="B28" s="102" t="s">
        <v>153</v>
      </c>
    </row>
    <row r="29">
      <c r="A29" s="101">
        <v>45936.0</v>
      </c>
      <c r="B29" s="102" t="s">
        <v>150</v>
      </c>
    </row>
    <row r="30">
      <c r="A30" s="101">
        <v>45937.0</v>
      </c>
      <c r="B30" s="102" t="s">
        <v>151</v>
      </c>
    </row>
    <row r="31">
      <c r="A31" s="101">
        <v>45938.0</v>
      </c>
      <c r="B31" s="102" t="s">
        <v>150</v>
      </c>
    </row>
    <row r="32">
      <c r="A32" s="101">
        <v>45939.0</v>
      </c>
      <c r="B32" s="102" t="s">
        <v>154</v>
      </c>
    </row>
    <row r="33">
      <c r="A33" s="103">
        <v>46016.0</v>
      </c>
      <c r="B33" s="104" t="s">
        <v>155</v>
      </c>
    </row>
    <row r="34" hidden="1">
      <c r="A34" s="105"/>
    </row>
    <row r="35" hidden="1">
      <c r="A35" s="105"/>
    </row>
    <row r="36" hidden="1">
      <c r="A36" s="105"/>
    </row>
    <row r="37" hidden="1">
      <c r="A37" s="105"/>
    </row>
    <row r="38" hidden="1">
      <c r="A38" s="105"/>
    </row>
    <row r="39" hidden="1">
      <c r="A39" s="105"/>
    </row>
    <row r="40" hidden="1">
      <c r="A40" s="105"/>
    </row>
    <row r="41" hidden="1">
      <c r="A41" s="105"/>
    </row>
    <row r="42" hidden="1">
      <c r="A42" s="105"/>
    </row>
    <row r="43" hidden="1">
      <c r="A43" s="105"/>
    </row>
    <row r="44" hidden="1">
      <c r="A44" s="105"/>
    </row>
    <row r="45" hidden="1">
      <c r="A45" s="105"/>
    </row>
    <row r="46" hidden="1">
      <c r="A46" s="105"/>
    </row>
    <row r="47" hidden="1">
      <c r="A47" s="105"/>
    </row>
    <row r="48" hidden="1">
      <c r="A48" s="105"/>
    </row>
    <row r="49" hidden="1">
      <c r="A49" s="105"/>
    </row>
    <row r="50" hidden="1">
      <c r="A50" s="105"/>
    </row>
    <row r="51" hidden="1">
      <c r="A51" s="105"/>
    </row>
    <row r="52" hidden="1">
      <c r="A52" s="105"/>
    </row>
    <row r="53" hidden="1">
      <c r="A53" s="105"/>
    </row>
    <row r="54" hidden="1">
      <c r="A54" s="105"/>
    </row>
    <row r="55" hidden="1">
      <c r="A55" s="105"/>
    </row>
    <row r="56" hidden="1">
      <c r="A56" s="105"/>
    </row>
    <row r="57" hidden="1">
      <c r="A57" s="105"/>
    </row>
    <row r="58" hidden="1">
      <c r="A58" s="105"/>
    </row>
    <row r="59" hidden="1">
      <c r="A59" s="105"/>
    </row>
    <row r="60" hidden="1">
      <c r="A60" s="105"/>
    </row>
    <row r="61" hidden="1">
      <c r="A61" s="105"/>
    </row>
    <row r="62" hidden="1">
      <c r="A62" s="105"/>
    </row>
    <row r="63" hidden="1">
      <c r="A63" s="105"/>
    </row>
    <row r="64" hidden="1">
      <c r="A64" s="105"/>
    </row>
    <row r="65" hidden="1">
      <c r="A65" s="105"/>
    </row>
    <row r="66" hidden="1">
      <c r="A66" s="105"/>
    </row>
    <row r="67" hidden="1">
      <c r="A67" s="105"/>
    </row>
    <row r="68" hidden="1">
      <c r="A68" s="105"/>
    </row>
    <row r="69" hidden="1">
      <c r="A69" s="105"/>
    </row>
    <row r="70" hidden="1">
      <c r="A70" s="105"/>
    </row>
    <row r="71" hidden="1">
      <c r="A71" s="105"/>
    </row>
    <row r="72" hidden="1">
      <c r="A72" s="105"/>
    </row>
    <row r="73" hidden="1">
      <c r="A73" s="105"/>
    </row>
    <row r="74" hidden="1">
      <c r="A74" s="105"/>
    </row>
    <row r="75" hidden="1">
      <c r="A75" s="105"/>
    </row>
    <row r="76" hidden="1">
      <c r="A76" s="105"/>
    </row>
    <row r="77" hidden="1">
      <c r="A77" s="105"/>
    </row>
    <row r="78" hidden="1">
      <c r="A78" s="105"/>
    </row>
    <row r="79" hidden="1">
      <c r="A79" s="105"/>
    </row>
    <row r="80" hidden="1">
      <c r="A80" s="105"/>
    </row>
    <row r="81" hidden="1">
      <c r="A81" s="105"/>
    </row>
    <row r="82" hidden="1">
      <c r="A82" s="105"/>
    </row>
    <row r="83" hidden="1">
      <c r="A83" s="105"/>
    </row>
    <row r="84" hidden="1">
      <c r="A84" s="105"/>
    </row>
    <row r="85" hidden="1">
      <c r="A85" s="105"/>
    </row>
    <row r="86" hidden="1">
      <c r="A86" s="105"/>
    </row>
    <row r="87" hidden="1">
      <c r="A87" s="105"/>
    </row>
    <row r="88" hidden="1">
      <c r="A88" s="105"/>
    </row>
    <row r="89" hidden="1">
      <c r="A89" s="105"/>
    </row>
    <row r="90" hidden="1">
      <c r="A90" s="105"/>
    </row>
    <row r="91" hidden="1">
      <c r="A91" s="105"/>
    </row>
    <row r="92" hidden="1">
      <c r="A92" s="105"/>
    </row>
    <row r="93" hidden="1">
      <c r="A93" s="105"/>
    </row>
    <row r="94" hidden="1">
      <c r="A94" s="105"/>
    </row>
    <row r="95" hidden="1">
      <c r="A95" s="105"/>
    </row>
    <row r="96" hidden="1">
      <c r="A96" s="105"/>
    </row>
    <row r="97" hidden="1">
      <c r="A97" s="105"/>
    </row>
    <row r="98" hidden="1">
      <c r="A98" s="105"/>
    </row>
    <row r="99" hidden="1">
      <c r="A99" s="105"/>
    </row>
    <row r="100" hidden="1">
      <c r="A100" s="105"/>
    </row>
    <row r="101" hidden="1">
      <c r="A101" s="105"/>
    </row>
    <row r="102" hidden="1">
      <c r="A102" s="105"/>
    </row>
    <row r="103" hidden="1">
      <c r="A103" s="105"/>
    </row>
    <row r="104" hidden="1">
      <c r="A104" s="105"/>
    </row>
    <row r="105" hidden="1">
      <c r="A105" s="105"/>
    </row>
    <row r="106" hidden="1">
      <c r="A106" s="105"/>
    </row>
    <row r="107" hidden="1">
      <c r="A107" s="105"/>
    </row>
    <row r="108" hidden="1">
      <c r="A108" s="105"/>
    </row>
    <row r="109" hidden="1">
      <c r="A109" s="105"/>
    </row>
    <row r="110" hidden="1">
      <c r="A110" s="105"/>
    </row>
    <row r="111" hidden="1">
      <c r="A111" s="105"/>
    </row>
    <row r="112" hidden="1">
      <c r="A112" s="105"/>
    </row>
    <row r="113" hidden="1">
      <c r="A113" s="105"/>
    </row>
    <row r="114" hidden="1">
      <c r="A114" s="105"/>
    </row>
    <row r="115" hidden="1">
      <c r="A115" s="105"/>
    </row>
    <row r="116" hidden="1">
      <c r="A116" s="105"/>
    </row>
    <row r="117" hidden="1">
      <c r="A117" s="105"/>
    </row>
    <row r="118" hidden="1">
      <c r="A118" s="105"/>
    </row>
    <row r="119" hidden="1">
      <c r="A119" s="105"/>
    </row>
    <row r="120" hidden="1">
      <c r="A120" s="105"/>
    </row>
    <row r="121" hidden="1">
      <c r="A121" s="105"/>
    </row>
    <row r="122" hidden="1">
      <c r="A122" s="105"/>
    </row>
    <row r="123" hidden="1">
      <c r="A123" s="105"/>
    </row>
    <row r="124" hidden="1">
      <c r="A124" s="105"/>
    </row>
    <row r="125" hidden="1">
      <c r="A125" s="105"/>
    </row>
    <row r="126" hidden="1">
      <c r="A126" s="105"/>
    </row>
    <row r="127" hidden="1">
      <c r="A127" s="105"/>
    </row>
    <row r="128" hidden="1">
      <c r="A128" s="105"/>
    </row>
    <row r="129" hidden="1">
      <c r="A129" s="105"/>
    </row>
    <row r="130" hidden="1">
      <c r="A130" s="105"/>
    </row>
    <row r="131" hidden="1">
      <c r="A131" s="105"/>
    </row>
    <row r="132" hidden="1">
      <c r="A132" s="105"/>
    </row>
    <row r="133" hidden="1">
      <c r="A133" s="105"/>
    </row>
    <row r="134" hidden="1">
      <c r="A134" s="105"/>
    </row>
    <row r="135" hidden="1">
      <c r="A135" s="105"/>
    </row>
    <row r="136" hidden="1">
      <c r="A136" s="105"/>
    </row>
    <row r="137" hidden="1">
      <c r="A137" s="105"/>
    </row>
    <row r="138" hidden="1">
      <c r="A138" s="105"/>
    </row>
    <row r="139" hidden="1">
      <c r="A139" s="105"/>
    </row>
    <row r="140" hidden="1">
      <c r="A140" s="105"/>
    </row>
    <row r="141" hidden="1">
      <c r="A141" s="105"/>
    </row>
    <row r="142" hidden="1">
      <c r="A142" s="105"/>
    </row>
    <row r="143" hidden="1">
      <c r="A143" s="105"/>
    </row>
    <row r="144" hidden="1">
      <c r="A144" s="105"/>
    </row>
    <row r="145" hidden="1">
      <c r="A145" s="105"/>
    </row>
    <row r="146" hidden="1">
      <c r="A146" s="105"/>
    </row>
    <row r="147" hidden="1">
      <c r="A147" s="105"/>
    </row>
    <row r="148" hidden="1">
      <c r="A148" s="105"/>
    </row>
    <row r="149" hidden="1">
      <c r="A149" s="105"/>
    </row>
    <row r="150" hidden="1">
      <c r="A150" s="105"/>
    </row>
    <row r="151" hidden="1">
      <c r="A151" s="105"/>
    </row>
    <row r="152" hidden="1">
      <c r="A152" s="105"/>
    </row>
    <row r="153" hidden="1">
      <c r="A153" s="105"/>
    </row>
    <row r="154" hidden="1">
      <c r="A154" s="105"/>
    </row>
    <row r="155" hidden="1">
      <c r="A155" s="105"/>
    </row>
    <row r="156" hidden="1">
      <c r="A156" s="105"/>
    </row>
    <row r="157" hidden="1">
      <c r="A157" s="105"/>
    </row>
    <row r="158" hidden="1">
      <c r="A158" s="105"/>
    </row>
    <row r="159" hidden="1">
      <c r="A159" s="105"/>
    </row>
    <row r="160" hidden="1">
      <c r="A160" s="105"/>
    </row>
    <row r="161" hidden="1">
      <c r="A161" s="105"/>
    </row>
    <row r="162" hidden="1">
      <c r="A162" s="105"/>
    </row>
    <row r="163" hidden="1">
      <c r="A163" s="105"/>
    </row>
    <row r="164" hidden="1">
      <c r="A164" s="105"/>
    </row>
    <row r="165" hidden="1">
      <c r="A165" s="105"/>
    </row>
    <row r="166" hidden="1">
      <c r="A166" s="105"/>
    </row>
    <row r="167" hidden="1">
      <c r="A167" s="105"/>
    </row>
    <row r="168" hidden="1">
      <c r="A168" s="105"/>
    </row>
    <row r="169" hidden="1">
      <c r="A169" s="105"/>
    </row>
    <row r="170" hidden="1">
      <c r="A170" s="105"/>
    </row>
    <row r="171" hidden="1">
      <c r="A171" s="105"/>
    </row>
    <row r="172" hidden="1">
      <c r="A172" s="105"/>
    </row>
    <row r="173" hidden="1">
      <c r="A173" s="105"/>
    </row>
    <row r="174" hidden="1">
      <c r="A174" s="105"/>
    </row>
    <row r="175" hidden="1">
      <c r="A175" s="105"/>
    </row>
    <row r="176" hidden="1">
      <c r="A176" s="105"/>
    </row>
    <row r="177" hidden="1">
      <c r="A177" s="105"/>
    </row>
    <row r="178" hidden="1">
      <c r="A178" s="105"/>
    </row>
    <row r="179" hidden="1">
      <c r="A179" s="105"/>
    </row>
    <row r="180" hidden="1">
      <c r="A180" s="105"/>
    </row>
    <row r="181" hidden="1">
      <c r="A181" s="105"/>
    </row>
    <row r="182" hidden="1">
      <c r="A182" s="105"/>
    </row>
    <row r="183" hidden="1">
      <c r="A183" s="105"/>
    </row>
    <row r="184" hidden="1">
      <c r="A184" s="105"/>
    </row>
    <row r="185" hidden="1">
      <c r="A185" s="105"/>
    </row>
    <row r="186" hidden="1">
      <c r="A186" s="105"/>
    </row>
    <row r="187" hidden="1">
      <c r="A187" s="105"/>
    </row>
    <row r="188" hidden="1">
      <c r="A188" s="105"/>
    </row>
    <row r="189" hidden="1">
      <c r="A189" s="105"/>
    </row>
    <row r="190" hidden="1">
      <c r="A190" s="105"/>
    </row>
    <row r="191" hidden="1">
      <c r="A191" s="105"/>
    </row>
    <row r="192" hidden="1">
      <c r="A192" s="105"/>
    </row>
    <row r="193" hidden="1">
      <c r="A193" s="105"/>
    </row>
    <row r="194" hidden="1">
      <c r="A194" s="105"/>
    </row>
    <row r="195" hidden="1">
      <c r="A195" s="105"/>
    </row>
    <row r="196" hidden="1">
      <c r="A196" s="105"/>
    </row>
    <row r="197" hidden="1">
      <c r="A197" s="105"/>
    </row>
    <row r="198" hidden="1">
      <c r="A198" s="105"/>
    </row>
    <row r="199" hidden="1">
      <c r="A199" s="105"/>
    </row>
    <row r="200" hidden="1">
      <c r="A200" s="105"/>
    </row>
    <row r="201" hidden="1">
      <c r="A201" s="105"/>
    </row>
    <row r="202" hidden="1">
      <c r="A202" s="105"/>
    </row>
    <row r="203" hidden="1">
      <c r="A203" s="105"/>
    </row>
    <row r="204" hidden="1">
      <c r="A204" s="105"/>
    </row>
    <row r="205" hidden="1">
      <c r="A205" s="105"/>
    </row>
    <row r="206" hidden="1">
      <c r="A206" s="105"/>
    </row>
    <row r="207" hidden="1">
      <c r="A207" s="105"/>
    </row>
    <row r="208" hidden="1">
      <c r="A208" s="105"/>
    </row>
    <row r="209" hidden="1">
      <c r="A209" s="105"/>
    </row>
    <row r="210" hidden="1">
      <c r="A210" s="105"/>
    </row>
    <row r="211" hidden="1">
      <c r="A211" s="105"/>
    </row>
    <row r="212" hidden="1">
      <c r="A212" s="105"/>
    </row>
    <row r="213" hidden="1">
      <c r="A213" s="105"/>
    </row>
    <row r="214" hidden="1">
      <c r="A214" s="105"/>
    </row>
    <row r="215" hidden="1">
      <c r="A215" s="105"/>
    </row>
    <row r="216" hidden="1">
      <c r="A216" s="105"/>
    </row>
    <row r="217" hidden="1">
      <c r="A217" s="105"/>
    </row>
    <row r="218" hidden="1">
      <c r="A218" s="105"/>
    </row>
    <row r="219" hidden="1">
      <c r="A219" s="105"/>
    </row>
    <row r="220" hidden="1">
      <c r="A220" s="105"/>
    </row>
    <row r="221" hidden="1">
      <c r="A221" s="105"/>
    </row>
    <row r="222" hidden="1">
      <c r="A222" s="105"/>
    </row>
    <row r="223" hidden="1">
      <c r="A223" s="105"/>
    </row>
    <row r="224" hidden="1">
      <c r="A224" s="105"/>
    </row>
    <row r="225" hidden="1">
      <c r="A225" s="105"/>
    </row>
    <row r="226" hidden="1">
      <c r="A226" s="105"/>
    </row>
    <row r="227" hidden="1">
      <c r="A227" s="105"/>
    </row>
    <row r="228" hidden="1">
      <c r="A228" s="105"/>
    </row>
    <row r="229" hidden="1">
      <c r="A229" s="105"/>
    </row>
    <row r="230" hidden="1">
      <c r="A230" s="105"/>
    </row>
    <row r="231" hidden="1">
      <c r="A231" s="105"/>
    </row>
    <row r="232" hidden="1">
      <c r="A232" s="105"/>
    </row>
    <row r="233" hidden="1">
      <c r="A233" s="105"/>
    </row>
    <row r="234" hidden="1">
      <c r="A234" s="105"/>
    </row>
    <row r="235" hidden="1">
      <c r="A235" s="105"/>
    </row>
    <row r="236" hidden="1">
      <c r="A236" s="105"/>
    </row>
    <row r="237" hidden="1">
      <c r="A237" s="105"/>
    </row>
    <row r="238" hidden="1">
      <c r="A238" s="105"/>
    </row>
    <row r="239" hidden="1">
      <c r="A239" s="105"/>
    </row>
    <row r="240" hidden="1">
      <c r="A240" s="105"/>
    </row>
    <row r="241" hidden="1">
      <c r="A241" s="105"/>
    </row>
    <row r="242" hidden="1">
      <c r="A242" s="105"/>
    </row>
    <row r="243" hidden="1">
      <c r="A243" s="105"/>
    </row>
    <row r="244" hidden="1">
      <c r="A244" s="105"/>
    </row>
    <row r="245" hidden="1">
      <c r="A245" s="105"/>
    </row>
    <row r="246" hidden="1">
      <c r="A246" s="105"/>
    </row>
    <row r="247" hidden="1">
      <c r="A247" s="105"/>
    </row>
    <row r="248" hidden="1">
      <c r="A248" s="105"/>
    </row>
    <row r="249" hidden="1">
      <c r="A249" s="105"/>
    </row>
    <row r="250" hidden="1">
      <c r="A250" s="105"/>
    </row>
    <row r="251" hidden="1">
      <c r="A251" s="105"/>
    </row>
    <row r="252" hidden="1">
      <c r="A252" s="105"/>
    </row>
    <row r="253" hidden="1">
      <c r="A253" s="105"/>
    </row>
    <row r="254" hidden="1">
      <c r="A254" s="105"/>
    </row>
    <row r="255" hidden="1">
      <c r="A255" s="105"/>
    </row>
    <row r="256" hidden="1">
      <c r="A256" s="105"/>
    </row>
    <row r="257" hidden="1">
      <c r="A257" s="105"/>
    </row>
    <row r="258" hidden="1">
      <c r="A258" s="105"/>
    </row>
    <row r="259" hidden="1">
      <c r="A259" s="105"/>
    </row>
    <row r="260" hidden="1">
      <c r="A260" s="105"/>
    </row>
    <row r="261" hidden="1">
      <c r="A261" s="105"/>
    </row>
    <row r="262" hidden="1">
      <c r="A262" s="105"/>
    </row>
    <row r="263" hidden="1">
      <c r="A263" s="105"/>
    </row>
    <row r="264" hidden="1">
      <c r="A264" s="105"/>
    </row>
    <row r="265" hidden="1">
      <c r="A265" s="105"/>
    </row>
    <row r="266" hidden="1">
      <c r="A266" s="105"/>
    </row>
    <row r="267" hidden="1">
      <c r="A267" s="105"/>
    </row>
    <row r="268" hidden="1">
      <c r="A268" s="105"/>
    </row>
    <row r="269" hidden="1">
      <c r="A269" s="105"/>
    </row>
    <row r="270" hidden="1">
      <c r="A270" s="105"/>
    </row>
    <row r="271" hidden="1">
      <c r="A271" s="105"/>
    </row>
    <row r="272" hidden="1">
      <c r="A272" s="105"/>
    </row>
    <row r="273" hidden="1">
      <c r="A273" s="105"/>
    </row>
    <row r="274" hidden="1">
      <c r="A274" s="105"/>
    </row>
    <row r="275" hidden="1">
      <c r="A275" s="105"/>
    </row>
    <row r="276" hidden="1">
      <c r="A276" s="105"/>
    </row>
    <row r="277" hidden="1">
      <c r="A277" s="105"/>
    </row>
    <row r="278" hidden="1">
      <c r="A278" s="105"/>
    </row>
    <row r="279" hidden="1">
      <c r="A279" s="105"/>
    </row>
    <row r="280" hidden="1">
      <c r="A280" s="105"/>
    </row>
    <row r="281" hidden="1">
      <c r="A281" s="105"/>
    </row>
    <row r="282" hidden="1">
      <c r="A282" s="105"/>
    </row>
    <row r="283" hidden="1">
      <c r="A283" s="105"/>
    </row>
    <row r="284" hidden="1">
      <c r="A284" s="105"/>
    </row>
    <row r="285" hidden="1">
      <c r="A285" s="105"/>
    </row>
    <row r="286" hidden="1">
      <c r="A286" s="105"/>
    </row>
    <row r="287" hidden="1">
      <c r="A287" s="105"/>
    </row>
    <row r="288" hidden="1">
      <c r="A288" s="105"/>
    </row>
    <row r="289" hidden="1">
      <c r="A289" s="105"/>
    </row>
    <row r="290" hidden="1">
      <c r="A290" s="105"/>
    </row>
    <row r="291" hidden="1">
      <c r="A291" s="105"/>
    </row>
    <row r="292" hidden="1">
      <c r="A292" s="105"/>
    </row>
    <row r="293" hidden="1">
      <c r="A293" s="105"/>
    </row>
    <row r="294" hidden="1">
      <c r="A294" s="105"/>
    </row>
    <row r="295" hidden="1">
      <c r="A295" s="105"/>
    </row>
    <row r="296" hidden="1">
      <c r="A296" s="105"/>
    </row>
    <row r="297" hidden="1">
      <c r="A297" s="105"/>
    </row>
    <row r="298" hidden="1">
      <c r="A298" s="105"/>
    </row>
    <row r="299" hidden="1">
      <c r="A299" s="105"/>
    </row>
    <row r="300" hidden="1">
      <c r="A300" s="105"/>
    </row>
    <row r="301" hidden="1">
      <c r="A301" s="105"/>
    </row>
    <row r="302" hidden="1">
      <c r="A302" s="105"/>
    </row>
    <row r="303" hidden="1">
      <c r="A303" s="105"/>
    </row>
    <row r="304" hidden="1">
      <c r="A304" s="105"/>
    </row>
    <row r="305" hidden="1">
      <c r="A305" s="105"/>
    </row>
    <row r="306" hidden="1">
      <c r="A306" s="105"/>
    </row>
    <row r="307" hidden="1">
      <c r="A307" s="105"/>
    </row>
    <row r="308" hidden="1">
      <c r="A308" s="105"/>
    </row>
    <row r="309" hidden="1">
      <c r="A309" s="105"/>
    </row>
    <row r="310" hidden="1">
      <c r="A310" s="105"/>
    </row>
    <row r="311" hidden="1">
      <c r="A311" s="105"/>
    </row>
    <row r="312" hidden="1">
      <c r="A312" s="105"/>
    </row>
    <row r="313" hidden="1">
      <c r="A313" s="105"/>
    </row>
    <row r="314" hidden="1">
      <c r="A314" s="105"/>
    </row>
    <row r="315" hidden="1">
      <c r="A315" s="105"/>
    </row>
    <row r="316" hidden="1">
      <c r="A316" s="105"/>
    </row>
    <row r="317" hidden="1">
      <c r="A317" s="105"/>
    </row>
    <row r="318" hidden="1">
      <c r="A318" s="105"/>
    </row>
    <row r="319" hidden="1">
      <c r="A319" s="105"/>
    </row>
    <row r="320" hidden="1">
      <c r="A320" s="105"/>
    </row>
    <row r="321" hidden="1">
      <c r="A321" s="105"/>
    </row>
    <row r="322" hidden="1">
      <c r="A322" s="105"/>
    </row>
    <row r="323" hidden="1">
      <c r="A323" s="105"/>
    </row>
    <row r="324" hidden="1">
      <c r="A324" s="105"/>
    </row>
    <row r="325" hidden="1">
      <c r="A325" s="105"/>
    </row>
    <row r="326" hidden="1">
      <c r="A326" s="105"/>
    </row>
    <row r="327" hidden="1">
      <c r="A327" s="105"/>
    </row>
    <row r="328" hidden="1">
      <c r="A328" s="105"/>
    </row>
    <row r="329" hidden="1">
      <c r="A329" s="105"/>
    </row>
    <row r="330" hidden="1">
      <c r="A330" s="105"/>
    </row>
    <row r="331" hidden="1">
      <c r="A331" s="105"/>
    </row>
    <row r="332" hidden="1">
      <c r="A332" s="105"/>
    </row>
    <row r="333" hidden="1">
      <c r="A333" s="105"/>
    </row>
    <row r="334" hidden="1">
      <c r="A334" s="105"/>
    </row>
    <row r="335" hidden="1">
      <c r="A335" s="105"/>
    </row>
    <row r="336" hidden="1">
      <c r="A336" s="105"/>
    </row>
    <row r="337" hidden="1">
      <c r="A337" s="105"/>
    </row>
    <row r="338" hidden="1">
      <c r="A338" s="105"/>
    </row>
    <row r="339" hidden="1">
      <c r="A339" s="105"/>
    </row>
    <row r="340" hidden="1">
      <c r="A340" s="105"/>
    </row>
    <row r="341" hidden="1">
      <c r="A341" s="105"/>
    </row>
    <row r="342" hidden="1">
      <c r="A342" s="105"/>
    </row>
    <row r="343" hidden="1">
      <c r="A343" s="105"/>
    </row>
    <row r="344" hidden="1">
      <c r="A344" s="105"/>
    </row>
    <row r="345" hidden="1">
      <c r="A345" s="105"/>
    </row>
    <row r="346" hidden="1">
      <c r="A346" s="105"/>
    </row>
    <row r="347" hidden="1">
      <c r="A347" s="105"/>
    </row>
    <row r="348" hidden="1">
      <c r="A348" s="105"/>
    </row>
    <row r="349" hidden="1">
      <c r="A349" s="105"/>
    </row>
    <row r="350" hidden="1">
      <c r="A350" s="105"/>
    </row>
    <row r="351" hidden="1">
      <c r="A351" s="105"/>
    </row>
    <row r="352" hidden="1">
      <c r="A352" s="105"/>
    </row>
    <row r="353" hidden="1">
      <c r="A353" s="105"/>
    </row>
    <row r="354" hidden="1">
      <c r="A354" s="105"/>
    </row>
    <row r="355" hidden="1">
      <c r="A355" s="105"/>
    </row>
    <row r="356" hidden="1">
      <c r="A356" s="105"/>
    </row>
    <row r="357" hidden="1">
      <c r="A357" s="105"/>
    </row>
    <row r="358" hidden="1">
      <c r="A358" s="105"/>
    </row>
    <row r="359" hidden="1">
      <c r="A359" s="105"/>
    </row>
    <row r="360" hidden="1">
      <c r="A360" s="105"/>
    </row>
    <row r="361" hidden="1">
      <c r="A361" s="105"/>
    </row>
    <row r="362" hidden="1">
      <c r="A362" s="105"/>
    </row>
    <row r="363" hidden="1">
      <c r="A363" s="105"/>
    </row>
    <row r="364" hidden="1">
      <c r="A364" s="105"/>
    </row>
    <row r="365" hidden="1">
      <c r="A365" s="105"/>
    </row>
    <row r="366" hidden="1">
      <c r="A366" s="105"/>
    </row>
    <row r="367" hidden="1">
      <c r="A367" s="105"/>
    </row>
    <row r="368" hidden="1">
      <c r="A368" s="105"/>
    </row>
    <row r="369" hidden="1">
      <c r="A369" s="105"/>
    </row>
    <row r="370" hidden="1">
      <c r="A370" s="105"/>
    </row>
    <row r="371" hidden="1">
      <c r="A371" s="105"/>
    </row>
    <row r="372" hidden="1">
      <c r="A372" s="105"/>
    </row>
    <row r="373" hidden="1">
      <c r="A373" s="105"/>
    </row>
    <row r="374" hidden="1">
      <c r="A374" s="105"/>
    </row>
    <row r="375" hidden="1">
      <c r="A375" s="105"/>
    </row>
    <row r="376" hidden="1">
      <c r="A376" s="105"/>
    </row>
    <row r="377" hidden="1">
      <c r="A377" s="105"/>
    </row>
    <row r="378" hidden="1">
      <c r="A378" s="105"/>
    </row>
    <row r="379" hidden="1">
      <c r="A379" s="105"/>
    </row>
    <row r="380" hidden="1">
      <c r="A380" s="105"/>
    </row>
    <row r="381" hidden="1">
      <c r="A381" s="105"/>
    </row>
    <row r="382" hidden="1">
      <c r="A382" s="105"/>
    </row>
    <row r="383" hidden="1">
      <c r="A383" s="105"/>
    </row>
    <row r="384" hidden="1">
      <c r="A384" s="105"/>
    </row>
    <row r="385" hidden="1">
      <c r="A385" s="105"/>
    </row>
    <row r="386" hidden="1">
      <c r="A386" s="105"/>
    </row>
    <row r="387" hidden="1">
      <c r="A387" s="105"/>
    </row>
    <row r="388" hidden="1">
      <c r="A388" s="105"/>
    </row>
    <row r="389" hidden="1">
      <c r="A389" s="105"/>
    </row>
    <row r="390" hidden="1">
      <c r="A390" s="105"/>
    </row>
    <row r="391" hidden="1">
      <c r="A391" s="105"/>
    </row>
    <row r="392" hidden="1">
      <c r="A392" s="105"/>
    </row>
    <row r="393" hidden="1">
      <c r="A393" s="105"/>
    </row>
    <row r="394" hidden="1">
      <c r="A394" s="105"/>
    </row>
    <row r="395" hidden="1">
      <c r="A395" s="105"/>
    </row>
    <row r="396" hidden="1">
      <c r="A396" s="105"/>
    </row>
    <row r="397" hidden="1">
      <c r="A397" s="105"/>
    </row>
    <row r="398" hidden="1">
      <c r="A398" s="105"/>
    </row>
    <row r="399" hidden="1">
      <c r="A399" s="105"/>
    </row>
    <row r="400" hidden="1">
      <c r="A400" s="105"/>
    </row>
    <row r="401" hidden="1">
      <c r="A401" s="105"/>
    </row>
    <row r="402" hidden="1">
      <c r="A402" s="105"/>
    </row>
    <row r="403" hidden="1">
      <c r="A403" s="105"/>
    </row>
    <row r="404" hidden="1">
      <c r="A404" s="105"/>
    </row>
    <row r="405" hidden="1">
      <c r="A405" s="105"/>
    </row>
    <row r="406" hidden="1">
      <c r="A406" s="105"/>
    </row>
    <row r="407" hidden="1">
      <c r="A407" s="105"/>
    </row>
    <row r="408" hidden="1">
      <c r="A408" s="105"/>
    </row>
    <row r="409" hidden="1">
      <c r="A409" s="105"/>
    </row>
    <row r="410" hidden="1">
      <c r="A410" s="105"/>
    </row>
    <row r="411" hidden="1">
      <c r="A411" s="105"/>
    </row>
    <row r="412" hidden="1">
      <c r="A412" s="105"/>
    </row>
    <row r="413" hidden="1">
      <c r="A413" s="105"/>
    </row>
    <row r="414" hidden="1">
      <c r="A414" s="105"/>
    </row>
    <row r="415" hidden="1">
      <c r="A415" s="105"/>
    </row>
    <row r="416" hidden="1">
      <c r="A416" s="105"/>
    </row>
    <row r="417" hidden="1">
      <c r="A417" s="105"/>
    </row>
    <row r="418" hidden="1">
      <c r="A418" s="105"/>
    </row>
    <row r="419" hidden="1">
      <c r="A419" s="105"/>
    </row>
    <row r="420" hidden="1">
      <c r="A420" s="105"/>
    </row>
    <row r="421" hidden="1">
      <c r="A421" s="105"/>
    </row>
    <row r="422" hidden="1">
      <c r="A422" s="105"/>
    </row>
    <row r="423" hidden="1">
      <c r="A423" s="105"/>
    </row>
    <row r="424" hidden="1">
      <c r="A424" s="105"/>
    </row>
    <row r="425" hidden="1">
      <c r="A425" s="105"/>
    </row>
    <row r="426" hidden="1">
      <c r="A426" s="105"/>
    </row>
    <row r="427" hidden="1">
      <c r="A427" s="105"/>
    </row>
    <row r="428" hidden="1">
      <c r="A428" s="105"/>
    </row>
    <row r="429" hidden="1">
      <c r="A429" s="105"/>
    </row>
    <row r="430" hidden="1">
      <c r="A430" s="105"/>
    </row>
    <row r="431" hidden="1">
      <c r="A431" s="105"/>
    </row>
    <row r="432" hidden="1">
      <c r="A432" s="105"/>
    </row>
    <row r="433" hidden="1">
      <c r="A433" s="105"/>
    </row>
    <row r="434" hidden="1">
      <c r="A434" s="105"/>
    </row>
    <row r="435" hidden="1">
      <c r="A435" s="105"/>
    </row>
    <row r="436" hidden="1">
      <c r="A436" s="105"/>
    </row>
    <row r="437" hidden="1">
      <c r="A437" s="105"/>
    </row>
    <row r="438" hidden="1">
      <c r="A438" s="105"/>
    </row>
    <row r="439" hidden="1">
      <c r="A439" s="105"/>
    </row>
    <row r="440" hidden="1">
      <c r="A440" s="105"/>
    </row>
    <row r="441" hidden="1">
      <c r="A441" s="105"/>
    </row>
    <row r="442" hidden="1">
      <c r="A442" s="105"/>
    </row>
    <row r="443" hidden="1">
      <c r="A443" s="105"/>
    </row>
    <row r="444" hidden="1">
      <c r="A444" s="105"/>
    </row>
    <row r="445" hidden="1">
      <c r="A445" s="105"/>
    </row>
    <row r="446" hidden="1">
      <c r="A446" s="105"/>
    </row>
    <row r="447" hidden="1">
      <c r="A447" s="105"/>
    </row>
    <row r="448" hidden="1">
      <c r="A448" s="105"/>
    </row>
    <row r="449" hidden="1">
      <c r="A449" s="105"/>
    </row>
    <row r="450" hidden="1">
      <c r="A450" s="105"/>
    </row>
    <row r="451" hidden="1">
      <c r="A451" s="105"/>
    </row>
    <row r="452" hidden="1">
      <c r="A452" s="105"/>
    </row>
    <row r="453" hidden="1">
      <c r="A453" s="105"/>
    </row>
    <row r="454" hidden="1">
      <c r="A454" s="105"/>
    </row>
    <row r="455" hidden="1">
      <c r="A455" s="105"/>
    </row>
    <row r="456" hidden="1">
      <c r="A456" s="105"/>
    </row>
    <row r="457" hidden="1">
      <c r="A457" s="105"/>
    </row>
    <row r="458" hidden="1">
      <c r="A458" s="105"/>
    </row>
    <row r="459" hidden="1">
      <c r="A459" s="105"/>
    </row>
    <row r="460" hidden="1">
      <c r="A460" s="105"/>
    </row>
    <row r="461" hidden="1">
      <c r="A461" s="105"/>
    </row>
    <row r="462" hidden="1">
      <c r="A462" s="105"/>
    </row>
    <row r="463" hidden="1">
      <c r="A463" s="105"/>
    </row>
    <row r="464" hidden="1">
      <c r="A464" s="105"/>
    </row>
    <row r="465" hidden="1">
      <c r="A465" s="105"/>
    </row>
    <row r="466" hidden="1">
      <c r="A466" s="105"/>
    </row>
    <row r="467" hidden="1">
      <c r="A467" s="105"/>
    </row>
    <row r="468" hidden="1">
      <c r="A468" s="105"/>
    </row>
    <row r="469" hidden="1">
      <c r="A469" s="105"/>
    </row>
    <row r="470" hidden="1">
      <c r="A470" s="105"/>
    </row>
    <row r="471" hidden="1">
      <c r="A471" s="105"/>
    </row>
    <row r="472" hidden="1">
      <c r="A472" s="105"/>
    </row>
    <row r="473" hidden="1">
      <c r="A473" s="105"/>
    </row>
    <row r="474" hidden="1">
      <c r="A474" s="105"/>
    </row>
    <row r="475" hidden="1">
      <c r="A475" s="105"/>
    </row>
    <row r="476" hidden="1">
      <c r="A476" s="105"/>
    </row>
    <row r="477" hidden="1">
      <c r="A477" s="105"/>
    </row>
    <row r="478" hidden="1">
      <c r="A478" s="105"/>
    </row>
    <row r="479" hidden="1">
      <c r="A479" s="105"/>
    </row>
    <row r="480" hidden="1">
      <c r="A480" s="105"/>
    </row>
    <row r="481" hidden="1">
      <c r="A481" s="105"/>
    </row>
    <row r="482" hidden="1">
      <c r="A482" s="105"/>
    </row>
    <row r="483" hidden="1">
      <c r="A483" s="105"/>
    </row>
    <row r="484" hidden="1">
      <c r="A484" s="105"/>
    </row>
    <row r="485" hidden="1">
      <c r="A485" s="105"/>
    </row>
    <row r="486" hidden="1">
      <c r="A486" s="105"/>
    </row>
    <row r="487" hidden="1">
      <c r="A487" s="105"/>
    </row>
    <row r="488" hidden="1">
      <c r="A488" s="105"/>
    </row>
    <row r="489" hidden="1">
      <c r="A489" s="105"/>
    </row>
    <row r="490" hidden="1">
      <c r="A490" s="105"/>
    </row>
    <row r="491" hidden="1">
      <c r="A491" s="105"/>
    </row>
    <row r="492" hidden="1">
      <c r="A492" s="105"/>
    </row>
    <row r="493" hidden="1">
      <c r="A493" s="105"/>
    </row>
    <row r="494" hidden="1">
      <c r="A494" s="105"/>
    </row>
    <row r="495" hidden="1">
      <c r="A495" s="105"/>
    </row>
    <row r="496" hidden="1">
      <c r="A496" s="105"/>
    </row>
    <row r="497" hidden="1">
      <c r="A497" s="105"/>
    </row>
    <row r="498" hidden="1">
      <c r="A498" s="105"/>
    </row>
    <row r="499" hidden="1">
      <c r="A499" s="105"/>
    </row>
    <row r="500" hidden="1">
      <c r="A500" s="105"/>
    </row>
    <row r="501" hidden="1">
      <c r="A501" s="105"/>
    </row>
    <row r="502" hidden="1">
      <c r="A502" s="105"/>
    </row>
    <row r="503" hidden="1">
      <c r="A503" s="105"/>
    </row>
    <row r="504" hidden="1">
      <c r="A504" s="105"/>
    </row>
    <row r="505" hidden="1">
      <c r="A505" s="105"/>
    </row>
    <row r="506" hidden="1">
      <c r="A506" s="105"/>
    </row>
    <row r="507" hidden="1">
      <c r="A507" s="105"/>
    </row>
    <row r="508" hidden="1">
      <c r="A508" s="105"/>
    </row>
    <row r="509" hidden="1">
      <c r="A509" s="105"/>
    </row>
    <row r="510" hidden="1">
      <c r="A510" s="105"/>
    </row>
    <row r="511" hidden="1">
      <c r="A511" s="105"/>
    </row>
    <row r="512" hidden="1">
      <c r="A512" s="105"/>
    </row>
    <row r="513" hidden="1">
      <c r="A513" s="105"/>
    </row>
    <row r="514" hidden="1">
      <c r="A514" s="105"/>
    </row>
    <row r="515" hidden="1">
      <c r="A515" s="105"/>
    </row>
    <row r="516" hidden="1">
      <c r="A516" s="105"/>
    </row>
    <row r="517" hidden="1">
      <c r="A517" s="105"/>
    </row>
    <row r="518" hidden="1">
      <c r="A518" s="105"/>
    </row>
    <row r="519" hidden="1">
      <c r="A519" s="105"/>
    </row>
    <row r="520" hidden="1">
      <c r="A520" s="105"/>
    </row>
    <row r="521" hidden="1">
      <c r="A521" s="105"/>
    </row>
    <row r="522" hidden="1">
      <c r="A522" s="105"/>
    </row>
    <row r="523" hidden="1">
      <c r="A523" s="105"/>
    </row>
    <row r="524" hidden="1">
      <c r="A524" s="105"/>
    </row>
    <row r="525" hidden="1">
      <c r="A525" s="105"/>
    </row>
    <row r="526" hidden="1">
      <c r="A526" s="105"/>
    </row>
    <row r="527" hidden="1">
      <c r="A527" s="105"/>
    </row>
    <row r="528" hidden="1">
      <c r="A528" s="105"/>
    </row>
    <row r="529" hidden="1">
      <c r="A529" s="105"/>
    </row>
    <row r="530" hidden="1">
      <c r="A530" s="105"/>
    </row>
    <row r="531" hidden="1">
      <c r="A531" s="105"/>
    </row>
    <row r="532" hidden="1">
      <c r="A532" s="105"/>
    </row>
    <row r="533" hidden="1">
      <c r="A533" s="105"/>
    </row>
    <row r="534" hidden="1">
      <c r="A534" s="105"/>
    </row>
    <row r="535" hidden="1">
      <c r="A535" s="105"/>
    </row>
    <row r="536" hidden="1">
      <c r="A536" s="105"/>
    </row>
    <row r="537" hidden="1">
      <c r="A537" s="105"/>
    </row>
    <row r="538" hidden="1">
      <c r="A538" s="105"/>
    </row>
    <row r="539" hidden="1">
      <c r="A539" s="105"/>
    </row>
    <row r="540" hidden="1">
      <c r="A540" s="105"/>
    </row>
    <row r="541" hidden="1">
      <c r="A541" s="105"/>
    </row>
    <row r="542" hidden="1">
      <c r="A542" s="105"/>
    </row>
    <row r="543" hidden="1">
      <c r="A543" s="105"/>
    </row>
    <row r="544" hidden="1">
      <c r="A544" s="105"/>
    </row>
    <row r="545" hidden="1">
      <c r="A545" s="105"/>
    </row>
    <row r="546" hidden="1">
      <c r="A546" s="105"/>
    </row>
    <row r="547" hidden="1">
      <c r="A547" s="105"/>
    </row>
    <row r="548" hidden="1">
      <c r="A548" s="105"/>
    </row>
    <row r="549" hidden="1">
      <c r="A549" s="105"/>
    </row>
    <row r="550" hidden="1">
      <c r="A550" s="105"/>
    </row>
    <row r="551" hidden="1">
      <c r="A551" s="105"/>
    </row>
    <row r="552" hidden="1">
      <c r="A552" s="105"/>
    </row>
    <row r="553" hidden="1">
      <c r="A553" s="105"/>
    </row>
    <row r="554" hidden="1">
      <c r="A554" s="105"/>
    </row>
    <row r="555" hidden="1">
      <c r="A555" s="105"/>
    </row>
    <row r="556" hidden="1">
      <c r="A556" s="105"/>
    </row>
    <row r="557" hidden="1">
      <c r="A557" s="105"/>
    </row>
    <row r="558" hidden="1">
      <c r="A558" s="105"/>
    </row>
    <row r="559" hidden="1">
      <c r="A559" s="105"/>
    </row>
    <row r="560" hidden="1">
      <c r="A560" s="105"/>
    </row>
    <row r="561" hidden="1">
      <c r="A561" s="105"/>
    </row>
    <row r="562" hidden="1">
      <c r="A562" s="105"/>
    </row>
    <row r="563" hidden="1">
      <c r="A563" s="105"/>
    </row>
    <row r="564" hidden="1">
      <c r="A564" s="105"/>
    </row>
    <row r="565" hidden="1">
      <c r="A565" s="105"/>
    </row>
    <row r="566" hidden="1">
      <c r="A566" s="105"/>
    </row>
    <row r="567" hidden="1">
      <c r="A567" s="105"/>
    </row>
    <row r="568" hidden="1">
      <c r="A568" s="105"/>
    </row>
    <row r="569" hidden="1">
      <c r="A569" s="105"/>
    </row>
    <row r="570" hidden="1">
      <c r="A570" s="105"/>
    </row>
    <row r="571" hidden="1">
      <c r="A571" s="105"/>
    </row>
    <row r="572" hidden="1">
      <c r="A572" s="105"/>
    </row>
    <row r="573" hidden="1">
      <c r="A573" s="105"/>
    </row>
    <row r="574" hidden="1">
      <c r="A574" s="105"/>
    </row>
    <row r="575" hidden="1">
      <c r="A575" s="105"/>
    </row>
    <row r="576" hidden="1">
      <c r="A576" s="105"/>
    </row>
    <row r="577" hidden="1">
      <c r="A577" s="105"/>
    </row>
    <row r="578" hidden="1">
      <c r="A578" s="105"/>
    </row>
    <row r="579" hidden="1">
      <c r="A579" s="105"/>
    </row>
    <row r="580" hidden="1">
      <c r="A580" s="105"/>
    </row>
    <row r="581" hidden="1">
      <c r="A581" s="105"/>
    </row>
    <row r="582" hidden="1">
      <c r="A582" s="105"/>
    </row>
    <row r="583" hidden="1">
      <c r="A583" s="105"/>
    </row>
    <row r="584" hidden="1">
      <c r="A584" s="105"/>
    </row>
    <row r="585" hidden="1">
      <c r="A585" s="105"/>
    </row>
    <row r="586" hidden="1">
      <c r="A586" s="105"/>
    </row>
    <row r="587" hidden="1">
      <c r="A587" s="105"/>
    </row>
    <row r="588" hidden="1">
      <c r="A588" s="105"/>
    </row>
    <row r="589" hidden="1">
      <c r="A589" s="105"/>
    </row>
    <row r="590" hidden="1">
      <c r="A590" s="105"/>
    </row>
    <row r="591" hidden="1">
      <c r="A591" s="105"/>
    </row>
    <row r="592" hidden="1">
      <c r="A592" s="105"/>
    </row>
    <row r="593" hidden="1">
      <c r="A593" s="105"/>
    </row>
    <row r="594" hidden="1">
      <c r="A594" s="105"/>
    </row>
    <row r="595" hidden="1">
      <c r="A595" s="105"/>
    </row>
    <row r="596" hidden="1">
      <c r="A596" s="105"/>
    </row>
    <row r="597" hidden="1">
      <c r="A597" s="105"/>
    </row>
    <row r="598" hidden="1">
      <c r="A598" s="105"/>
    </row>
    <row r="599" hidden="1">
      <c r="A599" s="105"/>
    </row>
    <row r="600" hidden="1">
      <c r="A600" s="105"/>
    </row>
    <row r="601" hidden="1">
      <c r="A601" s="105"/>
    </row>
    <row r="602" hidden="1">
      <c r="A602" s="105"/>
    </row>
    <row r="603" hidden="1">
      <c r="A603" s="105"/>
    </row>
    <row r="604" hidden="1">
      <c r="A604" s="105"/>
    </row>
    <row r="605" hidden="1">
      <c r="A605" s="105"/>
    </row>
    <row r="606" hidden="1">
      <c r="A606" s="105"/>
    </row>
    <row r="607" hidden="1">
      <c r="A607" s="105"/>
    </row>
    <row r="608" hidden="1">
      <c r="A608" s="105"/>
    </row>
    <row r="609" hidden="1">
      <c r="A609" s="105"/>
    </row>
    <row r="610" hidden="1">
      <c r="A610" s="105"/>
    </row>
    <row r="611" hidden="1">
      <c r="A611" s="105"/>
    </row>
    <row r="612" hidden="1">
      <c r="A612" s="105"/>
    </row>
    <row r="613" hidden="1">
      <c r="A613" s="105"/>
    </row>
    <row r="614" hidden="1">
      <c r="A614" s="105"/>
    </row>
    <row r="615" hidden="1">
      <c r="A615" s="105"/>
    </row>
    <row r="616" hidden="1">
      <c r="A616" s="105"/>
    </row>
    <row r="617" hidden="1">
      <c r="A617" s="105"/>
    </row>
    <row r="618" hidden="1">
      <c r="A618" s="105"/>
    </row>
    <row r="619" hidden="1">
      <c r="A619" s="105"/>
    </row>
    <row r="620" hidden="1">
      <c r="A620" s="105"/>
    </row>
    <row r="621" hidden="1">
      <c r="A621" s="105"/>
    </row>
    <row r="622" hidden="1">
      <c r="A622" s="105"/>
    </row>
    <row r="623" hidden="1">
      <c r="A623" s="105"/>
    </row>
    <row r="624" hidden="1">
      <c r="A624" s="105"/>
    </row>
    <row r="625" hidden="1">
      <c r="A625" s="105"/>
    </row>
    <row r="626" hidden="1">
      <c r="A626" s="105"/>
    </row>
    <row r="627" hidden="1">
      <c r="A627" s="105"/>
    </row>
    <row r="628" hidden="1">
      <c r="A628" s="105"/>
    </row>
    <row r="629" hidden="1">
      <c r="A629" s="105"/>
    </row>
    <row r="630" hidden="1">
      <c r="A630" s="105"/>
    </row>
    <row r="631" hidden="1">
      <c r="A631" s="105"/>
    </row>
    <row r="632" hidden="1">
      <c r="A632" s="105"/>
    </row>
    <row r="633" hidden="1">
      <c r="A633" s="105"/>
    </row>
    <row r="634" hidden="1">
      <c r="A634" s="105"/>
    </row>
    <row r="635" hidden="1">
      <c r="A635" s="105"/>
    </row>
    <row r="636" hidden="1">
      <c r="A636" s="105"/>
    </row>
    <row r="637" hidden="1">
      <c r="A637" s="105"/>
    </row>
    <row r="638" hidden="1">
      <c r="A638" s="105"/>
    </row>
    <row r="639" hidden="1">
      <c r="A639" s="105"/>
    </row>
    <row r="640" hidden="1">
      <c r="A640" s="105"/>
    </row>
    <row r="641" hidden="1">
      <c r="A641" s="105"/>
    </row>
    <row r="642" hidden="1">
      <c r="A642" s="105"/>
    </row>
    <row r="643" hidden="1">
      <c r="A643" s="105"/>
    </row>
    <row r="644" hidden="1">
      <c r="A644" s="105"/>
    </row>
    <row r="645" hidden="1">
      <c r="A645" s="105"/>
    </row>
    <row r="646" hidden="1">
      <c r="A646" s="105"/>
    </row>
    <row r="647" hidden="1">
      <c r="A647" s="105"/>
    </row>
    <row r="648" hidden="1">
      <c r="A648" s="105"/>
    </row>
    <row r="649" hidden="1">
      <c r="A649" s="105"/>
    </row>
    <row r="650" hidden="1">
      <c r="A650" s="105"/>
    </row>
    <row r="651" hidden="1">
      <c r="A651" s="105"/>
    </row>
    <row r="652" hidden="1">
      <c r="A652" s="105"/>
    </row>
    <row r="653" hidden="1">
      <c r="A653" s="105"/>
    </row>
    <row r="654" hidden="1">
      <c r="A654" s="105"/>
    </row>
    <row r="655" hidden="1">
      <c r="A655" s="105"/>
    </row>
    <row r="656" hidden="1">
      <c r="A656" s="105"/>
    </row>
    <row r="657" hidden="1">
      <c r="A657" s="105"/>
    </row>
    <row r="658" hidden="1">
      <c r="A658" s="105"/>
    </row>
    <row r="659" hidden="1">
      <c r="A659" s="105"/>
    </row>
    <row r="660" hidden="1">
      <c r="A660" s="105"/>
    </row>
    <row r="661" hidden="1">
      <c r="A661" s="105"/>
    </row>
    <row r="662" hidden="1">
      <c r="A662" s="105"/>
    </row>
    <row r="663" hidden="1">
      <c r="A663" s="105"/>
    </row>
    <row r="664" hidden="1">
      <c r="A664" s="105"/>
    </row>
    <row r="665" hidden="1">
      <c r="A665" s="105"/>
    </row>
    <row r="666" hidden="1">
      <c r="A666" s="105"/>
    </row>
    <row r="667" hidden="1">
      <c r="A667" s="105"/>
    </row>
    <row r="668" hidden="1">
      <c r="A668" s="105"/>
    </row>
    <row r="669" hidden="1">
      <c r="A669" s="105"/>
    </row>
    <row r="670" hidden="1">
      <c r="A670" s="105"/>
    </row>
    <row r="671" hidden="1">
      <c r="A671" s="105"/>
    </row>
    <row r="672" hidden="1">
      <c r="A672" s="105"/>
    </row>
    <row r="673" hidden="1">
      <c r="A673" s="105"/>
    </row>
    <row r="674" hidden="1">
      <c r="A674" s="105"/>
    </row>
    <row r="675" hidden="1">
      <c r="A675" s="105"/>
    </row>
    <row r="676" hidden="1">
      <c r="A676" s="105"/>
    </row>
    <row r="677" hidden="1">
      <c r="A677" s="105"/>
    </row>
    <row r="678" hidden="1">
      <c r="A678" s="105"/>
    </row>
    <row r="679" hidden="1">
      <c r="A679" s="105"/>
    </row>
    <row r="680" hidden="1">
      <c r="A680" s="105"/>
    </row>
    <row r="681" hidden="1">
      <c r="A681" s="105"/>
    </row>
    <row r="682" hidden="1">
      <c r="A682" s="105"/>
    </row>
    <row r="683" hidden="1">
      <c r="A683" s="105"/>
    </row>
    <row r="684" hidden="1">
      <c r="A684" s="105"/>
    </row>
    <row r="685" hidden="1">
      <c r="A685" s="105"/>
    </row>
    <row r="686" hidden="1">
      <c r="A686" s="105"/>
    </row>
    <row r="687" hidden="1">
      <c r="A687" s="105"/>
    </row>
    <row r="688" hidden="1">
      <c r="A688" s="105"/>
    </row>
    <row r="689" hidden="1">
      <c r="A689" s="105"/>
    </row>
    <row r="690" hidden="1">
      <c r="A690" s="105"/>
    </row>
    <row r="691" hidden="1">
      <c r="A691" s="105"/>
    </row>
    <row r="692" hidden="1">
      <c r="A692" s="105"/>
    </row>
    <row r="693" hidden="1">
      <c r="A693" s="105"/>
    </row>
    <row r="694" hidden="1">
      <c r="A694" s="105"/>
    </row>
    <row r="695" hidden="1">
      <c r="A695" s="105"/>
    </row>
    <row r="696" hidden="1">
      <c r="A696" s="105"/>
    </row>
    <row r="697" hidden="1">
      <c r="A697" s="105"/>
    </row>
    <row r="698" hidden="1">
      <c r="A698" s="105"/>
    </row>
    <row r="699" hidden="1">
      <c r="A699" s="105"/>
    </row>
    <row r="700" hidden="1">
      <c r="A700" s="105"/>
    </row>
    <row r="701" hidden="1">
      <c r="A701" s="105"/>
    </row>
    <row r="702" hidden="1">
      <c r="A702" s="105"/>
    </row>
    <row r="703" hidden="1">
      <c r="A703" s="105"/>
    </row>
    <row r="704" hidden="1">
      <c r="A704" s="105"/>
    </row>
    <row r="705" hidden="1">
      <c r="A705" s="105"/>
    </row>
    <row r="706" hidden="1">
      <c r="A706" s="105"/>
    </row>
    <row r="707" hidden="1">
      <c r="A707" s="105"/>
    </row>
    <row r="708" hidden="1">
      <c r="A708" s="105"/>
    </row>
    <row r="709" hidden="1">
      <c r="A709" s="105"/>
    </row>
    <row r="710" hidden="1">
      <c r="A710" s="105"/>
    </row>
    <row r="711" hidden="1">
      <c r="A711" s="105"/>
    </row>
    <row r="712" hidden="1">
      <c r="A712" s="105"/>
    </row>
    <row r="713" hidden="1">
      <c r="A713" s="105"/>
    </row>
    <row r="714" hidden="1">
      <c r="A714" s="105"/>
    </row>
    <row r="715" hidden="1">
      <c r="A715" s="105"/>
    </row>
    <row r="716" hidden="1">
      <c r="A716" s="105"/>
    </row>
    <row r="717" hidden="1">
      <c r="A717" s="105"/>
    </row>
    <row r="718" hidden="1">
      <c r="A718" s="105"/>
    </row>
    <row r="719" hidden="1">
      <c r="A719" s="105"/>
    </row>
    <row r="720" hidden="1">
      <c r="A720" s="105"/>
    </row>
    <row r="721" hidden="1">
      <c r="A721" s="105"/>
    </row>
    <row r="722" hidden="1">
      <c r="A722" s="105"/>
    </row>
    <row r="723" hidden="1">
      <c r="A723" s="105"/>
    </row>
    <row r="724" hidden="1">
      <c r="A724" s="105"/>
    </row>
    <row r="725" hidden="1">
      <c r="A725" s="105"/>
    </row>
    <row r="726" hidden="1">
      <c r="A726" s="105"/>
    </row>
    <row r="727" hidden="1">
      <c r="A727" s="105"/>
    </row>
    <row r="728" hidden="1">
      <c r="A728" s="105"/>
    </row>
    <row r="729" hidden="1">
      <c r="A729" s="105"/>
    </row>
    <row r="730" hidden="1">
      <c r="A730" s="105"/>
    </row>
    <row r="731" hidden="1">
      <c r="A731" s="105"/>
    </row>
    <row r="732" hidden="1">
      <c r="A732" s="105"/>
    </row>
    <row r="733" hidden="1">
      <c r="A733" s="105"/>
    </row>
    <row r="734" hidden="1">
      <c r="A734" s="105"/>
    </row>
    <row r="735" hidden="1">
      <c r="A735" s="105"/>
    </row>
    <row r="736" hidden="1">
      <c r="A736" s="105"/>
    </row>
    <row r="737" hidden="1">
      <c r="A737" s="105"/>
    </row>
    <row r="738" hidden="1">
      <c r="A738" s="105"/>
    </row>
    <row r="739" hidden="1">
      <c r="A739" s="105"/>
    </row>
    <row r="740" hidden="1">
      <c r="A740" s="105"/>
    </row>
    <row r="741" hidden="1">
      <c r="A741" s="105"/>
    </row>
    <row r="742" hidden="1">
      <c r="A742" s="105"/>
    </row>
    <row r="743" hidden="1">
      <c r="A743" s="105"/>
    </row>
    <row r="744" hidden="1">
      <c r="A744" s="105"/>
    </row>
    <row r="745" hidden="1">
      <c r="A745" s="105"/>
    </row>
    <row r="746" hidden="1">
      <c r="A746" s="105"/>
    </row>
    <row r="747" hidden="1">
      <c r="A747" s="105"/>
    </row>
    <row r="748" hidden="1">
      <c r="A748" s="105"/>
    </row>
    <row r="749" hidden="1">
      <c r="A749" s="105"/>
    </row>
    <row r="750" hidden="1">
      <c r="A750" s="105"/>
    </row>
    <row r="751" hidden="1">
      <c r="A751" s="105"/>
    </row>
    <row r="752" hidden="1">
      <c r="A752" s="105"/>
    </row>
    <row r="753" hidden="1">
      <c r="A753" s="105"/>
    </row>
    <row r="754" hidden="1">
      <c r="A754" s="105"/>
    </row>
    <row r="755" hidden="1">
      <c r="A755" s="105"/>
    </row>
    <row r="756" hidden="1">
      <c r="A756" s="105"/>
    </row>
    <row r="757" hidden="1">
      <c r="A757" s="105"/>
    </row>
    <row r="758" hidden="1">
      <c r="A758" s="105"/>
    </row>
    <row r="759" hidden="1">
      <c r="A759" s="105"/>
    </row>
    <row r="760" hidden="1">
      <c r="A760" s="105"/>
    </row>
    <row r="761" hidden="1">
      <c r="A761" s="105"/>
    </row>
    <row r="762" hidden="1">
      <c r="A762" s="105"/>
    </row>
    <row r="763" hidden="1">
      <c r="A763" s="105"/>
    </row>
    <row r="764" hidden="1">
      <c r="A764" s="105"/>
    </row>
    <row r="765" hidden="1">
      <c r="A765" s="105"/>
    </row>
    <row r="766" hidden="1">
      <c r="A766" s="105"/>
    </row>
    <row r="767" hidden="1">
      <c r="A767" s="105"/>
    </row>
    <row r="768" hidden="1">
      <c r="A768" s="105"/>
    </row>
    <row r="769" hidden="1">
      <c r="A769" s="105"/>
    </row>
    <row r="770" hidden="1">
      <c r="A770" s="105"/>
    </row>
    <row r="771" hidden="1">
      <c r="A771" s="105"/>
    </row>
    <row r="772" hidden="1">
      <c r="A772" s="105"/>
    </row>
    <row r="773" hidden="1">
      <c r="A773" s="105"/>
    </row>
    <row r="774" hidden="1">
      <c r="A774" s="105"/>
    </row>
    <row r="775" hidden="1">
      <c r="A775" s="105"/>
    </row>
    <row r="776" hidden="1">
      <c r="A776" s="105"/>
    </row>
    <row r="777" hidden="1">
      <c r="A777" s="105"/>
    </row>
    <row r="778" hidden="1">
      <c r="A778" s="105"/>
    </row>
    <row r="779" hidden="1">
      <c r="A779" s="105"/>
    </row>
    <row r="780" hidden="1">
      <c r="A780" s="105"/>
    </row>
    <row r="781" hidden="1">
      <c r="A781" s="105"/>
    </row>
    <row r="782" hidden="1">
      <c r="A782" s="105"/>
    </row>
    <row r="783" hidden="1">
      <c r="A783" s="105"/>
    </row>
    <row r="784" hidden="1">
      <c r="A784" s="105"/>
    </row>
    <row r="785" hidden="1">
      <c r="A785" s="105"/>
    </row>
    <row r="786" hidden="1">
      <c r="A786" s="105"/>
    </row>
    <row r="787" hidden="1">
      <c r="A787" s="105"/>
    </row>
    <row r="788" hidden="1">
      <c r="A788" s="105"/>
    </row>
    <row r="789" hidden="1">
      <c r="A789" s="105"/>
    </row>
    <row r="790" hidden="1">
      <c r="A790" s="105"/>
    </row>
    <row r="791" hidden="1">
      <c r="A791" s="105"/>
    </row>
    <row r="792" hidden="1">
      <c r="A792" s="105"/>
    </row>
    <row r="793" hidden="1">
      <c r="A793" s="105"/>
    </row>
    <row r="794" hidden="1">
      <c r="A794" s="105"/>
    </row>
    <row r="795" hidden="1">
      <c r="A795" s="105"/>
    </row>
    <row r="796" hidden="1">
      <c r="A796" s="105"/>
    </row>
    <row r="797" hidden="1">
      <c r="A797" s="105"/>
    </row>
    <row r="798" hidden="1">
      <c r="A798" s="105"/>
    </row>
    <row r="799" hidden="1">
      <c r="A799" s="105"/>
    </row>
    <row r="800" hidden="1">
      <c r="A800" s="105"/>
    </row>
    <row r="801" hidden="1">
      <c r="A801" s="105"/>
    </row>
    <row r="802" hidden="1">
      <c r="A802" s="105"/>
    </row>
    <row r="803" hidden="1">
      <c r="A803" s="105"/>
    </row>
    <row r="804" hidden="1">
      <c r="A804" s="105"/>
    </row>
    <row r="805" hidden="1">
      <c r="A805" s="105"/>
    </row>
    <row r="806" hidden="1">
      <c r="A806" s="105"/>
    </row>
    <row r="807" hidden="1">
      <c r="A807" s="105"/>
    </row>
    <row r="808" hidden="1">
      <c r="A808" s="105"/>
    </row>
    <row r="809" hidden="1">
      <c r="A809" s="105"/>
    </row>
    <row r="810" hidden="1">
      <c r="A810" s="105"/>
    </row>
    <row r="811" hidden="1">
      <c r="A811" s="105"/>
    </row>
    <row r="812" hidden="1">
      <c r="A812" s="105"/>
    </row>
    <row r="813" hidden="1">
      <c r="A813" s="105"/>
    </row>
    <row r="814" hidden="1">
      <c r="A814" s="105"/>
    </row>
    <row r="815" hidden="1">
      <c r="A815" s="105"/>
    </row>
    <row r="816" hidden="1">
      <c r="A816" s="105"/>
    </row>
    <row r="817" hidden="1">
      <c r="A817" s="105"/>
    </row>
    <row r="818" hidden="1">
      <c r="A818" s="105"/>
    </row>
    <row r="819" hidden="1">
      <c r="A819" s="105"/>
    </row>
    <row r="820" hidden="1">
      <c r="A820" s="105"/>
    </row>
    <row r="821" hidden="1">
      <c r="A821" s="105"/>
    </row>
    <row r="822" hidden="1">
      <c r="A822" s="105"/>
    </row>
    <row r="823" hidden="1">
      <c r="A823" s="105"/>
    </row>
    <row r="824" hidden="1">
      <c r="A824" s="105"/>
    </row>
    <row r="825" hidden="1">
      <c r="A825" s="105"/>
    </row>
    <row r="826" hidden="1">
      <c r="A826" s="105"/>
    </row>
    <row r="827" hidden="1">
      <c r="A827" s="105"/>
    </row>
    <row r="828" hidden="1">
      <c r="A828" s="105"/>
    </row>
    <row r="829" hidden="1">
      <c r="A829" s="105"/>
    </row>
    <row r="830" hidden="1">
      <c r="A830" s="105"/>
    </row>
    <row r="831" hidden="1">
      <c r="A831" s="105"/>
    </row>
    <row r="832" hidden="1">
      <c r="A832" s="105"/>
    </row>
    <row r="833" hidden="1">
      <c r="A833" s="105"/>
    </row>
    <row r="834" hidden="1">
      <c r="A834" s="105"/>
    </row>
    <row r="835" hidden="1">
      <c r="A835" s="105"/>
    </row>
    <row r="836" hidden="1">
      <c r="A836" s="105"/>
    </row>
    <row r="837" hidden="1">
      <c r="A837" s="105"/>
    </row>
    <row r="838" hidden="1">
      <c r="A838" s="105"/>
    </row>
    <row r="839" hidden="1">
      <c r="A839" s="105"/>
    </row>
    <row r="840" hidden="1">
      <c r="A840" s="105"/>
    </row>
    <row r="841" hidden="1">
      <c r="A841" s="105"/>
    </row>
    <row r="842" hidden="1">
      <c r="A842" s="105"/>
    </row>
    <row r="843" hidden="1">
      <c r="A843" s="105"/>
    </row>
    <row r="844" hidden="1">
      <c r="A844" s="105"/>
    </row>
    <row r="845" hidden="1">
      <c r="A845" s="105"/>
    </row>
    <row r="846" hidden="1">
      <c r="A846" s="105"/>
    </row>
    <row r="847" hidden="1">
      <c r="A847" s="105"/>
    </row>
    <row r="848" hidden="1">
      <c r="A848" s="105"/>
    </row>
    <row r="849" hidden="1">
      <c r="A849" s="105"/>
    </row>
    <row r="850" hidden="1">
      <c r="A850" s="105"/>
    </row>
    <row r="851" hidden="1">
      <c r="A851" s="105"/>
    </row>
    <row r="852" hidden="1">
      <c r="A852" s="105"/>
    </row>
    <row r="853" hidden="1">
      <c r="A853" s="105"/>
    </row>
    <row r="854" hidden="1">
      <c r="A854" s="105"/>
    </row>
    <row r="855" hidden="1">
      <c r="A855" s="105"/>
    </row>
    <row r="856" hidden="1">
      <c r="A856" s="105"/>
    </row>
    <row r="857" hidden="1">
      <c r="A857" s="105"/>
    </row>
    <row r="858" hidden="1">
      <c r="A858" s="105"/>
    </row>
    <row r="859" hidden="1">
      <c r="A859" s="105"/>
    </row>
    <row r="860" hidden="1">
      <c r="A860" s="105"/>
    </row>
    <row r="861" hidden="1">
      <c r="A861" s="105"/>
    </row>
    <row r="862" hidden="1">
      <c r="A862" s="105"/>
    </row>
    <row r="863" hidden="1">
      <c r="A863" s="105"/>
    </row>
    <row r="864" hidden="1">
      <c r="A864" s="105"/>
    </row>
    <row r="865" hidden="1">
      <c r="A865" s="105"/>
    </row>
    <row r="866" hidden="1">
      <c r="A866" s="105"/>
    </row>
    <row r="867" hidden="1">
      <c r="A867" s="105"/>
    </row>
    <row r="868" hidden="1">
      <c r="A868" s="105"/>
    </row>
    <row r="869" hidden="1">
      <c r="A869" s="105"/>
    </row>
    <row r="870" hidden="1">
      <c r="A870" s="105"/>
    </row>
    <row r="871" hidden="1">
      <c r="A871" s="105"/>
    </row>
    <row r="872" hidden="1">
      <c r="A872" s="105"/>
    </row>
    <row r="873" hidden="1">
      <c r="A873" s="105"/>
    </row>
    <row r="874" hidden="1">
      <c r="A874" s="105"/>
    </row>
    <row r="875" hidden="1">
      <c r="A875" s="105"/>
    </row>
    <row r="876" hidden="1">
      <c r="A876" s="105"/>
    </row>
    <row r="877" hidden="1">
      <c r="A877" s="105"/>
    </row>
    <row r="878" hidden="1">
      <c r="A878" s="105"/>
    </row>
    <row r="879" hidden="1">
      <c r="A879" s="105"/>
    </row>
    <row r="880" hidden="1">
      <c r="A880" s="105"/>
    </row>
    <row r="881" hidden="1">
      <c r="A881" s="105"/>
    </row>
    <row r="882" hidden="1">
      <c r="A882" s="105"/>
    </row>
    <row r="883" hidden="1">
      <c r="A883" s="105"/>
    </row>
    <row r="884" hidden="1">
      <c r="A884" s="105"/>
    </row>
    <row r="885" hidden="1">
      <c r="A885" s="105"/>
    </row>
    <row r="886" hidden="1">
      <c r="A886" s="105"/>
    </row>
    <row r="887" hidden="1">
      <c r="A887" s="105"/>
    </row>
    <row r="888" hidden="1">
      <c r="A888" s="105"/>
    </row>
    <row r="889" hidden="1">
      <c r="A889" s="105"/>
    </row>
    <row r="890" hidden="1">
      <c r="A890" s="105"/>
    </row>
    <row r="891" hidden="1">
      <c r="A891" s="105"/>
    </row>
    <row r="892" hidden="1">
      <c r="A892" s="105"/>
    </row>
    <row r="893" hidden="1">
      <c r="A893" s="105"/>
    </row>
    <row r="894" hidden="1">
      <c r="A894" s="105"/>
    </row>
    <row r="895" hidden="1">
      <c r="A895" s="105"/>
    </row>
    <row r="896" hidden="1">
      <c r="A896" s="105"/>
    </row>
    <row r="897" hidden="1">
      <c r="A897" s="105"/>
    </row>
    <row r="898" hidden="1">
      <c r="A898" s="105"/>
    </row>
    <row r="899" hidden="1">
      <c r="A899" s="105"/>
    </row>
    <row r="900" hidden="1">
      <c r="A900" s="105"/>
    </row>
    <row r="901" hidden="1">
      <c r="A901" s="105"/>
    </row>
    <row r="902" hidden="1">
      <c r="A902" s="105"/>
    </row>
    <row r="903" hidden="1">
      <c r="A903" s="105"/>
    </row>
    <row r="904" hidden="1">
      <c r="A904" s="105"/>
    </row>
    <row r="905" hidden="1">
      <c r="A905" s="105"/>
    </row>
    <row r="906" hidden="1">
      <c r="A906" s="105"/>
    </row>
    <row r="907" hidden="1">
      <c r="A907" s="105"/>
    </row>
    <row r="908" hidden="1">
      <c r="A908" s="105"/>
    </row>
    <row r="909" hidden="1">
      <c r="A909" s="105"/>
    </row>
    <row r="910" hidden="1">
      <c r="A910" s="105"/>
    </row>
    <row r="911" hidden="1">
      <c r="A911" s="105"/>
    </row>
    <row r="912" hidden="1">
      <c r="A912" s="105"/>
    </row>
    <row r="913" hidden="1">
      <c r="A913" s="105"/>
    </row>
    <row r="914" hidden="1">
      <c r="A914" s="105"/>
    </row>
    <row r="915" hidden="1">
      <c r="A915" s="105"/>
    </row>
    <row r="916" hidden="1">
      <c r="A916" s="105"/>
    </row>
    <row r="917" hidden="1">
      <c r="A917" s="105"/>
    </row>
    <row r="918" hidden="1">
      <c r="A918" s="105"/>
    </row>
    <row r="919" hidden="1">
      <c r="A919" s="105"/>
    </row>
    <row r="920" hidden="1">
      <c r="A920" s="105"/>
    </row>
    <row r="921" hidden="1">
      <c r="A921" s="105"/>
    </row>
    <row r="922" hidden="1">
      <c r="A922" s="105"/>
    </row>
    <row r="923" hidden="1">
      <c r="A923" s="105"/>
    </row>
    <row r="924" hidden="1">
      <c r="A924" s="105"/>
    </row>
    <row r="925" hidden="1">
      <c r="A925" s="105"/>
    </row>
    <row r="926" hidden="1">
      <c r="A926" s="105"/>
    </row>
    <row r="927" hidden="1">
      <c r="A927" s="105"/>
    </row>
    <row r="928" hidden="1">
      <c r="A928" s="105"/>
    </row>
    <row r="929" hidden="1">
      <c r="A929" s="105"/>
    </row>
    <row r="930" hidden="1">
      <c r="A930" s="105"/>
    </row>
    <row r="931" hidden="1">
      <c r="A931" s="105"/>
    </row>
    <row r="932" hidden="1">
      <c r="A932" s="105"/>
    </row>
    <row r="933" hidden="1">
      <c r="A933" s="105"/>
    </row>
    <row r="934" hidden="1">
      <c r="A934" s="105"/>
    </row>
    <row r="935" hidden="1">
      <c r="A935" s="105"/>
    </row>
    <row r="936" hidden="1">
      <c r="A936" s="105"/>
    </row>
    <row r="937" hidden="1">
      <c r="A937" s="105"/>
    </row>
    <row r="938" hidden="1">
      <c r="A938" s="105"/>
    </row>
    <row r="939" hidden="1">
      <c r="A939" s="105"/>
    </row>
    <row r="940" hidden="1">
      <c r="A940" s="105"/>
    </row>
    <row r="941" hidden="1">
      <c r="A941" s="105"/>
    </row>
    <row r="942" hidden="1">
      <c r="A942" s="105"/>
    </row>
    <row r="943" hidden="1">
      <c r="A943" s="105"/>
    </row>
    <row r="944" hidden="1">
      <c r="A944" s="105"/>
    </row>
    <row r="945" hidden="1">
      <c r="A945" s="105"/>
    </row>
    <row r="946" hidden="1">
      <c r="A946" s="105"/>
    </row>
    <row r="947" hidden="1">
      <c r="A947" s="105"/>
    </row>
    <row r="948" hidden="1">
      <c r="A948" s="105"/>
    </row>
    <row r="949" hidden="1">
      <c r="A949" s="105"/>
    </row>
    <row r="950" hidden="1">
      <c r="A950" s="105"/>
    </row>
    <row r="951" hidden="1">
      <c r="A951" s="105"/>
    </row>
    <row r="952" hidden="1">
      <c r="A952" s="105"/>
    </row>
    <row r="953" hidden="1">
      <c r="A953" s="105"/>
    </row>
    <row r="954" hidden="1">
      <c r="A954" s="105"/>
    </row>
    <row r="955" hidden="1">
      <c r="A955" s="105"/>
    </row>
    <row r="956" hidden="1">
      <c r="A956" s="105"/>
    </row>
    <row r="957" hidden="1">
      <c r="A957" s="105"/>
    </row>
    <row r="958" hidden="1">
      <c r="A958" s="105"/>
    </row>
    <row r="959" hidden="1">
      <c r="A959" s="105"/>
    </row>
    <row r="960" hidden="1">
      <c r="A960" s="105"/>
    </row>
    <row r="961" hidden="1">
      <c r="A961" s="105"/>
    </row>
    <row r="962" hidden="1">
      <c r="A962" s="105"/>
    </row>
    <row r="963" hidden="1">
      <c r="A963" s="105"/>
    </row>
    <row r="964" hidden="1">
      <c r="A964" s="105"/>
    </row>
    <row r="965" hidden="1">
      <c r="A965" s="105"/>
    </row>
    <row r="966" hidden="1">
      <c r="A966" s="105"/>
    </row>
    <row r="967" hidden="1">
      <c r="A967" s="105"/>
    </row>
    <row r="968" hidden="1">
      <c r="A968" s="105"/>
    </row>
    <row r="969" hidden="1">
      <c r="A969" s="105"/>
    </row>
    <row r="970" hidden="1">
      <c r="A970" s="105"/>
    </row>
    <row r="971" hidden="1">
      <c r="A971" s="105"/>
    </row>
    <row r="972" hidden="1">
      <c r="A972" s="105"/>
    </row>
    <row r="973" hidden="1">
      <c r="A973" s="105"/>
    </row>
    <row r="974" hidden="1">
      <c r="A974" s="105"/>
    </row>
    <row r="975" hidden="1">
      <c r="A975" s="105"/>
    </row>
    <row r="976" hidden="1">
      <c r="A976" s="105"/>
    </row>
    <row r="977" hidden="1">
      <c r="A977" s="105"/>
    </row>
    <row r="978" hidden="1">
      <c r="A978" s="105"/>
    </row>
    <row r="979" hidden="1">
      <c r="A979" s="105"/>
    </row>
    <row r="980" hidden="1">
      <c r="A980" s="105"/>
    </row>
    <row r="981" hidden="1">
      <c r="A981" s="105"/>
    </row>
    <row r="982" hidden="1">
      <c r="A982" s="105"/>
    </row>
    <row r="983" hidden="1">
      <c r="A983" s="105"/>
    </row>
    <row r="984" hidden="1">
      <c r="A984" s="105"/>
    </row>
    <row r="985" hidden="1">
      <c r="A985" s="105"/>
    </row>
    <row r="986" hidden="1">
      <c r="A986" s="105"/>
    </row>
    <row r="987" hidden="1">
      <c r="A987" s="105"/>
    </row>
    <row r="988" hidden="1">
      <c r="A988" s="105"/>
    </row>
    <row r="989" hidden="1">
      <c r="A989" s="105"/>
    </row>
    <row r="990" hidden="1">
      <c r="A990" s="105"/>
    </row>
    <row r="991" hidden="1">
      <c r="A991" s="105"/>
    </row>
    <row r="992" hidden="1">
      <c r="A992" s="105"/>
    </row>
    <row r="993" hidden="1">
      <c r="A993" s="105"/>
    </row>
    <row r="994" hidden="1">
      <c r="A994" s="105"/>
    </row>
    <row r="995" hidden="1">
      <c r="A995" s="105"/>
    </row>
    <row r="996" hidden="1">
      <c r="A996" s="105"/>
    </row>
    <row r="997" hidden="1">
      <c r="A997" s="105"/>
    </row>
    <row r="998" hidden="1">
      <c r="A998" s="105"/>
    </row>
    <row r="999" hidden="1">
      <c r="A999" s="105"/>
    </row>
    <row r="1000" hidden="1">
      <c r="A1000" s="105"/>
    </row>
    <row r="1001" hidden="1">
      <c r="A1001" s="105"/>
    </row>
  </sheetData>
  <conditionalFormatting sqref="A1:A1001">
    <cfRule type="expression" dxfId="9" priority="1">
      <formula>AND($A1 &lt;= $A$1 + 7, $A1 &gt;= $C$1)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hidden="1" min="11" max="29" width="11.22"/>
  </cols>
  <sheetData>
    <row r="1">
      <c r="D1" s="106"/>
      <c r="G1" s="107"/>
      <c r="H1" s="108"/>
      <c r="I1" s="107"/>
      <c r="J1" s="107"/>
    </row>
    <row r="2">
      <c r="A2" s="109" t="s">
        <v>156</v>
      </c>
      <c r="B2" s="109" t="s">
        <v>23</v>
      </c>
      <c r="C2" s="109" t="s">
        <v>20</v>
      </c>
      <c r="D2" s="110" t="s">
        <v>30</v>
      </c>
      <c r="E2" s="109" t="s">
        <v>31</v>
      </c>
      <c r="F2" s="109" t="s">
        <v>32</v>
      </c>
      <c r="G2" s="111" t="s">
        <v>157</v>
      </c>
      <c r="H2" s="112" t="s">
        <v>158</v>
      </c>
      <c r="I2" s="113"/>
      <c r="J2" s="114"/>
    </row>
    <row r="3">
      <c r="A3" s="115" t="str">
        <f>IF(Students!A3&lt;&gt;"", Students!A3, "")</f>
        <v>Abigail French</v>
      </c>
      <c r="B3" s="116" t="str">
        <f>IF(Students!H3&lt;&gt;"", Students!H3, "")</f>
        <v>3 Months</v>
      </c>
      <c r="C3" s="117">
        <f>IF(Students!E3&lt;&gt;"", Students!E3, "")</f>
        <v>45400</v>
      </c>
      <c r="D3" s="118">
        <f>IF(Students!O3&lt;&gt;"", Students!O3, "")</f>
        <v>45532</v>
      </c>
      <c r="E3" s="117">
        <f>IF(Students!P3&lt;&gt;"", Students!P3, "")</f>
        <v>45617</v>
      </c>
      <c r="F3" s="118">
        <f>IF(Students!Q3&lt;&gt;"", Students!Q3, "")</f>
        <v>45608</v>
      </c>
      <c r="G3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3" s="120" t="s">
        <v>159</v>
      </c>
      <c r="I3" s="121" t="s">
        <v>160</v>
      </c>
      <c r="J3" s="122"/>
    </row>
    <row r="4">
      <c r="A4" s="115" t="str">
        <f>IF(Students!A4&lt;&gt;"", Students!A4, "")</f>
        <v>Garrett Buchanan</v>
      </c>
      <c r="B4" s="116" t="str">
        <f>IF(Students!H4&lt;&gt;"", Students!H4, "")</f>
        <v>2 Months</v>
      </c>
      <c r="C4" s="117">
        <f>IF(Students!E4&lt;&gt;"", Students!E4, "")</f>
        <v>45465</v>
      </c>
      <c r="D4" s="118">
        <f>IF(Students!O4&lt;&gt;"", Students!O4, "")</f>
        <v>45461</v>
      </c>
      <c r="E4" s="117">
        <f>IF(Students!P4&lt;&gt;"", Students!P4, "")</f>
        <v>45510</v>
      </c>
      <c r="F4" s="118">
        <f>IF(Students!Q4&lt;&gt;"", Students!Q4, "")</f>
        <v>45499</v>
      </c>
      <c r="G4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4" s="123"/>
      <c r="I4" s="124" t="s">
        <v>161</v>
      </c>
      <c r="J4" s="125" t="s">
        <v>162</v>
      </c>
    </row>
    <row r="5">
      <c r="A5" s="115" t="str">
        <f>IF(Students!A5&lt;&gt;"", Students!A5, "")</f>
        <v>Erick Paul</v>
      </c>
      <c r="B5" s="116" t="str">
        <f>IF(Students!H5&lt;&gt;"", Students!H5, "")</f>
        <v>1 Month</v>
      </c>
      <c r="C5" s="117">
        <f>IF(Students!E5&lt;&gt;"", Students!E5, "")</f>
        <v>45489</v>
      </c>
      <c r="D5" s="118">
        <f>IF(Students!O5&lt;&gt;"", Students!O5, "")</f>
        <v>45489</v>
      </c>
      <c r="E5" s="117">
        <f>IF(Students!P5&lt;&gt;"", Students!P5, "")</f>
        <v>45516</v>
      </c>
      <c r="F5" s="118">
        <f>IF(Students!Q5&lt;&gt;"", Students!Q5, "")</f>
        <v>45505</v>
      </c>
      <c r="G5" s="126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5" s="127" t="s">
        <v>55</v>
      </c>
      <c r="I5" s="128">
        <v>110000.0</v>
      </c>
      <c r="J5" s="129">
        <v>220000.0</v>
      </c>
    </row>
    <row r="6">
      <c r="A6" s="115" t="str">
        <f>IF(Students!A6&lt;&gt;"", Students!A6, "")</f>
        <v>Kaley Sims</v>
      </c>
      <c r="B6" s="116" t="str">
        <f>IF(Students!H6&lt;&gt;"", Students!H6, "")</f>
        <v>1 Month</v>
      </c>
      <c r="C6" s="117">
        <f>IF(Students!E6&lt;&gt;"", Students!E6, "")</f>
        <v>45496</v>
      </c>
      <c r="D6" s="118">
        <f>IF(Students!O6&lt;&gt;"", Students!O6, "")</f>
        <v>45496</v>
      </c>
      <c r="E6" s="117">
        <f>IF(Students!P6&lt;&gt;"", Students!P6, "")</f>
        <v>45523</v>
      </c>
      <c r="F6" s="118">
        <f>IF(Students!Q6&lt;&gt;"", Students!Q6, "")</f>
        <v>45512</v>
      </c>
      <c r="G6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6" s="127" t="s">
        <v>50</v>
      </c>
      <c r="I6" s="128">
        <v>210000.0</v>
      </c>
      <c r="J6" s="129">
        <v>420000.0</v>
      </c>
    </row>
    <row r="7">
      <c r="A7" s="115" t="str">
        <f>IF(Students!A7&lt;&gt;"", Students!A7, "")</f>
        <v>Dustin Mcguire</v>
      </c>
      <c r="B7" s="116" t="str">
        <f>IF(Students!H7&lt;&gt;"", Students!H7, "")</f>
        <v>2 Months</v>
      </c>
      <c r="C7" s="117">
        <f>IF(Students!E7&lt;&gt;"", Students!E7, "")</f>
        <v>45446</v>
      </c>
      <c r="D7" s="118">
        <f>IF(Students!O7&lt;&gt;"", Students!O7, "")</f>
        <v>45446</v>
      </c>
      <c r="E7" s="117">
        <f>IF(Students!P7&lt;&gt;"", Students!P7, "")</f>
        <v>45526</v>
      </c>
      <c r="F7" s="118">
        <f>IF(Students!Q7&lt;&gt;"", Students!Q7, "")</f>
        <v>45517</v>
      </c>
      <c r="G7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7" s="130" t="s">
        <v>44</v>
      </c>
      <c r="I7" s="131">
        <v>300000.0</v>
      </c>
      <c r="J7" s="132">
        <v>600000.0</v>
      </c>
    </row>
    <row r="8">
      <c r="A8" s="115" t="str">
        <f>IF(Students!A8&lt;&gt;"", Students!A8, "")</f>
        <v>Makenzie Armstrong</v>
      </c>
      <c r="B8" s="116" t="str">
        <f>IF(Students!H8&lt;&gt;"", Students!H8, "")</f>
        <v>1 Month</v>
      </c>
      <c r="C8" s="117">
        <f>IF(Students!E8&lt;&gt;"", Students!E8, "")</f>
        <v>45509</v>
      </c>
      <c r="D8" s="118">
        <f>IF(Students!O8&lt;&gt;"", Students!O8, "")</f>
        <v>45509</v>
      </c>
      <c r="E8" s="117">
        <f>IF(Students!P8&lt;&gt;"", Students!P8, "")</f>
        <v>45531</v>
      </c>
      <c r="F8" s="118">
        <f>IF(Students!Q8&lt;&gt;"", Students!Q8, "")</f>
        <v>45520</v>
      </c>
      <c r="G8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8" s="119"/>
      <c r="I8" s="119"/>
      <c r="J8" s="119"/>
    </row>
    <row r="9">
      <c r="A9" s="115" t="str">
        <f>IF(Students!A9&lt;&gt;"", Students!A9, "")</f>
        <v>Alexandria Harmon</v>
      </c>
      <c r="B9" s="116" t="str">
        <f>IF(Students!H9&lt;&gt;"", Students!H9, "")</f>
        <v>1 Month</v>
      </c>
      <c r="C9" s="117">
        <f>IF(Students!E9&lt;&gt;"", Students!E9, "")</f>
        <v>45505</v>
      </c>
      <c r="D9" s="118">
        <f>IF(Students!O9&lt;&gt;"", Students!O9, "")</f>
        <v>45511</v>
      </c>
      <c r="E9" s="117">
        <f>IF(Students!P9&lt;&gt;"", Students!P9, "")</f>
        <v>45532</v>
      </c>
      <c r="F9" s="118">
        <f>IF(Students!Q9&lt;&gt;"", Students!Q9, "")</f>
        <v>45523</v>
      </c>
      <c r="G9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9" s="119"/>
      <c r="I9" s="119"/>
      <c r="J9" s="119"/>
    </row>
    <row r="10">
      <c r="A10" s="115" t="str">
        <f>IF(Students!A10&lt;&gt;"", Students!A10, "")</f>
        <v>Taryn Padilla</v>
      </c>
      <c r="B10" s="116" t="str">
        <f>IF(Students!H10&lt;&gt;"", Students!H10, "")</f>
        <v>3 Months</v>
      </c>
      <c r="C10" s="117">
        <f>IF(Students!E10&lt;&gt;"", Students!E10, "")</f>
        <v>45450</v>
      </c>
      <c r="D10" s="118">
        <f>IF(Students!O10&lt;&gt;"", Students!O10, "")</f>
        <v>45450</v>
      </c>
      <c r="E10" s="117">
        <f>IF(Students!P10&lt;&gt;"", Students!P10, "")</f>
        <v>45534</v>
      </c>
      <c r="F10" s="118">
        <f>IF(Students!Q10&lt;&gt;"", Students!Q10, "")</f>
        <v>45525</v>
      </c>
      <c r="G10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0" s="119"/>
      <c r="I10" s="119"/>
      <c r="J10" s="119"/>
    </row>
    <row r="11">
      <c r="A11" s="115" t="str">
        <f>IF(Students!A11&lt;&gt;"", Students!A11, "")</f>
        <v>Cameron Thomas</v>
      </c>
      <c r="B11" s="116" t="str">
        <f>IF(Students!H11&lt;&gt;"", Students!H11, "")</f>
        <v>1 Month</v>
      </c>
      <c r="C11" s="117">
        <f>IF(Students!E11&lt;&gt;"", Students!E11, "")</f>
        <v>45511</v>
      </c>
      <c r="D11" s="118">
        <f>IF(Students!O11&lt;&gt;"", Students!O11, "")</f>
        <v>45509</v>
      </c>
      <c r="E11" s="117">
        <f>IF(Students!P11&lt;&gt;"", Students!P11, "")</f>
        <v>45540</v>
      </c>
      <c r="F11" s="118">
        <f>IF(Students!Q11&lt;&gt;"", Students!Q11, "")</f>
        <v>45531</v>
      </c>
      <c r="G11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1" s="119"/>
      <c r="I11" s="119"/>
      <c r="J11" s="119"/>
    </row>
    <row r="12">
      <c r="A12" s="115" t="str">
        <f>IF(Students!A12&lt;&gt;"", Students!A12, "")</f>
        <v>Devin Mack</v>
      </c>
      <c r="B12" s="116" t="str">
        <f>IF(Students!H12&lt;&gt;"", Students!H12, "")</f>
        <v>2 Months</v>
      </c>
      <c r="C12" s="117">
        <f>IF(Students!E12&lt;&gt;"", Students!E12, "")</f>
        <v>45519</v>
      </c>
      <c r="D12" s="118">
        <f>IF(Students!O12&lt;&gt;"", Students!O12, "")</f>
        <v>45540</v>
      </c>
      <c r="E12" s="117">
        <f>IF(Students!P12&lt;&gt;"", Students!P12, "")</f>
        <v>45590</v>
      </c>
      <c r="F12" s="118">
        <f>IF(Students!Q12&lt;&gt;"", Students!Q12, "")</f>
        <v>45581</v>
      </c>
      <c r="G12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2" s="119"/>
      <c r="I12" s="119"/>
      <c r="J12" s="119"/>
    </row>
    <row r="13">
      <c r="A13" s="115" t="str">
        <f>IF(Students!A13&lt;&gt;"", Students!A13, "")</f>
        <v>Leo Baldwin</v>
      </c>
      <c r="B13" s="116" t="str">
        <f>IF(Students!H13&lt;&gt;"", Students!H13, "")</f>
        <v>1 Month</v>
      </c>
      <c r="C13" s="117">
        <f>IF(Students!E13&lt;&gt;"", Students!E13, "")</f>
        <v>45526</v>
      </c>
      <c r="D13" s="118">
        <f>IF(Students!O13&lt;&gt;"", Students!O13, "")</f>
        <v>45523</v>
      </c>
      <c r="E13" s="117">
        <f>IF(Students!P13&lt;&gt;"", Students!P13, "")</f>
        <v>45545</v>
      </c>
      <c r="F13" s="118">
        <f>IF(Students!Q13&lt;&gt;"", Students!Q13, "")</f>
        <v>45534</v>
      </c>
      <c r="G13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3" s="119"/>
      <c r="I13" s="119"/>
      <c r="J13" s="119"/>
    </row>
    <row r="14">
      <c r="A14" s="115" t="str">
        <f>IF(Students!A14&lt;&gt;"", Students!A14, "")</f>
        <v>Jenny Tucker</v>
      </c>
      <c r="B14" s="116" t="str">
        <f>IF(Students!H14&lt;&gt;"", Students!H14, "")</f>
        <v>1 Month</v>
      </c>
      <c r="C14" s="117">
        <f>IF(Students!E14&lt;&gt;"", Students!E14, "")</f>
        <v>45525</v>
      </c>
      <c r="D14" s="118">
        <f>IF(Students!O14&lt;&gt;"", Students!O14, "")</f>
        <v>45523</v>
      </c>
      <c r="E14" s="117">
        <f>IF(Students!P14&lt;&gt;"", Students!P14, "")</f>
        <v>45545</v>
      </c>
      <c r="F14" s="118">
        <f>IF(Students!Q14&lt;&gt;"", Students!Q14, "")</f>
        <v>45534</v>
      </c>
      <c r="G14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4" s="119"/>
      <c r="I14" s="119"/>
      <c r="J14" s="119"/>
    </row>
    <row r="15">
      <c r="A15" s="115" t="str">
        <f>IF(Students!A15&lt;&gt;"", Students!A15, "")</f>
        <v>Wesley Harrington</v>
      </c>
      <c r="B15" s="116" t="str">
        <f>IF(Students!H15&lt;&gt;"", Students!H15, "")</f>
        <v>1 Month</v>
      </c>
      <c r="C15" s="117">
        <f>IF(Students!E15&lt;&gt;"", Students!E15, "")</f>
        <v>45523</v>
      </c>
      <c r="D15" s="118">
        <f>IF(Students!O15&lt;&gt;"", Students!O15, "")</f>
        <v>45515</v>
      </c>
      <c r="E15" s="117">
        <f>IF(Students!P15&lt;&gt;"", Students!P15, "")</f>
        <v>45547</v>
      </c>
      <c r="F15" s="118">
        <f>IF(Students!Q15&lt;&gt;"", Students!Q15, "")</f>
        <v>45538</v>
      </c>
      <c r="G15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5" s="119"/>
      <c r="I15" s="119"/>
      <c r="J15" s="119"/>
    </row>
    <row r="16">
      <c r="A16" s="115" t="str">
        <f>IF(Students!A16&lt;&gt;"", Students!A16, "")</f>
        <v>Bethany Dennis</v>
      </c>
      <c r="B16" s="116" t="str">
        <f>IF(Students!H16&lt;&gt;"", Students!H16, "")</f>
        <v>3 Months</v>
      </c>
      <c r="C16" s="117">
        <f>IF(Students!E16&lt;&gt;"", Students!E16, "")</f>
        <v>45453</v>
      </c>
      <c r="D16" s="118">
        <f>IF(Students!O16&lt;&gt;"", Students!O16, "")</f>
        <v>45453</v>
      </c>
      <c r="E16" s="117">
        <f>IF(Students!P16&lt;&gt;"", Students!P16, "")</f>
        <v>45547</v>
      </c>
      <c r="F16" s="118">
        <f>IF(Students!Q16&lt;&gt;"", Students!Q16, "")</f>
        <v>45538</v>
      </c>
      <c r="G16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6" s="119"/>
      <c r="I16" s="119"/>
      <c r="J16" s="119"/>
    </row>
    <row r="17">
      <c r="A17" s="115" t="str">
        <f>IF(Students!A17&lt;&gt;"", Students!A17, "")</f>
        <v>Elliott Waters</v>
      </c>
      <c r="B17" s="116" t="str">
        <f>IF(Students!H17&lt;&gt;"", Students!H17, "")</f>
        <v>2 Months</v>
      </c>
      <c r="C17" s="117">
        <f>IF(Students!E17&lt;&gt;"", Students!E17, "")</f>
        <v>45483</v>
      </c>
      <c r="D17" s="118">
        <f>IF(Students!O17&lt;&gt;"", Students!O17, "")</f>
        <v>45483</v>
      </c>
      <c r="E17" s="117">
        <f>IF(Students!P17&lt;&gt;"", Students!P17, "")</f>
        <v>45547</v>
      </c>
      <c r="F17" s="118">
        <f>IF(Students!Q17&lt;&gt;"", Students!Q17, "")</f>
        <v>45538</v>
      </c>
      <c r="G17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7" s="119"/>
      <c r="I17" s="119"/>
      <c r="J17" s="119"/>
    </row>
    <row r="18">
      <c r="A18" s="115" t="str">
        <f>IF(Students!A18&lt;&gt;"", Students!A18, "")</f>
        <v>Ernest Reyes</v>
      </c>
      <c r="B18" s="116" t="str">
        <f>IF(Students!H18&lt;&gt;"", Students!H18, "")</f>
        <v>2 Months</v>
      </c>
      <c r="C18" s="117">
        <f>IF(Students!E18&lt;&gt;"", Students!E18, "")</f>
        <v>45478</v>
      </c>
      <c r="D18" s="118">
        <f>IF(Students!O18&lt;&gt;"", Students!O18, "")</f>
        <v>45478</v>
      </c>
      <c r="E18" s="117">
        <f>IF(Students!P18&lt;&gt;"", Students!P18, "")</f>
        <v>45554</v>
      </c>
      <c r="F18" s="118">
        <f>IF(Students!Q18&lt;&gt;"", Students!Q18, "")</f>
        <v>45545</v>
      </c>
      <c r="G18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8" s="119"/>
      <c r="I18" s="119"/>
      <c r="J18" s="119"/>
    </row>
    <row r="19">
      <c r="A19" s="115" t="str">
        <f>IF(Students!A19&lt;&gt;"", Students!A19, "")</f>
        <v>Tyson Ingram</v>
      </c>
      <c r="B19" s="116" t="str">
        <f>IF(Students!H19&lt;&gt;"", Students!H19, "")</f>
        <v>3 Months</v>
      </c>
      <c r="C19" s="117">
        <f>IF(Students!E19&lt;&gt;"", Students!E19, "")</f>
        <v>45498</v>
      </c>
      <c r="D19" s="118">
        <f>IF(Students!O19&lt;&gt;"", Students!O19, "")</f>
        <v>45462</v>
      </c>
      <c r="E19" s="117">
        <f>IF(Students!P19&lt;&gt;"", Students!P19, "")</f>
        <v>45548</v>
      </c>
      <c r="F19" s="118">
        <f>IF(Students!Q19&lt;&gt;"", Students!Q19, "")</f>
        <v>45539</v>
      </c>
      <c r="G19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19" s="119"/>
      <c r="I19" s="119"/>
      <c r="J19" s="119"/>
    </row>
    <row r="20">
      <c r="A20" s="115" t="str">
        <f>IF(Students!A20&lt;&gt;"", Students!A20, "")</f>
        <v>Brendan Pena</v>
      </c>
      <c r="B20" s="116" t="str">
        <f>IF(Students!H20&lt;&gt;"", Students!H20, "")</f>
        <v>2 Months</v>
      </c>
      <c r="C20" s="117">
        <f>IF(Students!E20&lt;&gt;"", Students!E20, "")</f>
        <v>45493</v>
      </c>
      <c r="D20" s="118">
        <f>IF(Students!O20&lt;&gt;"", Students!O20, "")</f>
        <v>45493</v>
      </c>
      <c r="E20" s="117">
        <f>IF(Students!P20&lt;&gt;"", Students!P20, "")</f>
        <v>45548</v>
      </c>
      <c r="F20" s="118">
        <f>IF(Students!Q20&lt;&gt;"", Students!Q20, "")</f>
        <v>45539</v>
      </c>
      <c r="G20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0" s="119"/>
      <c r="I20" s="119"/>
      <c r="J20" s="119"/>
    </row>
    <row r="21">
      <c r="A21" s="115" t="str">
        <f>IF(Students!A21&lt;&gt;"", Students!A21, "")</f>
        <v>Ana Bradley</v>
      </c>
      <c r="B21" s="116" t="str">
        <f>IF(Students!H21&lt;&gt;"", Students!H21, "")</f>
        <v>1 Month</v>
      </c>
      <c r="C21" s="117">
        <f>IF(Students!E21&lt;&gt;"", Students!E21, "")</f>
        <v>45515</v>
      </c>
      <c r="D21" s="118">
        <f>IF(Students!O21&lt;&gt;"", Students!O21, "")</f>
        <v>45515</v>
      </c>
      <c r="E21" s="117">
        <f>IF(Students!P21&lt;&gt;"", Students!P21, "")</f>
        <v>45554</v>
      </c>
      <c r="F21" s="118">
        <f>IF(Students!Q21&lt;&gt;"", Students!Q21, "")</f>
        <v>45545</v>
      </c>
      <c r="G21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1" s="119"/>
      <c r="I21" s="119"/>
      <c r="J21" s="119"/>
    </row>
    <row r="22">
      <c r="A22" s="115" t="str">
        <f>IF(Students!A22&lt;&gt;"", Students!A22, "")</f>
        <v>Holly Kelley</v>
      </c>
      <c r="B22" s="116" t="str">
        <f>IF(Students!H22&lt;&gt;"", Students!H22, "")</f>
        <v>1 Month</v>
      </c>
      <c r="C22" s="117">
        <f>IF(Students!E22&lt;&gt;"", Students!E22, "")</f>
        <v>45482</v>
      </c>
      <c r="D22" s="118">
        <f>IF(Students!O22&lt;&gt;"", Students!O22, "")</f>
        <v>45523</v>
      </c>
      <c r="E22" s="117">
        <f>IF(Students!P22&lt;&gt;"", Students!P22, "")</f>
        <v>45554</v>
      </c>
      <c r="F22" s="118">
        <f>IF(Students!Q22&lt;&gt;"", Students!Q22, "")</f>
        <v>45545</v>
      </c>
      <c r="G22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2" s="119"/>
      <c r="I22" s="119"/>
      <c r="J22" s="119"/>
    </row>
    <row r="23">
      <c r="A23" s="115" t="str">
        <f>IF(Students!A23&lt;&gt;"", Students!A23, "")</f>
        <v>Alexis Mack</v>
      </c>
      <c r="B23" s="116" t="str">
        <f>IF(Students!H23&lt;&gt;"", Students!H23, "")</f>
        <v>1 Month</v>
      </c>
      <c r="C23" s="117">
        <f>IF(Students!E23&lt;&gt;"", Students!E23, "")</f>
        <v>45527</v>
      </c>
      <c r="D23" s="118">
        <f>IF(Students!O23&lt;&gt;"", Students!O23, "")</f>
        <v>45527</v>
      </c>
      <c r="E23" s="117">
        <f>IF(Students!P23&lt;&gt;"", Students!P23, "")</f>
        <v>45554</v>
      </c>
      <c r="F23" s="118">
        <f>IF(Students!Q23&lt;&gt;"", Students!Q23, "")</f>
        <v>45545</v>
      </c>
      <c r="G23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3" s="119"/>
      <c r="I23" s="119"/>
      <c r="J23" s="119"/>
    </row>
    <row r="24">
      <c r="A24" s="115" t="str">
        <f>IF(Students!A24&lt;&gt;"", Students!A24, "")</f>
        <v>Braxton Davis</v>
      </c>
      <c r="B24" s="116" t="str">
        <f>IF(Students!H24&lt;&gt;"", Students!H24, "")</f>
        <v>3 Months</v>
      </c>
      <c r="C24" s="117">
        <f>IF(Students!E24&lt;&gt;"", Students!E24, "")</f>
        <v>45463</v>
      </c>
      <c r="D24" s="118">
        <f>IF(Students!O24&lt;&gt;"", Students!O24, "")</f>
        <v>45463</v>
      </c>
      <c r="E24" s="117">
        <f>IF(Students!P24&lt;&gt;"", Students!P24, "")</f>
        <v>45558</v>
      </c>
      <c r="F24" s="118">
        <f>IF(Students!Q24&lt;&gt;"", Students!Q24, "")</f>
        <v>45547</v>
      </c>
      <c r="G24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4" s="119"/>
      <c r="I24" s="119"/>
      <c r="J24" s="119"/>
    </row>
    <row r="25">
      <c r="A25" s="115" t="str">
        <f>IF(Students!A25&lt;&gt;"", Students!A25, "")</f>
        <v>Marcus Graves</v>
      </c>
      <c r="B25" s="116" t="str">
        <f>IF(Students!H25&lt;&gt;"", Students!H25, "")</f>
        <v>2 Months</v>
      </c>
      <c r="C25" s="117">
        <f>IF(Students!E25&lt;&gt;"", Students!E25, "")</f>
        <v>45488</v>
      </c>
      <c r="D25" s="118">
        <f>IF(Students!O25&lt;&gt;"", Students!O25, "")</f>
        <v>45488</v>
      </c>
      <c r="E25" s="117">
        <f>IF(Students!P25&lt;&gt;"", Students!P25, "")</f>
        <v>45558</v>
      </c>
      <c r="F25" s="118">
        <f>IF(Students!Q25&lt;&gt;"", Students!Q25, "")</f>
        <v>45547</v>
      </c>
      <c r="G25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5" s="119"/>
      <c r="I25" s="119"/>
      <c r="J25" s="119"/>
    </row>
    <row r="26">
      <c r="A26" s="115" t="str">
        <f>IF(Students!A26&lt;&gt;"", Students!A26, "")</f>
        <v>Emily Pham</v>
      </c>
      <c r="B26" s="116" t="str">
        <f>IF(Students!H26&lt;&gt;"", Students!H26, "")</f>
        <v>3 Months</v>
      </c>
      <c r="C26" s="117">
        <f>IF(Students!E26&lt;&gt;"", Students!E26, "")</f>
        <v>45475</v>
      </c>
      <c r="D26" s="118">
        <f>IF(Students!O26&lt;&gt;"", Students!O26, "")</f>
        <v>45475</v>
      </c>
      <c r="E26" s="117">
        <f>IF(Students!P26&lt;&gt;"", Students!P26, "")</f>
        <v>45559</v>
      </c>
      <c r="F26" s="118">
        <f>IF(Students!Q26&lt;&gt;"", Students!Q26, "")</f>
        <v>45548</v>
      </c>
      <c r="G26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6" s="119"/>
      <c r="I26" s="119"/>
      <c r="J26" s="119"/>
    </row>
    <row r="27">
      <c r="A27" s="115" t="str">
        <f>IF(Students!A27&lt;&gt;"", Students!A27, "")</f>
        <v>Jeanette Lang</v>
      </c>
      <c r="B27" s="116" t="str">
        <f>IF(Students!H27&lt;&gt;"", Students!H27, "")</f>
        <v>2 Months</v>
      </c>
      <c r="C27" s="117">
        <f>IF(Students!E27&lt;&gt;"", Students!E27, "")</f>
        <v>45488</v>
      </c>
      <c r="D27" s="118">
        <f>IF(Students!O27&lt;&gt;"", Students!O27, "")</f>
        <v>45488</v>
      </c>
      <c r="E27" s="117">
        <f>IF(Students!P27&lt;&gt;"", Students!P27, "")</f>
        <v>45559</v>
      </c>
      <c r="F27" s="118">
        <f>IF(Students!Q27&lt;&gt;"", Students!Q27, "")</f>
        <v>45548</v>
      </c>
      <c r="G27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7" s="119"/>
      <c r="I27" s="119"/>
      <c r="J27" s="119"/>
    </row>
    <row r="28">
      <c r="A28" s="115" t="str">
        <f>IF(Students!A28&lt;&gt;"", Students!A28, "")</f>
        <v>Felicia Ross</v>
      </c>
      <c r="B28" s="116" t="str">
        <f>IF(Students!H28&lt;&gt;"", Students!H28, "")</f>
        <v>3 Months</v>
      </c>
      <c r="C28" s="117">
        <f>IF(Students!E28&lt;&gt;"", Students!E28, "")</f>
        <v>45481</v>
      </c>
      <c r="D28" s="118">
        <f>IF(Students!O28&lt;&gt;"", Students!O28, "")</f>
        <v>45481</v>
      </c>
      <c r="E28" s="117">
        <f>IF(Students!P28&lt;&gt;"", Students!P28, "")</f>
        <v>45565</v>
      </c>
      <c r="F28" s="118">
        <f>IF(Students!Q28&lt;&gt;"", Students!Q28, "")</f>
        <v>45554</v>
      </c>
      <c r="G28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8" s="119"/>
      <c r="I28" s="119"/>
      <c r="J28" s="119"/>
    </row>
    <row r="29">
      <c r="A29" s="115" t="str">
        <f>IF(Students!A29&lt;&gt;"", Students!A29, "")</f>
        <v>Kelli Singh</v>
      </c>
      <c r="B29" s="116" t="str">
        <f>IF(Students!H29&lt;&gt;"", Students!H29, "")</f>
        <v>3 Months</v>
      </c>
      <c r="C29" s="116" t="str">
        <f>IF(Students!E29&lt;&gt;"", Students!E29, "")</f>
        <v>07/15/2024</v>
      </c>
      <c r="D29" s="118">
        <f>IF(Students!O29&lt;&gt;"", Students!O29, "")</f>
        <v>45481</v>
      </c>
      <c r="E29" s="117">
        <f>IF(Students!P29&lt;&gt;"", Students!P29, "")</f>
        <v>45565</v>
      </c>
      <c r="F29" s="118">
        <f>IF(Students!Q29&lt;&gt;"", Students!Q29, "")</f>
        <v>45554</v>
      </c>
      <c r="G29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29" s="119"/>
      <c r="I29" s="119"/>
      <c r="J29" s="119"/>
    </row>
    <row r="30">
      <c r="A30" s="115" t="str">
        <f>IF(Students!A30&lt;&gt;"", Students!A30, "")</f>
        <v>Emmanuel Miranda</v>
      </c>
      <c r="B30" s="116" t="str">
        <f>IF(Students!H30&lt;&gt;"", Students!H30, "")</f>
        <v>1 Month</v>
      </c>
      <c r="C30" s="117">
        <f>IF(Students!E30&lt;&gt;"", Students!E30, "")</f>
        <v>45496</v>
      </c>
      <c r="D30" s="118">
        <f>IF(Students!O30&lt;&gt;"", Students!O30, "")</f>
        <v>45531</v>
      </c>
      <c r="E30" s="117">
        <f>IF(Students!P30&lt;&gt;"", Students!P30, "")</f>
        <v>45567</v>
      </c>
      <c r="F30" s="118">
        <f>IF(Students!Q30&lt;&gt;"", Students!Q30, "")</f>
        <v>45558</v>
      </c>
      <c r="G30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30" s="119"/>
      <c r="I30" s="119"/>
      <c r="J30" s="119"/>
    </row>
    <row r="31">
      <c r="A31" s="115" t="str">
        <f>IF(Students!A31&lt;&gt;"", Students!A31, "")</f>
        <v>Emmanuel Pratt</v>
      </c>
      <c r="B31" s="116" t="str">
        <f>IF(Students!H31&lt;&gt;"", Students!H31, "")</f>
        <v>3 Months</v>
      </c>
      <c r="C31" s="117">
        <f>IF(Students!E31&lt;&gt;"", Students!E31, "")</f>
        <v>45517</v>
      </c>
      <c r="D31" s="118">
        <f>IF(Students!O31&lt;&gt;"", Students!O31, "")</f>
        <v>45481</v>
      </c>
      <c r="E31" s="117">
        <f>IF(Students!P31&lt;&gt;"", Students!P31, "")</f>
        <v>45569</v>
      </c>
      <c r="F31" s="118">
        <f>IF(Students!Q31&lt;&gt;"", Students!Q31, "")</f>
        <v>45560</v>
      </c>
      <c r="G31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31" s="119"/>
      <c r="I31" s="119"/>
      <c r="J31" s="119"/>
    </row>
    <row r="32">
      <c r="A32" s="115" t="str">
        <f>IF(Students!A32&lt;&gt;"", Students!A32, "")</f>
        <v>Kelley Allen</v>
      </c>
      <c r="B32" s="116" t="str">
        <f>IF(Students!H32&lt;&gt;"", Students!H32, "")</f>
        <v>3 Months</v>
      </c>
      <c r="C32" s="117">
        <f>IF(Students!E32&lt;&gt;"", Students!E32, "")</f>
        <v>45469</v>
      </c>
      <c r="D32" s="118">
        <f>IF(Students!O32&lt;&gt;"", Students!O32, "")</f>
        <v>45475</v>
      </c>
      <c r="E32" s="117">
        <f>IF(Students!P32&lt;&gt;"", Students!P32, "")</f>
        <v>45573</v>
      </c>
      <c r="F32" s="118">
        <f>IF(Students!Q32&lt;&gt;"", Students!Q32, "")</f>
        <v>45562</v>
      </c>
      <c r="G32" s="119">
        <f>IF(AND(B3="1 Month", Students!I3=1), I5, 
IF(AND(B3="2 Months", Students!I3=1), I6, 
IF(AND(B3="3 Months", Students!I3=1), I7, 
IF(AND(B3="1 Month", Students!I3=2), J5, 
IF(AND(B3="2 Months", Students!I3=2), J6, 
IF(AND(B3="3 Months", Students!I3=2), J7, 
""))))))</f>
        <v>300000</v>
      </c>
      <c r="H32" s="119"/>
      <c r="I32" s="119"/>
      <c r="J32" s="119"/>
    </row>
    <row r="33">
      <c r="A33" s="115" t="str">
        <f>IF(Students!A33&lt;&gt;"", Students!A33, "")</f>
        <v/>
      </c>
      <c r="B33" s="116" t="str">
        <f>IF(Students!H33&lt;&gt;"", Students!H33, "")</f>
        <v>N/A</v>
      </c>
      <c r="C33" s="116" t="str">
        <f>IF(Students!E33&lt;&gt;"", Students!E33, "")</f>
        <v/>
      </c>
      <c r="D33" s="133" t="str">
        <f>IF(Students!O33&lt;&gt;"", Students!O33, "")</f>
        <v/>
      </c>
      <c r="E33" s="116" t="str">
        <f>IF(Students!P33&lt;&gt;"", Students!P33, "")</f>
        <v>#N/A</v>
      </c>
      <c r="F33" s="133" t="str">
        <f>IF(Students!Q33&lt;&gt;"", Students!Q33, "")</f>
        <v>#N/A</v>
      </c>
      <c r="G33" s="119"/>
      <c r="H33" s="119"/>
      <c r="I33" s="119"/>
      <c r="J33" s="119"/>
    </row>
    <row r="34">
      <c r="A34" s="115" t="str">
        <f>IF(Students!A33&lt;&gt;"", Students!A33, "")</f>
        <v/>
      </c>
      <c r="B34" s="116" t="str">
        <f>IF(Students!H34&lt;&gt;"", Students!H34, "")</f>
        <v>N/A</v>
      </c>
      <c r="C34" s="116" t="str">
        <f>IF(Students!E34&lt;&gt;"", Students!E34, "")</f>
        <v/>
      </c>
      <c r="D34" s="133" t="str">
        <f>IF(Students!O34&lt;&gt;"", Students!O34, "")</f>
        <v/>
      </c>
      <c r="E34" s="116" t="str">
        <f>IF(Students!P34&lt;&gt;"", Students!P34, "")</f>
        <v>#N/A</v>
      </c>
      <c r="F34" s="133" t="str">
        <f>IF(Students!Q34&lt;&gt;"", Students!Q34, "")</f>
        <v>#N/A</v>
      </c>
      <c r="G34" s="119" t="str">
        <f>IF(AND(B34="1 Month", Students!I34=1), 110000, 
IF(AND(B34="2 Months", Students!I34=1), 210000, 
IF(AND(B34="3 Months", Students!I34=1), 300000, 
IF(AND(B34="1 Month", Students!I34=2), 220000, 
IF(AND(B34="2 Months", Students!I34=2), 420000, 
IF(AND(B34="3 Months", Students!I34=2), 600000, 
""))))))</f>
        <v/>
      </c>
      <c r="H34" s="119"/>
      <c r="I34" s="119"/>
      <c r="J34" s="119"/>
    </row>
    <row r="35">
      <c r="A35" s="115" t="str">
        <f>IF(Students!A34&lt;&gt;"", Students!A34, "")</f>
        <v/>
      </c>
      <c r="B35" s="116" t="str">
        <f>IF(Students!H35&lt;&gt;"", Students!H35, "")</f>
        <v>N/A</v>
      </c>
      <c r="C35" s="116" t="str">
        <f>IF(Students!E35&lt;&gt;"", Students!E35, "")</f>
        <v/>
      </c>
      <c r="D35" s="133" t="str">
        <f>IF(Students!O35&lt;&gt;"", Students!O35, "")</f>
        <v/>
      </c>
      <c r="E35" s="116" t="str">
        <f>IF(Students!P35&lt;&gt;"", Students!P35, "")</f>
        <v>#N/A</v>
      </c>
      <c r="F35" s="133" t="str">
        <f>IF(Students!Q35&lt;&gt;"", Students!Q35, "")</f>
        <v>#N/A</v>
      </c>
      <c r="G35" s="119" t="str">
        <f>IF(AND(B35="1 Month", Students!I35=1), I37, 
IF(AND(B35="2 Months", Students!I35=1), I38, 
IF(AND(B35="3 Months", Students!I35=1), I39, 
IF(AND(B35="1 Month", Students!I35=2), J37, 
IF(AND(B35="2 Months", Students!I35=2), J38, 
IF(AND(B35="3 Months", Students!I35=2), J39, 
""))))))</f>
        <v/>
      </c>
      <c r="H35" s="119"/>
      <c r="I35" s="119"/>
      <c r="J35" s="119"/>
    </row>
    <row r="36">
      <c r="A36" s="115" t="str">
        <f>IF(Students!A35&lt;&gt;"", Students!A35, "")</f>
        <v/>
      </c>
      <c r="B36" s="116" t="str">
        <f>IF(Students!H36&lt;&gt;"", Students!H36, "")</f>
        <v>N/A</v>
      </c>
      <c r="C36" s="116" t="str">
        <f>IF(Students!E36&lt;&gt;"", Students!E36, "")</f>
        <v/>
      </c>
      <c r="D36" s="133" t="str">
        <f>IF(Students!O36&lt;&gt;"", Students!O36, "")</f>
        <v/>
      </c>
      <c r="E36" s="116" t="str">
        <f>IF(Students!P36&lt;&gt;"", Students!P36, "")</f>
        <v>#N/A</v>
      </c>
      <c r="F36" s="133" t="str">
        <f>IF(Students!Q36&lt;&gt;"", Students!Q36, "")</f>
        <v>#N/A</v>
      </c>
      <c r="G36" s="119" t="str">
        <f>IF(AND(B36="1 Month", Students!I36=1), 110000, 
IF(AND(B36="2 Months", Students!I36=1), 210000, 
IF(AND(B36="3 Months", Students!I36=1), 300000, 
IF(AND(B36="1 Month", Students!I36=2), 220000, 
IF(AND(B36="2 Months", Students!I36=2), 420000, 
IF(AND(B36="3 Months", Students!I36=2), 600000, 
""))))))</f>
        <v/>
      </c>
      <c r="H36" s="119"/>
      <c r="I36" s="119"/>
      <c r="J36" s="119"/>
    </row>
    <row r="37">
      <c r="A37" s="115" t="str">
        <f>IF(Students!A36&lt;&gt;"", Students!A36, "")</f>
        <v/>
      </c>
      <c r="B37" s="116" t="str">
        <f>IF(Students!H37&lt;&gt;"", Students!H37, "")</f>
        <v>N/A</v>
      </c>
      <c r="C37" s="116" t="str">
        <f>IF(Students!E37&lt;&gt;"", Students!E37, "")</f>
        <v/>
      </c>
      <c r="D37" s="133" t="str">
        <f>IF(Students!O37&lt;&gt;"", Students!O37, "")</f>
        <v/>
      </c>
      <c r="E37" s="116" t="str">
        <f>IF(Students!P37&lt;&gt;"", Students!P37, "")</f>
        <v>#N/A</v>
      </c>
      <c r="F37" s="133" t="str">
        <f>IF(Students!Q37&lt;&gt;"", Students!Q37, "")</f>
        <v>#N/A</v>
      </c>
      <c r="G37" s="119" t="str">
        <f>IF(AND(B37="1 Month", Students!I37=1), I39, 
IF(AND(B37="2 Months", Students!I37=1), I40, 
IF(AND(B37="3 Months", Students!I37=1), I41, 
IF(AND(B37="1 Month", Students!I37=2), J39, 
IF(AND(B37="2 Months", Students!I37=2), J40, 
IF(AND(B37="3 Months", Students!I37=2), J41, 
""))))))</f>
        <v/>
      </c>
      <c r="H37" s="119"/>
      <c r="I37" s="119"/>
      <c r="J37" s="119"/>
    </row>
    <row r="38">
      <c r="A38" s="115" t="str">
        <f>IF(Students!A37&lt;&gt;"", Students!A37, "")</f>
        <v/>
      </c>
      <c r="B38" s="116" t="str">
        <f>IF(Students!H38&lt;&gt;"", Students!H38, "")</f>
        <v>N/A</v>
      </c>
      <c r="C38" s="116" t="str">
        <f>IF(Students!E38&lt;&gt;"", Students!E38, "")</f>
        <v/>
      </c>
      <c r="D38" s="133" t="str">
        <f>IF(Students!O38&lt;&gt;"", Students!O38, "")</f>
        <v/>
      </c>
      <c r="E38" s="116" t="str">
        <f>IF(Students!P38&lt;&gt;"", Students!P38, "")</f>
        <v>#N/A</v>
      </c>
      <c r="F38" s="133" t="str">
        <f>IF(Students!Q38&lt;&gt;"", Students!Q38, "")</f>
        <v>#N/A</v>
      </c>
      <c r="G38" s="119" t="str">
        <f>IF(AND(B38="1 Month", Students!I38=1), 110000, 
IF(AND(B38="2 Months", Students!I38=1), 210000, 
IF(AND(B38="3 Months", Students!I38=1), 300000, 
IF(AND(B38="1 Month", Students!I38=2), 220000, 
IF(AND(B38="2 Months", Students!I38=2), 420000, 
IF(AND(B38="3 Months", Students!I38=2), 600000, 
""))))))</f>
        <v/>
      </c>
      <c r="H38" s="119"/>
      <c r="I38" s="119"/>
      <c r="J38" s="119"/>
    </row>
    <row r="39">
      <c r="A39" s="115" t="str">
        <f>IF(Students!A38&lt;&gt;"", Students!A38, "")</f>
        <v/>
      </c>
      <c r="B39" s="116" t="str">
        <f>IF(Students!H39&lt;&gt;"", Students!H39, "")</f>
        <v>N/A</v>
      </c>
      <c r="C39" s="116" t="str">
        <f>IF(Students!E39&lt;&gt;"", Students!E39, "")</f>
        <v/>
      </c>
      <c r="D39" s="133" t="str">
        <f>IF(Students!O39&lt;&gt;"", Students!O39, "")</f>
        <v/>
      </c>
      <c r="E39" s="116" t="str">
        <f>IF(Students!P39&lt;&gt;"", Students!P39, "")</f>
        <v>#N/A</v>
      </c>
      <c r="F39" s="133" t="str">
        <f>IF(Students!Q39&lt;&gt;"", Students!Q39, "")</f>
        <v>#N/A</v>
      </c>
      <c r="G39" s="119" t="str">
        <f>IF(AND(B39="1 Month", Students!I39=1), I41, 
IF(AND(B39="2 Months", Students!I39=1), I42, 
IF(AND(B39="3 Months", Students!I39=1), I43, 
IF(AND(B39="1 Month", Students!I39=2), J41, 
IF(AND(B39="2 Months", Students!I39=2), J42, 
IF(AND(B39="3 Months", Students!I39=2), J43, 
""))))))</f>
        <v/>
      </c>
      <c r="H39" s="119"/>
      <c r="I39" s="119"/>
      <c r="J39" s="119"/>
    </row>
    <row r="40">
      <c r="A40" s="115" t="str">
        <f>IF(Students!A39&lt;&gt;"", Students!A39, "")</f>
        <v/>
      </c>
      <c r="B40" s="116" t="str">
        <f>IF(Students!H40&lt;&gt;"", Students!H40, "")</f>
        <v>N/A</v>
      </c>
      <c r="C40" s="116" t="str">
        <f>IF(Students!E40&lt;&gt;"", Students!E40, "")</f>
        <v/>
      </c>
      <c r="D40" s="133" t="str">
        <f>IF(Students!O40&lt;&gt;"", Students!O40, "")</f>
        <v/>
      </c>
      <c r="E40" s="116" t="str">
        <f>IF(Students!P40&lt;&gt;"", Students!P40, "")</f>
        <v>#N/A</v>
      </c>
      <c r="F40" s="133" t="str">
        <f>IF(Students!Q40&lt;&gt;"", Students!Q40, "")</f>
        <v>#N/A</v>
      </c>
      <c r="G40" s="119" t="str">
        <f>IF(AND(B40="1 Month", Students!I40=1), 110000, 
IF(AND(B40="2 Months", Students!I40=1), 210000, 
IF(AND(B40="3 Months", Students!I40=1), 300000, 
IF(AND(B40="1 Month", Students!I40=2), 220000, 
IF(AND(B40="2 Months", Students!I40=2), 420000, 
IF(AND(B40="3 Months", Students!I40=2), 600000, 
""))))))</f>
        <v/>
      </c>
      <c r="H40" s="119"/>
      <c r="I40" s="119"/>
      <c r="J40" s="119"/>
    </row>
    <row r="41">
      <c r="A41" s="115" t="str">
        <f>IF(Students!A40&lt;&gt;"", Students!A40, "")</f>
        <v/>
      </c>
      <c r="B41" s="116" t="str">
        <f>IF(Students!H41&lt;&gt;"", Students!H41, "")</f>
        <v>N/A</v>
      </c>
      <c r="C41" s="116" t="str">
        <f>IF(Students!E41&lt;&gt;"", Students!E41, "")</f>
        <v/>
      </c>
      <c r="D41" s="133" t="str">
        <f>IF(Students!O41&lt;&gt;"", Students!O41, "")</f>
        <v/>
      </c>
      <c r="E41" s="116" t="str">
        <f>IF(Students!P41&lt;&gt;"", Students!P41, "")</f>
        <v>#N/A</v>
      </c>
      <c r="F41" s="133" t="str">
        <f>IF(Students!Q41&lt;&gt;"", Students!Q41, "")</f>
        <v>#N/A</v>
      </c>
      <c r="G41" s="119" t="str">
        <f>IF(AND(B41="1 Month", Students!I41=1), I43, 
IF(AND(B41="2 Months", Students!I41=1), I44, 
IF(AND(B41="3 Months", Students!I41=1), I45, 
IF(AND(B41="1 Month", Students!I41=2), J43, 
IF(AND(B41="2 Months", Students!I41=2), J44, 
IF(AND(B41="3 Months", Students!I41=2), J45, 
""))))))</f>
        <v/>
      </c>
      <c r="H41" s="119"/>
      <c r="I41" s="119"/>
      <c r="J41" s="119"/>
    </row>
    <row r="42">
      <c r="A42" s="115" t="str">
        <f>IF(Students!A41&lt;&gt;"", Students!A41, "")</f>
        <v/>
      </c>
      <c r="B42" s="116" t="str">
        <f>IF(Students!H42&lt;&gt;"", Students!H42, "")</f>
        <v>N/A</v>
      </c>
      <c r="C42" s="116" t="str">
        <f>IF(Students!E42&lt;&gt;"", Students!E42, "")</f>
        <v/>
      </c>
      <c r="D42" s="133" t="str">
        <f>IF(Students!O42&lt;&gt;"", Students!O42, "")</f>
        <v/>
      </c>
      <c r="E42" s="116" t="str">
        <f>IF(Students!P42&lt;&gt;"", Students!P42, "")</f>
        <v>#N/A</v>
      </c>
      <c r="F42" s="133" t="str">
        <f>IF(Students!Q42&lt;&gt;"", Students!Q42, "")</f>
        <v>#N/A</v>
      </c>
      <c r="G42" s="119" t="str">
        <f>IF(AND(B42="1 Month", Students!I42=1), 110000, 
IF(AND(B42="2 Months", Students!I42=1), 210000, 
IF(AND(B42="3 Months", Students!I42=1), 300000, 
IF(AND(B42="1 Month", Students!I42=2), 220000, 
IF(AND(B42="2 Months", Students!I42=2), 420000, 
IF(AND(B42="3 Months", Students!I42=2), 600000, 
""))))))</f>
        <v/>
      </c>
      <c r="H42" s="119"/>
      <c r="I42" s="119"/>
      <c r="J42" s="119"/>
    </row>
    <row r="43">
      <c r="A43" s="115" t="str">
        <f>IF(Students!A42&lt;&gt;"", Students!A42, "")</f>
        <v/>
      </c>
      <c r="B43" s="116" t="str">
        <f>IF(Students!H43&lt;&gt;"", Students!H43, "")</f>
        <v>N/A</v>
      </c>
      <c r="C43" s="116" t="str">
        <f>IF(Students!E43&lt;&gt;"", Students!E43, "")</f>
        <v/>
      </c>
      <c r="D43" s="133" t="str">
        <f>IF(Students!O43&lt;&gt;"", Students!O43, "")</f>
        <v/>
      </c>
      <c r="E43" s="116" t="str">
        <f>IF(Students!P43&lt;&gt;"", Students!P43, "")</f>
        <v>#N/A</v>
      </c>
      <c r="F43" s="133" t="str">
        <f>IF(Students!Q43&lt;&gt;"", Students!Q43, "")</f>
        <v>#N/A</v>
      </c>
      <c r="G43" s="119" t="str">
        <f>IF(AND(B43="1 Month", Students!I43=1), I45, 
IF(AND(B43="2 Months", Students!I43=1), I46, 
IF(AND(B43="3 Months", Students!I43=1), I47, 
IF(AND(B43="1 Month", Students!I43=2), J45, 
IF(AND(B43="2 Months", Students!I43=2), J46, 
IF(AND(B43="3 Months", Students!I43=2), J47, 
""))))))</f>
        <v/>
      </c>
      <c r="H43" s="119"/>
      <c r="I43" s="119"/>
      <c r="J43" s="119"/>
    </row>
    <row r="44">
      <c r="A44" s="115" t="str">
        <f>IF(Students!A43&lt;&gt;"", Students!A43, "")</f>
        <v/>
      </c>
      <c r="B44" s="116" t="str">
        <f>IF(Students!H44&lt;&gt;"", Students!H44, "")</f>
        <v>N/A</v>
      </c>
      <c r="C44" s="116" t="str">
        <f>IF(Students!E44&lt;&gt;"", Students!E44, "")</f>
        <v/>
      </c>
      <c r="D44" s="133" t="str">
        <f>IF(Students!O44&lt;&gt;"", Students!O44, "")</f>
        <v/>
      </c>
      <c r="E44" s="116" t="str">
        <f>IF(Students!P44&lt;&gt;"", Students!P44, "")</f>
        <v>#N/A</v>
      </c>
      <c r="F44" s="133" t="str">
        <f>IF(Students!Q44&lt;&gt;"", Students!Q44, "")</f>
        <v>#N/A</v>
      </c>
      <c r="G44" s="119" t="str">
        <f>IF(AND(B44="1 Month", Students!I44=1), 110000, 
IF(AND(B44="2 Months", Students!I44=1), 210000, 
IF(AND(B44="3 Months", Students!I44=1), 300000, 
IF(AND(B44="1 Month", Students!I44=2), 220000, 
IF(AND(B44="2 Months", Students!I44=2), 420000, 
IF(AND(B44="3 Months", Students!I44=2), 600000, 
""))))))</f>
        <v/>
      </c>
      <c r="H44" s="119"/>
      <c r="I44" s="119"/>
      <c r="J44" s="119"/>
    </row>
    <row r="45">
      <c r="A45" s="115" t="str">
        <f>IF(Students!A91&lt;&gt;"", Students!A91, "")</f>
        <v/>
      </c>
      <c r="B45" s="116" t="str">
        <f>IF(Students!H45&lt;&gt;"", Students!H45, "")</f>
        <v>N/A</v>
      </c>
      <c r="C45" s="116" t="str">
        <f>IF(Students!E45&lt;&gt;"", Students!E45, "")</f>
        <v/>
      </c>
      <c r="D45" s="133" t="str">
        <f>IF(Students!O45&lt;&gt;"", Students!O45, "")</f>
        <v/>
      </c>
      <c r="E45" s="116" t="str">
        <f>IF(Students!P45&lt;&gt;"", Students!P45, "")</f>
        <v>#N/A</v>
      </c>
      <c r="F45" s="133" t="str">
        <f>IF(Students!Q45&lt;&gt;"", Students!Q45, "")</f>
        <v>#N/A</v>
      </c>
      <c r="G45" s="119" t="str">
        <f>IF(AND(B45="1 Month", Students!I45=1), I47, 
IF(AND(B45="2 Months", Students!I45=1), I48, 
IF(AND(B45="3 Months", Students!I45=1), I49, 
IF(AND(B45="1 Month", Students!I45=2), J47, 
IF(AND(B45="2 Months", Students!I45=2), J48, 
IF(AND(B45="3 Months", Students!I45=2), J49, 
""))))))</f>
        <v/>
      </c>
      <c r="H45" s="119"/>
      <c r="I45" s="119"/>
      <c r="J45" s="119"/>
    </row>
    <row r="46">
      <c r="A46" s="115" t="str">
        <f>IF(Students!A92&lt;&gt;"", Students!A92, "")</f>
        <v/>
      </c>
      <c r="B46" s="116" t="str">
        <f>IF(Students!H46&lt;&gt;"", Students!H46, "")</f>
        <v>N/A</v>
      </c>
      <c r="C46" s="116" t="str">
        <f>IF(Students!E46&lt;&gt;"", Students!E46, "")</f>
        <v/>
      </c>
      <c r="D46" s="133" t="str">
        <f>IF(Students!O46&lt;&gt;"", Students!O46, "")</f>
        <v/>
      </c>
      <c r="E46" s="116" t="str">
        <f>IF(Students!P46&lt;&gt;"", Students!P46, "")</f>
        <v>#N/A</v>
      </c>
      <c r="F46" s="133" t="str">
        <f>IF(Students!Q46&lt;&gt;"", Students!Q46, "")</f>
        <v>#N/A</v>
      </c>
      <c r="G46" s="119" t="str">
        <f>IF(AND(B46="1 Month", Students!I46=1), 110000, 
IF(AND(B46="2 Months", Students!I46=1), 210000, 
IF(AND(B46="3 Months", Students!I46=1), 300000, 
IF(AND(B46="1 Month", Students!I46=2), 220000, 
IF(AND(B46="2 Months", Students!I46=2), 420000, 
IF(AND(B46="3 Months", Students!I46=2), 600000, 
""))))))</f>
        <v/>
      </c>
      <c r="H46" s="119"/>
      <c r="I46" s="119"/>
      <c r="J46" s="119"/>
    </row>
    <row r="47">
      <c r="A47" s="115" t="str">
        <f>IF(Students!A93&lt;&gt;"", Students!A93, "")</f>
        <v/>
      </c>
      <c r="B47" s="116" t="str">
        <f>IF(Students!H47&lt;&gt;"", Students!H47, "")</f>
        <v>N/A</v>
      </c>
      <c r="C47" s="116" t="str">
        <f>IF(Students!E47&lt;&gt;"", Students!E47, "")</f>
        <v/>
      </c>
      <c r="D47" s="133" t="str">
        <f>IF(Students!O47&lt;&gt;"", Students!O47, "")</f>
        <v/>
      </c>
      <c r="E47" s="116" t="str">
        <f>IF(Students!P47&lt;&gt;"", Students!P47, "")</f>
        <v>#N/A</v>
      </c>
      <c r="F47" s="133" t="str">
        <f>IF(Students!Q47&lt;&gt;"", Students!Q47, "")</f>
        <v>#N/A</v>
      </c>
      <c r="G47" s="119" t="str">
        <f>IF(AND(B47="1 Month", Students!I47=1), I49, 
IF(AND(B47="2 Months", Students!I47=1), I50, 
IF(AND(B47="3 Months", Students!I47=1), I51, 
IF(AND(B47="1 Month", Students!I47=2), J49, 
IF(AND(B47="2 Months", Students!I47=2), J50, 
IF(AND(B47="3 Months", Students!I47=2), J51, 
""))))))</f>
        <v/>
      </c>
      <c r="H47" s="119"/>
      <c r="I47" s="119"/>
      <c r="J47" s="119"/>
    </row>
    <row r="48">
      <c r="A48" s="115" t="str">
        <f>IF(Students!A94&lt;&gt;"", Students!A94, "")</f>
        <v/>
      </c>
      <c r="B48" s="116" t="str">
        <f>IF(Students!H48&lt;&gt;"", Students!H48, "")</f>
        <v>N/A</v>
      </c>
      <c r="C48" s="116" t="str">
        <f>IF(Students!E48&lt;&gt;"", Students!E48, "")</f>
        <v/>
      </c>
      <c r="D48" s="133" t="str">
        <f>IF(Students!O48&lt;&gt;"", Students!O48, "")</f>
        <v/>
      </c>
      <c r="E48" s="116" t="str">
        <f>IF(Students!P48&lt;&gt;"", Students!P48, "")</f>
        <v>#N/A</v>
      </c>
      <c r="F48" s="133" t="str">
        <f>IF(Students!Q48&lt;&gt;"", Students!Q48, "")</f>
        <v>#N/A</v>
      </c>
      <c r="G48" s="119" t="str">
        <f>IF(AND(B48="1 Month", Students!I48=1), 110000, 
IF(AND(B48="2 Months", Students!I48=1), 210000, 
IF(AND(B48="3 Months", Students!I48=1), 300000, 
IF(AND(B48="1 Month", Students!I48=2), 220000, 
IF(AND(B48="2 Months", Students!I48=2), 420000, 
IF(AND(B48="3 Months", Students!I48=2), 600000, 
""))))))</f>
        <v/>
      </c>
      <c r="H48" s="119"/>
      <c r="I48" s="119"/>
      <c r="J48" s="119"/>
    </row>
    <row r="49">
      <c r="A49" s="115" t="str">
        <f>IF(Students!A95&lt;&gt;"", Students!A95, "")</f>
        <v/>
      </c>
      <c r="B49" s="116" t="str">
        <f>IF(Students!H49&lt;&gt;"", Students!H49, "")</f>
        <v>N/A</v>
      </c>
      <c r="C49" s="116" t="str">
        <f>IF(Students!E49&lt;&gt;"", Students!E49, "")</f>
        <v/>
      </c>
      <c r="D49" s="133" t="str">
        <f>IF(Students!O49&lt;&gt;"", Students!O49, "")</f>
        <v/>
      </c>
      <c r="E49" s="116" t="str">
        <f>IF(Students!P49&lt;&gt;"", Students!P49, "")</f>
        <v>#N/A</v>
      </c>
      <c r="F49" s="133" t="str">
        <f>IF(Students!Q49&lt;&gt;"", Students!Q49, "")</f>
        <v>#N/A</v>
      </c>
      <c r="G49" s="119" t="str">
        <f>IF(AND(B49="1 Month", Students!I49=1), I51, 
IF(AND(B49="2 Months", Students!I49=1), I52, 
IF(AND(B49="3 Months", Students!I49=1), I53, 
IF(AND(B49="1 Month", Students!I49=2), J51, 
IF(AND(B49="2 Months", Students!I49=2), J52, 
IF(AND(B49="3 Months", Students!I49=2), J53, 
""))))))</f>
        <v/>
      </c>
      <c r="H49" s="119"/>
      <c r="I49" s="119"/>
      <c r="J49" s="119"/>
    </row>
    <row r="50">
      <c r="A50" s="115" t="str">
        <f>IF(Students!A96&lt;&gt;"", Students!A96, "")</f>
        <v/>
      </c>
      <c r="B50" s="116" t="str">
        <f>IF(Students!H50&lt;&gt;"", Students!H50, "")</f>
        <v>N/A</v>
      </c>
      <c r="C50" s="116" t="str">
        <f>IF(Students!E50&lt;&gt;"", Students!E50, "")</f>
        <v/>
      </c>
      <c r="D50" s="133" t="str">
        <f>IF(Students!O50&lt;&gt;"", Students!O50, "")</f>
        <v/>
      </c>
      <c r="E50" s="116" t="str">
        <f>IF(Students!P50&lt;&gt;"", Students!P50, "")</f>
        <v>#N/A</v>
      </c>
      <c r="F50" s="133" t="str">
        <f>IF(Students!Q50&lt;&gt;"", Students!Q50, "")</f>
        <v>#N/A</v>
      </c>
      <c r="G50" s="119" t="str">
        <f>IF(AND(B50="1 Month", Students!I50=1), 110000, 
IF(AND(B50="2 Months", Students!I50=1), 210000, 
IF(AND(B50="3 Months", Students!I50=1), 300000, 
IF(AND(B50="1 Month", Students!I50=2), 220000, 
IF(AND(B50="2 Months", Students!I50=2), 420000, 
IF(AND(B50="3 Months", Students!I50=2), 600000, 
""))))))</f>
        <v/>
      </c>
      <c r="H50" s="119"/>
      <c r="I50" s="119"/>
      <c r="J50" s="119"/>
    </row>
    <row r="51">
      <c r="A51" s="115" t="str">
        <f>IF(Students!A97&lt;&gt;"", Students!A97, "")</f>
        <v/>
      </c>
      <c r="B51" s="116" t="str">
        <f>IF(Students!H51&lt;&gt;"", Students!H51, "")</f>
        <v>N/A</v>
      </c>
      <c r="C51" s="116" t="str">
        <f>IF(Students!E51&lt;&gt;"", Students!E51, "")</f>
        <v/>
      </c>
      <c r="D51" s="133" t="str">
        <f>IF(Students!O51&lt;&gt;"", Students!O51, "")</f>
        <v/>
      </c>
      <c r="E51" s="116" t="str">
        <f>IF(Students!P51&lt;&gt;"", Students!P51, "")</f>
        <v>#N/A</v>
      </c>
      <c r="F51" s="133" t="str">
        <f>IF(Students!Q51&lt;&gt;"", Students!Q51, "")</f>
        <v>#N/A</v>
      </c>
      <c r="G51" s="119" t="str">
        <f>IF(AND(B51="1 Month", Students!I51=1), I53, 
IF(AND(B51="2 Months", Students!I51=1), I54, 
IF(AND(B51="3 Months", Students!I51=1), I55, 
IF(AND(B51="1 Month", Students!I51=2), J53, 
IF(AND(B51="2 Months", Students!I51=2), J54, 
IF(AND(B51="3 Months", Students!I51=2), J55, 
""))))))</f>
        <v/>
      </c>
      <c r="H51" s="119"/>
      <c r="I51" s="119"/>
      <c r="J51" s="119"/>
    </row>
    <row r="52">
      <c r="A52" s="115" t="str">
        <f>IF(Students!A98&lt;&gt;"", Students!A98, "")</f>
        <v/>
      </c>
      <c r="B52" s="116" t="str">
        <f>IF(Students!H52&lt;&gt;"", Students!H52, "")</f>
        <v>N/A</v>
      </c>
      <c r="C52" s="116" t="str">
        <f>IF(Students!E52&lt;&gt;"", Students!E52, "")</f>
        <v/>
      </c>
      <c r="D52" s="133" t="str">
        <f>IF(Students!O52&lt;&gt;"", Students!O52, "")</f>
        <v/>
      </c>
      <c r="E52" s="116" t="str">
        <f>IF(Students!P52&lt;&gt;"", Students!P52, "")</f>
        <v>#N/A</v>
      </c>
      <c r="F52" s="133" t="str">
        <f>IF(Students!Q52&lt;&gt;"", Students!Q52, "")</f>
        <v>#N/A</v>
      </c>
      <c r="G52" s="119" t="str">
        <f>IF(AND(B52="1 Month", Students!I52=1), 110000, 
IF(AND(B52="2 Months", Students!I52=1), 210000, 
IF(AND(B52="3 Months", Students!I52=1), 300000, 
IF(AND(B52="1 Month", Students!I52=2), 220000, 
IF(AND(B52="2 Months", Students!I52=2), 420000, 
IF(AND(B52="3 Months", Students!I52=2), 600000, 
""))))))</f>
        <v/>
      </c>
      <c r="H52" s="119"/>
      <c r="I52" s="119"/>
      <c r="J52" s="119"/>
    </row>
    <row r="53">
      <c r="A53" s="115" t="str">
        <f>IF(Students!A99&lt;&gt;"", Students!A99, "")</f>
        <v/>
      </c>
      <c r="B53" s="116" t="str">
        <f>IF(Students!H53&lt;&gt;"", Students!H53, "")</f>
        <v>N/A</v>
      </c>
      <c r="C53" s="116" t="str">
        <f>IF(Students!E53&lt;&gt;"", Students!E53, "")</f>
        <v/>
      </c>
      <c r="D53" s="133" t="str">
        <f>IF(Students!O53&lt;&gt;"", Students!O53, "")</f>
        <v/>
      </c>
      <c r="E53" s="116" t="str">
        <f>IF(Students!P53&lt;&gt;"", Students!P53, "")</f>
        <v>#N/A</v>
      </c>
      <c r="F53" s="133" t="str">
        <f>IF(Students!Q53&lt;&gt;"", Students!Q53, "")</f>
        <v>#N/A</v>
      </c>
      <c r="G53" s="119" t="str">
        <f>IF(AND(B53="1 Month", Students!I53=1), I55, 
IF(AND(B53="2 Months", Students!I53=1), I56, 
IF(AND(B53="3 Months", Students!I53=1), I57, 
IF(AND(B53="1 Month", Students!I53=2), J55, 
IF(AND(B53="2 Months", Students!I53=2), J56, 
IF(AND(B53="3 Months", Students!I53=2), J57, 
""))))))</f>
        <v/>
      </c>
      <c r="H53" s="119"/>
      <c r="I53" s="119"/>
      <c r="J53" s="119"/>
    </row>
    <row r="54">
      <c r="A54" s="115" t="str">
        <f>IF(Students!A100&lt;&gt;"", Students!A100, "")</f>
        <v/>
      </c>
      <c r="B54" s="116" t="str">
        <f>IF(Students!H54&lt;&gt;"", Students!H54, "")</f>
        <v>N/A</v>
      </c>
      <c r="C54" s="116" t="str">
        <f>IF(Students!E54&lt;&gt;"", Students!E54, "")</f>
        <v/>
      </c>
      <c r="D54" s="133" t="str">
        <f>IF(Students!O54&lt;&gt;"", Students!O54, "")</f>
        <v/>
      </c>
      <c r="E54" s="116" t="str">
        <f>IF(Students!P54&lt;&gt;"", Students!P54, "")</f>
        <v>#N/A</v>
      </c>
      <c r="F54" s="133" t="str">
        <f>IF(Students!Q54&lt;&gt;"", Students!Q54, "")</f>
        <v>#N/A</v>
      </c>
      <c r="G54" s="119" t="str">
        <f>IF(AND(B54="1 Month", Students!I54=1), 110000, 
IF(AND(B54="2 Months", Students!I54=1), 210000, 
IF(AND(B54="3 Months", Students!I54=1), 300000, 
IF(AND(B54="1 Month", Students!I54=2), 220000, 
IF(AND(B54="2 Months", Students!I54=2), 420000, 
IF(AND(B54="3 Months", Students!I54=2), 600000, 
""))))))</f>
        <v/>
      </c>
      <c r="H54" s="119"/>
      <c r="I54" s="119"/>
      <c r="J54" s="119"/>
    </row>
    <row r="55">
      <c r="A55" s="115" t="str">
        <f>IF(Students!A101&lt;&gt;"", Students!A101, "")</f>
        <v/>
      </c>
      <c r="B55" s="116" t="str">
        <f>IF(Students!H55&lt;&gt;"", Students!H55, "")</f>
        <v>N/A</v>
      </c>
      <c r="C55" s="116" t="str">
        <f>IF(Students!E55&lt;&gt;"", Students!E55, "")</f>
        <v/>
      </c>
      <c r="D55" s="133" t="str">
        <f>IF(Students!O55&lt;&gt;"", Students!O55, "")</f>
        <v/>
      </c>
      <c r="E55" s="116" t="str">
        <f>IF(Students!P55&lt;&gt;"", Students!P55, "")</f>
        <v>#N/A</v>
      </c>
      <c r="F55" s="133" t="str">
        <f>IF(Students!Q55&lt;&gt;"", Students!Q55, "")</f>
        <v>#N/A</v>
      </c>
      <c r="G55" s="119" t="str">
        <f>IF(AND(B55="1 Month", Students!I55=1), I57, 
IF(AND(B55="2 Months", Students!I55=1), I58, 
IF(AND(B55="3 Months", Students!I55=1), I59, 
IF(AND(B55="1 Month", Students!I55=2), J57, 
IF(AND(B55="2 Months", Students!I55=2), J58, 
IF(AND(B55="3 Months", Students!I55=2), J59, 
""))))))</f>
        <v/>
      </c>
      <c r="H55" s="119"/>
      <c r="I55" s="119"/>
      <c r="J55" s="119"/>
    </row>
    <row r="56">
      <c r="A56" s="115" t="str">
        <f>IF(Students!A102&lt;&gt;"", Students!A102, "")</f>
        <v/>
      </c>
      <c r="B56" s="116" t="str">
        <f>IF(Students!H56&lt;&gt;"", Students!H56, "")</f>
        <v>N/A</v>
      </c>
      <c r="C56" s="116" t="str">
        <f>IF(Students!E56&lt;&gt;"", Students!E56, "")</f>
        <v/>
      </c>
      <c r="D56" s="133" t="str">
        <f>IF(Students!O56&lt;&gt;"", Students!O56, "")</f>
        <v/>
      </c>
      <c r="E56" s="116" t="str">
        <f>IF(Students!P56&lt;&gt;"", Students!P56, "")</f>
        <v>#N/A</v>
      </c>
      <c r="F56" s="133" t="str">
        <f>IF(Students!Q56&lt;&gt;"", Students!Q56, "")</f>
        <v>#N/A</v>
      </c>
      <c r="G56" s="119" t="str">
        <f>IF(AND(B56="1 Month", Students!I56=1), 110000, 
IF(AND(B56="2 Months", Students!I56=1), 210000, 
IF(AND(B56="3 Months", Students!I56=1), 300000, 
IF(AND(B56="1 Month", Students!I56=2), 220000, 
IF(AND(B56="2 Months", Students!I56=2), 420000, 
IF(AND(B56="3 Months", Students!I56=2), 600000, 
""))))))</f>
        <v/>
      </c>
      <c r="H56" s="119"/>
      <c r="I56" s="119"/>
      <c r="J56" s="119"/>
    </row>
    <row r="57">
      <c r="A57" s="115" t="str">
        <f>IF(Students!A103&lt;&gt;"", Students!A103, "")</f>
        <v/>
      </c>
      <c r="B57" s="116" t="str">
        <f>IF(Students!H57&lt;&gt;"", Students!H57, "")</f>
        <v>N/A</v>
      </c>
      <c r="C57" s="116" t="str">
        <f>IF(Students!E57&lt;&gt;"", Students!E57, "")</f>
        <v/>
      </c>
      <c r="D57" s="133" t="str">
        <f>IF(Students!O57&lt;&gt;"", Students!O57, "")</f>
        <v/>
      </c>
      <c r="E57" s="116" t="str">
        <f>IF(Students!P57&lt;&gt;"", Students!P57, "")</f>
        <v>#N/A</v>
      </c>
      <c r="F57" s="133" t="str">
        <f>IF(Students!Q57&lt;&gt;"", Students!Q57, "")</f>
        <v>#N/A</v>
      </c>
      <c r="G57" s="119" t="str">
        <f>IF(AND(B57="1 Month", Students!I57=1), I59, 
IF(AND(B57="2 Months", Students!I57=1), I60, 
IF(AND(B57="3 Months", Students!I57=1), I61, 
IF(AND(B57="1 Month", Students!I57=2), J59, 
IF(AND(B57="2 Months", Students!I57=2), J60, 
IF(AND(B57="3 Months", Students!I57=2), J61, 
""))))))</f>
        <v/>
      </c>
      <c r="H57" s="119"/>
      <c r="I57" s="119"/>
      <c r="J57" s="119"/>
    </row>
    <row r="58">
      <c r="A58" s="115" t="str">
        <f>IF(Students!A104&lt;&gt;"", Students!A104, "")</f>
        <v/>
      </c>
      <c r="B58" s="116" t="str">
        <f>IF(Students!H58&lt;&gt;"", Students!H58, "")</f>
        <v>N/A</v>
      </c>
      <c r="C58" s="116" t="str">
        <f>IF(Students!E58&lt;&gt;"", Students!E58, "")</f>
        <v/>
      </c>
      <c r="D58" s="133" t="str">
        <f>IF(Students!O58&lt;&gt;"", Students!O58, "")</f>
        <v/>
      </c>
      <c r="E58" s="116" t="str">
        <f>IF(Students!P58&lt;&gt;"", Students!P58, "")</f>
        <v>#N/A</v>
      </c>
      <c r="F58" s="133" t="str">
        <f>IF(Students!Q58&lt;&gt;"", Students!Q58, "")</f>
        <v>#N/A</v>
      </c>
      <c r="G58" s="119" t="str">
        <f>IF(AND(B58="1 Month", Students!I58=1), 110000, 
IF(AND(B58="2 Months", Students!I58=1), 210000, 
IF(AND(B58="3 Months", Students!I58=1), 300000, 
IF(AND(B58="1 Month", Students!I58=2), 220000, 
IF(AND(B58="2 Months", Students!I58=2), 420000, 
IF(AND(B58="3 Months", Students!I58=2), 600000, 
""))))))</f>
        <v/>
      </c>
      <c r="H58" s="119"/>
      <c r="I58" s="119"/>
      <c r="J58" s="119"/>
    </row>
    <row r="59">
      <c r="A59" s="115" t="str">
        <f>IF(Students!A105&lt;&gt;"", Students!A105, "")</f>
        <v/>
      </c>
      <c r="B59" s="116" t="str">
        <f>IF(Students!H59&lt;&gt;"", Students!H59, "")</f>
        <v>N/A</v>
      </c>
      <c r="C59" s="116" t="str">
        <f>IF(Students!E59&lt;&gt;"", Students!E59, "")</f>
        <v/>
      </c>
      <c r="D59" s="133" t="str">
        <f>IF(Students!O59&lt;&gt;"", Students!O59, "")</f>
        <v/>
      </c>
      <c r="E59" s="116" t="str">
        <f>IF(Students!P59&lt;&gt;"", Students!P59, "")</f>
        <v>#N/A</v>
      </c>
      <c r="F59" s="133" t="str">
        <f>IF(Students!Q59&lt;&gt;"", Students!Q59, "")</f>
        <v>#N/A</v>
      </c>
      <c r="G59" s="119" t="str">
        <f>IF(AND(B59="1 Month", Students!I59=1), I61, 
IF(AND(B59="2 Months", Students!I59=1), I62, 
IF(AND(B59="3 Months", Students!I59=1), I63, 
IF(AND(B59="1 Month", Students!I59=2), J61, 
IF(AND(B59="2 Months", Students!I59=2), J62, 
IF(AND(B59="3 Months", Students!I59=2), J63, 
""))))))</f>
        <v/>
      </c>
      <c r="H59" s="119"/>
      <c r="I59" s="119"/>
      <c r="J59" s="119"/>
    </row>
    <row r="60">
      <c r="A60" s="115" t="str">
        <f>IF(Students!A106&lt;&gt;"", Students!A106, "")</f>
        <v/>
      </c>
      <c r="B60" s="116" t="str">
        <f>IF(Students!H60&lt;&gt;"", Students!H60, "")</f>
        <v>N/A</v>
      </c>
      <c r="C60" s="116" t="str">
        <f>IF(Students!E60&lt;&gt;"", Students!E60, "")</f>
        <v/>
      </c>
      <c r="D60" s="133" t="str">
        <f>IF(Students!O60&lt;&gt;"", Students!O60, "")</f>
        <v/>
      </c>
      <c r="E60" s="116" t="str">
        <f>IF(Students!P60&lt;&gt;"", Students!P60, "")</f>
        <v>#N/A</v>
      </c>
      <c r="F60" s="133" t="str">
        <f>IF(Students!Q60&lt;&gt;"", Students!Q60, "")</f>
        <v>#N/A</v>
      </c>
      <c r="G60" s="119" t="str">
        <f>IF(AND(B60="1 Month", Students!I60=1), 110000, 
IF(AND(B60="2 Months", Students!I60=1), 210000, 
IF(AND(B60="3 Months", Students!I60=1), 300000, 
IF(AND(B60="1 Month", Students!I60=2), 220000, 
IF(AND(B60="2 Months", Students!I60=2), 420000, 
IF(AND(B60="3 Months", Students!I60=2), 600000, 
""))))))</f>
        <v/>
      </c>
      <c r="H60" s="119"/>
      <c r="I60" s="119"/>
      <c r="J60" s="119"/>
    </row>
    <row r="61">
      <c r="A61" s="115" t="str">
        <f>IF(Students!A107&lt;&gt;"", Students!A107, "")</f>
        <v/>
      </c>
      <c r="B61" s="116" t="str">
        <f>IF(Students!H61&lt;&gt;"", Students!H61, "")</f>
        <v>N/A</v>
      </c>
      <c r="C61" s="116" t="str">
        <f>IF(Students!E61&lt;&gt;"", Students!E61, "")</f>
        <v/>
      </c>
      <c r="D61" s="133" t="str">
        <f>IF(Students!O61&lt;&gt;"", Students!O61, "")</f>
        <v/>
      </c>
      <c r="E61" s="116" t="str">
        <f>IF(Students!P61&lt;&gt;"", Students!P61, "")</f>
        <v>#N/A</v>
      </c>
      <c r="F61" s="133" t="str">
        <f>IF(Students!Q61&lt;&gt;"", Students!Q61, "")</f>
        <v>#N/A</v>
      </c>
      <c r="G61" s="119" t="str">
        <f>IF(AND(B61="1 Month", Students!I61=1), I63, 
IF(AND(B61="2 Months", Students!I61=1), I64, 
IF(AND(B61="3 Months", Students!I61=1), I65, 
IF(AND(B61="1 Month", Students!I61=2), J63, 
IF(AND(B61="2 Months", Students!I61=2), J64, 
IF(AND(B61="3 Months", Students!I61=2), J65, 
""))))))</f>
        <v/>
      </c>
      <c r="H61" s="119"/>
      <c r="I61" s="119"/>
      <c r="J61" s="119"/>
    </row>
    <row r="62">
      <c r="A62" s="115" t="str">
        <f>IF(Students!A108&lt;&gt;"", Students!A108, "")</f>
        <v/>
      </c>
      <c r="B62" s="116" t="str">
        <f>IF(Students!H62&lt;&gt;"", Students!H62, "")</f>
        <v>N/A</v>
      </c>
      <c r="C62" s="116" t="str">
        <f>IF(Students!E62&lt;&gt;"", Students!E62, "")</f>
        <v/>
      </c>
      <c r="D62" s="133" t="str">
        <f>IF(Students!O62&lt;&gt;"", Students!O62, "")</f>
        <v/>
      </c>
      <c r="E62" s="116" t="str">
        <f>IF(Students!P62&lt;&gt;"", Students!P62, "")</f>
        <v>#N/A</v>
      </c>
      <c r="F62" s="133" t="str">
        <f>IF(Students!Q62&lt;&gt;"", Students!Q62, "")</f>
        <v>#N/A</v>
      </c>
      <c r="G62" s="119" t="str">
        <f>IF(AND(B62="1 Month", Students!I62=1), 110000, 
IF(AND(B62="2 Months", Students!I62=1), 210000, 
IF(AND(B62="3 Months", Students!I62=1), 300000, 
IF(AND(B62="1 Month", Students!I62=2), 220000, 
IF(AND(B62="2 Months", Students!I62=2), 420000, 
IF(AND(B62="3 Months", Students!I62=2), 600000, 
""))))))</f>
        <v/>
      </c>
      <c r="H62" s="119"/>
      <c r="I62" s="119"/>
      <c r="J62" s="119"/>
    </row>
    <row r="63">
      <c r="A63" s="115" t="str">
        <f>IF(Students!A109&lt;&gt;"", Students!A109, "")</f>
        <v/>
      </c>
      <c r="B63" s="116" t="str">
        <f>IF(Students!H63&lt;&gt;"", Students!H63, "")</f>
        <v>N/A</v>
      </c>
      <c r="C63" s="116" t="str">
        <f>IF(Students!E63&lt;&gt;"", Students!E63, "")</f>
        <v/>
      </c>
      <c r="D63" s="133" t="str">
        <f>IF(Students!O63&lt;&gt;"", Students!O63, "")</f>
        <v/>
      </c>
      <c r="E63" s="116" t="str">
        <f>IF(Students!P63&lt;&gt;"", Students!P63, "")</f>
        <v>#N/A</v>
      </c>
      <c r="F63" s="133" t="str">
        <f>IF(Students!Q63&lt;&gt;"", Students!Q63, "")</f>
        <v>#N/A</v>
      </c>
      <c r="G63" s="119" t="str">
        <f>IF(AND(B63="1 Month", Students!I63=1), I65, 
IF(AND(B63="2 Months", Students!I63=1), I66, 
IF(AND(B63="3 Months", Students!I63=1), I67, 
IF(AND(B63="1 Month", Students!I63=2), J65, 
IF(AND(B63="2 Months", Students!I63=2), J66, 
IF(AND(B63="3 Months", Students!I63=2), J67, 
""))))))</f>
        <v/>
      </c>
      <c r="H63" s="119"/>
      <c r="I63" s="119"/>
      <c r="J63" s="119"/>
    </row>
    <row r="64">
      <c r="A64" s="115" t="str">
        <f>IF(Students!A110&lt;&gt;"", Students!A110, "")</f>
        <v/>
      </c>
      <c r="B64" s="116" t="str">
        <f>IF(Students!H64&lt;&gt;"", Students!H64, "")</f>
        <v>N/A</v>
      </c>
      <c r="C64" s="116" t="str">
        <f>IF(Students!E64&lt;&gt;"", Students!E64, "")</f>
        <v/>
      </c>
      <c r="D64" s="133" t="str">
        <f>IF(Students!O64&lt;&gt;"", Students!O64, "")</f>
        <v/>
      </c>
      <c r="E64" s="116" t="str">
        <f>IF(Students!P64&lt;&gt;"", Students!P64, "")</f>
        <v>#N/A</v>
      </c>
      <c r="F64" s="133" t="str">
        <f>IF(Students!Q64&lt;&gt;"", Students!Q64, "")</f>
        <v>#N/A</v>
      </c>
      <c r="G64" s="119" t="str">
        <f>IF(AND(B64="1 Month", Students!I64=1), 110000, 
IF(AND(B64="2 Months", Students!I64=1), 210000, 
IF(AND(B64="3 Months", Students!I64=1), 300000, 
IF(AND(B64="1 Month", Students!I64=2), 220000, 
IF(AND(B64="2 Months", Students!I64=2), 420000, 
IF(AND(B64="3 Months", Students!I64=2), 600000, 
""))))))</f>
        <v/>
      </c>
      <c r="H64" s="119"/>
      <c r="I64" s="119"/>
      <c r="J64" s="119"/>
    </row>
    <row r="65">
      <c r="A65" s="115" t="str">
        <f>IF(Students!A111&lt;&gt;"", Students!A111, "")</f>
        <v/>
      </c>
      <c r="B65" s="116" t="str">
        <f>IF(Students!H65&lt;&gt;"", Students!H65, "")</f>
        <v>N/A</v>
      </c>
      <c r="C65" s="116" t="str">
        <f>IF(Students!E65&lt;&gt;"", Students!E65, "")</f>
        <v/>
      </c>
      <c r="D65" s="133" t="str">
        <f>IF(Students!O65&lt;&gt;"", Students!O65, "")</f>
        <v/>
      </c>
      <c r="E65" s="116" t="str">
        <f>IF(Students!P65&lt;&gt;"", Students!P65, "")</f>
        <v>#N/A</v>
      </c>
      <c r="F65" s="133" t="str">
        <f>IF(Students!Q65&lt;&gt;"", Students!Q65, "")</f>
        <v>#N/A</v>
      </c>
      <c r="G65" s="119" t="str">
        <f>IF(AND(B65="1 Month", Students!I65=1), I67, 
IF(AND(B65="2 Months", Students!I65=1), I68, 
IF(AND(B65="3 Months", Students!I65=1), I69, 
IF(AND(B65="1 Month", Students!I65=2), J67, 
IF(AND(B65="2 Months", Students!I65=2), J68, 
IF(AND(B65="3 Months", Students!I65=2), J69, 
""))))))</f>
        <v/>
      </c>
      <c r="H65" s="119"/>
      <c r="I65" s="119"/>
      <c r="J65" s="119"/>
    </row>
    <row r="66">
      <c r="A66" s="115" t="str">
        <f>IF(Students!A112&lt;&gt;"", Students!A112, "")</f>
        <v/>
      </c>
      <c r="B66" s="116" t="str">
        <f>IF(Students!H66&lt;&gt;"", Students!H66, "")</f>
        <v>N/A</v>
      </c>
      <c r="C66" s="116" t="str">
        <f>IF(Students!E66&lt;&gt;"", Students!E66, "")</f>
        <v/>
      </c>
      <c r="D66" s="133" t="str">
        <f>IF(Students!O66&lt;&gt;"", Students!O66, "")</f>
        <v/>
      </c>
      <c r="E66" s="116" t="str">
        <f>IF(Students!P66&lt;&gt;"", Students!P66, "")</f>
        <v>#N/A</v>
      </c>
      <c r="F66" s="133" t="str">
        <f>IF(Students!Q66&lt;&gt;"", Students!Q66, "")</f>
        <v>#N/A</v>
      </c>
      <c r="G66" s="119" t="str">
        <f>IF(AND(B66="1 Month", Students!I66=1), 110000, 
IF(AND(B66="2 Months", Students!I66=1), 210000, 
IF(AND(B66="3 Months", Students!I66=1), 300000, 
IF(AND(B66="1 Month", Students!I66=2), 220000, 
IF(AND(B66="2 Months", Students!I66=2), 420000, 
IF(AND(B66="3 Months", Students!I66=2), 600000, 
""))))))</f>
        <v/>
      </c>
      <c r="H66" s="119"/>
      <c r="I66" s="119"/>
      <c r="J66" s="119"/>
    </row>
    <row r="67">
      <c r="A67" s="115" t="str">
        <f>IF(Students!A113&lt;&gt;"", Students!A113, "")</f>
        <v/>
      </c>
      <c r="B67" s="116" t="str">
        <f>IF(Students!H67&lt;&gt;"", Students!H67, "")</f>
        <v>N/A</v>
      </c>
      <c r="C67" s="116" t="str">
        <f>IF(Students!E67&lt;&gt;"", Students!E67, "")</f>
        <v/>
      </c>
      <c r="D67" s="133" t="str">
        <f>IF(Students!O67&lt;&gt;"", Students!O67, "")</f>
        <v/>
      </c>
      <c r="E67" s="116" t="str">
        <f>IF(Students!P67&lt;&gt;"", Students!P67, "")</f>
        <v>#N/A</v>
      </c>
      <c r="F67" s="133" t="str">
        <f>IF(Students!Q67&lt;&gt;"", Students!Q67, "")</f>
        <v>#N/A</v>
      </c>
      <c r="G67" s="119" t="str">
        <f>IF(AND(B67="1 Month", Students!I67=1), I69, 
IF(AND(B67="2 Months", Students!I67=1), I70, 
IF(AND(B67="3 Months", Students!I67=1), I71, 
IF(AND(B67="1 Month", Students!I67=2), J69, 
IF(AND(B67="2 Months", Students!I67=2), J70, 
IF(AND(B67="3 Months", Students!I67=2), J71, 
""))))))</f>
        <v/>
      </c>
      <c r="H67" s="119"/>
      <c r="I67" s="119"/>
      <c r="J67" s="119"/>
    </row>
    <row r="68" hidden="1">
      <c r="D68" s="106"/>
      <c r="G68" s="107"/>
      <c r="H68" s="107"/>
      <c r="I68" s="107"/>
      <c r="J68" s="107"/>
    </row>
    <row r="69" hidden="1">
      <c r="D69" s="106"/>
      <c r="G69" s="107"/>
      <c r="H69" s="107"/>
      <c r="I69" s="107"/>
      <c r="J69" s="107"/>
    </row>
    <row r="70" hidden="1">
      <c r="D70" s="106"/>
      <c r="G70" s="107"/>
      <c r="H70" s="107"/>
      <c r="I70" s="107"/>
      <c r="J70" s="107"/>
    </row>
    <row r="71" hidden="1">
      <c r="D71" s="106"/>
      <c r="G71" s="107"/>
      <c r="H71" s="107"/>
      <c r="I71" s="107"/>
      <c r="J71" s="107"/>
    </row>
    <row r="72" hidden="1">
      <c r="D72" s="106"/>
      <c r="G72" s="107"/>
      <c r="H72" s="107"/>
      <c r="I72" s="107"/>
      <c r="J72" s="107"/>
    </row>
    <row r="73" hidden="1">
      <c r="D73" s="106"/>
      <c r="G73" s="107"/>
      <c r="H73" s="107"/>
      <c r="I73" s="107"/>
      <c r="J73" s="107"/>
    </row>
    <row r="74" hidden="1">
      <c r="D74" s="106"/>
      <c r="G74" s="107"/>
      <c r="H74" s="107"/>
      <c r="I74" s="107"/>
      <c r="J74" s="107"/>
    </row>
    <row r="75" hidden="1">
      <c r="D75" s="106"/>
      <c r="G75" s="107"/>
      <c r="H75" s="107"/>
      <c r="I75" s="107"/>
      <c r="J75" s="107"/>
    </row>
    <row r="76" hidden="1">
      <c r="D76" s="106"/>
      <c r="G76" s="107"/>
      <c r="H76" s="107"/>
      <c r="I76" s="107"/>
      <c r="J76" s="107"/>
    </row>
    <row r="77" hidden="1">
      <c r="D77" s="106"/>
      <c r="G77" s="107"/>
      <c r="H77" s="107"/>
      <c r="I77" s="107"/>
      <c r="J77" s="107"/>
    </row>
    <row r="78" hidden="1">
      <c r="D78" s="106"/>
      <c r="G78" s="107"/>
      <c r="H78" s="107"/>
      <c r="I78" s="107"/>
      <c r="J78" s="107"/>
    </row>
    <row r="79" hidden="1">
      <c r="D79" s="106"/>
      <c r="G79" s="107"/>
      <c r="H79" s="107"/>
      <c r="I79" s="107"/>
      <c r="J79" s="107"/>
    </row>
    <row r="80" hidden="1">
      <c r="D80" s="106"/>
      <c r="G80" s="107"/>
      <c r="H80" s="107"/>
      <c r="I80" s="107"/>
      <c r="J80" s="107"/>
    </row>
    <row r="81" hidden="1">
      <c r="D81" s="106"/>
      <c r="G81" s="107"/>
      <c r="H81" s="107"/>
      <c r="I81" s="107"/>
      <c r="J81" s="107"/>
    </row>
    <row r="82" hidden="1">
      <c r="D82" s="106"/>
      <c r="G82" s="107"/>
      <c r="H82" s="107"/>
      <c r="I82" s="107"/>
      <c r="J82" s="107"/>
    </row>
    <row r="83" hidden="1">
      <c r="D83" s="106"/>
      <c r="G83" s="107"/>
      <c r="H83" s="107"/>
      <c r="I83" s="107"/>
      <c r="J83" s="107"/>
    </row>
    <row r="84" hidden="1">
      <c r="D84" s="106"/>
      <c r="G84" s="107"/>
      <c r="H84" s="107"/>
      <c r="I84" s="107"/>
      <c r="J84" s="107"/>
    </row>
    <row r="85" hidden="1">
      <c r="D85" s="106"/>
      <c r="G85" s="107"/>
      <c r="H85" s="107"/>
      <c r="I85" s="107"/>
      <c r="J85" s="107"/>
    </row>
    <row r="86" hidden="1">
      <c r="D86" s="106"/>
      <c r="G86" s="107"/>
      <c r="H86" s="107"/>
      <c r="I86" s="107"/>
      <c r="J86" s="107"/>
    </row>
    <row r="87" hidden="1">
      <c r="D87" s="106"/>
      <c r="G87" s="107"/>
      <c r="H87" s="107"/>
      <c r="I87" s="107"/>
      <c r="J87" s="107"/>
    </row>
    <row r="88" hidden="1">
      <c r="D88" s="106"/>
      <c r="G88" s="107"/>
      <c r="H88" s="107"/>
      <c r="I88" s="107"/>
      <c r="J88" s="107"/>
    </row>
    <row r="89" hidden="1">
      <c r="D89" s="106"/>
      <c r="G89" s="107"/>
      <c r="H89" s="107"/>
      <c r="I89" s="107"/>
      <c r="J89" s="107"/>
    </row>
    <row r="90" hidden="1">
      <c r="D90" s="106"/>
      <c r="G90" s="107"/>
      <c r="H90" s="107"/>
      <c r="I90" s="107"/>
      <c r="J90" s="107"/>
    </row>
    <row r="91" hidden="1">
      <c r="D91" s="106"/>
      <c r="G91" s="107"/>
      <c r="H91" s="107"/>
      <c r="I91" s="107"/>
      <c r="J91" s="107"/>
    </row>
    <row r="92" hidden="1">
      <c r="D92" s="106"/>
      <c r="G92" s="107"/>
      <c r="H92" s="107"/>
      <c r="I92" s="107"/>
      <c r="J92" s="107"/>
    </row>
    <row r="93" hidden="1">
      <c r="D93" s="106"/>
      <c r="G93" s="107"/>
      <c r="H93" s="107"/>
      <c r="I93" s="107"/>
      <c r="J93" s="107"/>
    </row>
    <row r="94" hidden="1">
      <c r="D94" s="106"/>
      <c r="G94" s="107"/>
      <c r="H94" s="107"/>
      <c r="I94" s="107"/>
      <c r="J94" s="107"/>
    </row>
    <row r="95" hidden="1">
      <c r="D95" s="106"/>
      <c r="G95" s="107"/>
      <c r="H95" s="107"/>
      <c r="I95" s="107"/>
      <c r="J95" s="107"/>
    </row>
    <row r="96" hidden="1">
      <c r="D96" s="106"/>
      <c r="G96" s="107"/>
      <c r="H96" s="107"/>
      <c r="I96" s="107"/>
      <c r="J96" s="107"/>
    </row>
    <row r="97" hidden="1">
      <c r="D97" s="106"/>
      <c r="G97" s="107"/>
      <c r="H97" s="107"/>
      <c r="I97" s="107"/>
      <c r="J97" s="107"/>
    </row>
    <row r="98" hidden="1">
      <c r="D98" s="106"/>
      <c r="G98" s="107"/>
      <c r="H98" s="107"/>
      <c r="I98" s="107"/>
      <c r="J98" s="107"/>
    </row>
    <row r="99" hidden="1">
      <c r="D99" s="106"/>
      <c r="G99" s="107"/>
      <c r="H99" s="107"/>
      <c r="I99" s="107"/>
      <c r="J99" s="107"/>
    </row>
    <row r="100" hidden="1">
      <c r="D100" s="106"/>
      <c r="G100" s="107"/>
      <c r="H100" s="107"/>
      <c r="I100" s="107"/>
      <c r="J100" s="107"/>
    </row>
    <row r="101" hidden="1">
      <c r="D101" s="106"/>
      <c r="G101" s="107"/>
      <c r="H101" s="107"/>
      <c r="I101" s="107"/>
      <c r="J101" s="107"/>
    </row>
    <row r="102" hidden="1">
      <c r="D102" s="106"/>
      <c r="G102" s="107"/>
      <c r="H102" s="107"/>
      <c r="I102" s="107"/>
      <c r="J102" s="107"/>
    </row>
    <row r="103" hidden="1">
      <c r="D103" s="106"/>
      <c r="G103" s="107"/>
      <c r="H103" s="107"/>
      <c r="I103" s="107"/>
      <c r="J103" s="107"/>
    </row>
    <row r="104" hidden="1">
      <c r="D104" s="106"/>
      <c r="G104" s="107"/>
      <c r="H104" s="107"/>
      <c r="I104" s="107"/>
      <c r="J104" s="107"/>
    </row>
    <row r="105" hidden="1">
      <c r="D105" s="106"/>
      <c r="G105" s="107"/>
      <c r="H105" s="107"/>
      <c r="I105" s="107"/>
      <c r="J105" s="107"/>
    </row>
    <row r="106" hidden="1">
      <c r="D106" s="106"/>
      <c r="G106" s="107"/>
      <c r="H106" s="107"/>
      <c r="I106" s="107"/>
      <c r="J106" s="107"/>
    </row>
    <row r="107" hidden="1">
      <c r="D107" s="106"/>
      <c r="G107" s="107"/>
      <c r="H107" s="107"/>
      <c r="I107" s="107"/>
      <c r="J107" s="107"/>
    </row>
    <row r="108" hidden="1">
      <c r="D108" s="106"/>
      <c r="G108" s="107"/>
      <c r="H108" s="107"/>
      <c r="I108" s="107"/>
      <c r="J108" s="107"/>
    </row>
    <row r="109" hidden="1">
      <c r="D109" s="106"/>
      <c r="G109" s="107"/>
      <c r="H109" s="107"/>
      <c r="I109" s="107"/>
      <c r="J109" s="107"/>
    </row>
    <row r="110" hidden="1">
      <c r="D110" s="106"/>
      <c r="G110" s="107"/>
      <c r="H110" s="107"/>
      <c r="I110" s="107"/>
      <c r="J110" s="107"/>
    </row>
    <row r="111" hidden="1">
      <c r="D111" s="106"/>
      <c r="G111" s="107"/>
      <c r="H111" s="107"/>
      <c r="I111" s="107"/>
      <c r="J111" s="107"/>
    </row>
    <row r="112" hidden="1">
      <c r="D112" s="106"/>
      <c r="G112" s="107"/>
      <c r="H112" s="107"/>
      <c r="I112" s="107"/>
      <c r="J112" s="107"/>
    </row>
    <row r="113" hidden="1">
      <c r="D113" s="106"/>
      <c r="G113" s="107"/>
      <c r="H113" s="107"/>
      <c r="I113" s="107"/>
      <c r="J113" s="107"/>
    </row>
    <row r="114" hidden="1">
      <c r="D114" s="106"/>
      <c r="G114" s="107"/>
      <c r="H114" s="107"/>
      <c r="I114" s="107"/>
      <c r="J114" s="107"/>
    </row>
    <row r="115" hidden="1">
      <c r="D115" s="106"/>
      <c r="G115" s="107"/>
      <c r="H115" s="107"/>
      <c r="I115" s="107"/>
      <c r="J115" s="107"/>
    </row>
    <row r="116" hidden="1">
      <c r="D116" s="106"/>
      <c r="G116" s="107"/>
      <c r="H116" s="107"/>
      <c r="I116" s="107"/>
      <c r="J116" s="107"/>
    </row>
    <row r="117" hidden="1">
      <c r="D117" s="106"/>
      <c r="G117" s="107"/>
      <c r="H117" s="107"/>
      <c r="I117" s="107"/>
      <c r="J117" s="107"/>
    </row>
    <row r="118" hidden="1">
      <c r="D118" s="106"/>
      <c r="G118" s="107"/>
      <c r="H118" s="107"/>
      <c r="I118" s="107"/>
      <c r="J118" s="107"/>
    </row>
    <row r="119" hidden="1">
      <c r="D119" s="106"/>
      <c r="G119" s="107"/>
      <c r="H119" s="107"/>
      <c r="I119" s="107"/>
      <c r="J119" s="107"/>
    </row>
    <row r="120" hidden="1">
      <c r="D120" s="106"/>
      <c r="G120" s="107"/>
      <c r="H120" s="107"/>
      <c r="I120" s="107"/>
      <c r="J120" s="107"/>
    </row>
    <row r="121" hidden="1">
      <c r="D121" s="106"/>
      <c r="G121" s="107"/>
      <c r="H121" s="107"/>
      <c r="I121" s="107"/>
      <c r="J121" s="107"/>
    </row>
    <row r="122" hidden="1">
      <c r="D122" s="106"/>
      <c r="G122" s="107"/>
      <c r="H122" s="107"/>
      <c r="I122" s="107"/>
      <c r="J122" s="107"/>
    </row>
    <row r="123" hidden="1">
      <c r="D123" s="106"/>
      <c r="G123" s="107"/>
      <c r="H123" s="107"/>
      <c r="I123" s="107"/>
      <c r="J123" s="107"/>
    </row>
    <row r="124" hidden="1">
      <c r="D124" s="106"/>
      <c r="G124" s="107"/>
      <c r="H124" s="107"/>
      <c r="I124" s="107"/>
      <c r="J124" s="107"/>
    </row>
    <row r="125" hidden="1">
      <c r="D125" s="106"/>
      <c r="G125" s="107"/>
      <c r="H125" s="107"/>
      <c r="I125" s="107"/>
      <c r="J125" s="107"/>
    </row>
    <row r="126" hidden="1">
      <c r="D126" s="106"/>
      <c r="G126" s="107"/>
      <c r="H126" s="107"/>
      <c r="I126" s="107"/>
      <c r="J126" s="107"/>
    </row>
    <row r="127" hidden="1">
      <c r="D127" s="106"/>
      <c r="G127" s="107"/>
      <c r="H127" s="107"/>
      <c r="I127" s="107"/>
      <c r="J127" s="107"/>
    </row>
    <row r="128" hidden="1">
      <c r="D128" s="106"/>
      <c r="G128" s="107"/>
      <c r="H128" s="107"/>
      <c r="I128" s="107"/>
      <c r="J128" s="107"/>
    </row>
    <row r="129" hidden="1">
      <c r="D129" s="106"/>
      <c r="G129" s="107"/>
      <c r="H129" s="107"/>
      <c r="I129" s="107"/>
      <c r="J129" s="107"/>
    </row>
    <row r="130" hidden="1">
      <c r="D130" s="106"/>
      <c r="G130" s="107"/>
      <c r="H130" s="107"/>
      <c r="I130" s="107"/>
      <c r="J130" s="107"/>
    </row>
    <row r="131" hidden="1">
      <c r="D131" s="106"/>
      <c r="G131" s="107"/>
      <c r="H131" s="107"/>
      <c r="I131" s="107"/>
      <c r="J131" s="107"/>
    </row>
    <row r="132" hidden="1">
      <c r="D132" s="106"/>
      <c r="G132" s="107"/>
      <c r="H132" s="107"/>
      <c r="I132" s="107"/>
      <c r="J132" s="107"/>
    </row>
    <row r="133" hidden="1">
      <c r="D133" s="106"/>
      <c r="G133" s="107"/>
      <c r="H133" s="107"/>
      <c r="I133" s="107"/>
      <c r="J133" s="107"/>
    </row>
    <row r="134" hidden="1">
      <c r="D134" s="106"/>
      <c r="G134" s="107"/>
      <c r="H134" s="107"/>
      <c r="I134" s="107"/>
      <c r="J134" s="107"/>
    </row>
    <row r="135" hidden="1">
      <c r="D135" s="106"/>
      <c r="G135" s="107"/>
      <c r="H135" s="107"/>
      <c r="I135" s="107"/>
      <c r="J135" s="107"/>
    </row>
    <row r="136" hidden="1">
      <c r="D136" s="106"/>
      <c r="G136" s="107"/>
      <c r="H136" s="107"/>
      <c r="I136" s="107"/>
      <c r="J136" s="107"/>
    </row>
    <row r="137" hidden="1">
      <c r="D137" s="106"/>
      <c r="G137" s="107"/>
      <c r="H137" s="107"/>
      <c r="I137" s="107"/>
      <c r="J137" s="107"/>
    </row>
    <row r="138" hidden="1">
      <c r="D138" s="106"/>
      <c r="G138" s="107"/>
      <c r="H138" s="107"/>
      <c r="I138" s="107"/>
      <c r="J138" s="107"/>
    </row>
    <row r="139" hidden="1">
      <c r="D139" s="106"/>
      <c r="G139" s="107"/>
      <c r="H139" s="107"/>
      <c r="I139" s="107"/>
      <c r="J139" s="107"/>
    </row>
    <row r="140" hidden="1">
      <c r="D140" s="106"/>
      <c r="G140" s="107"/>
      <c r="H140" s="107"/>
      <c r="I140" s="107"/>
      <c r="J140" s="107"/>
    </row>
    <row r="141" hidden="1">
      <c r="D141" s="106"/>
      <c r="G141" s="107"/>
      <c r="H141" s="107"/>
      <c r="I141" s="107"/>
      <c r="J141" s="107"/>
    </row>
    <row r="142" hidden="1">
      <c r="D142" s="106"/>
      <c r="G142" s="107"/>
      <c r="H142" s="107"/>
      <c r="I142" s="107"/>
      <c r="J142" s="107"/>
    </row>
    <row r="143" hidden="1">
      <c r="D143" s="106"/>
      <c r="G143" s="107"/>
      <c r="H143" s="107"/>
      <c r="I143" s="107"/>
      <c r="J143" s="107"/>
    </row>
    <row r="144" hidden="1">
      <c r="D144" s="106"/>
      <c r="G144" s="107"/>
      <c r="H144" s="107"/>
      <c r="I144" s="107"/>
      <c r="J144" s="107"/>
    </row>
    <row r="145" hidden="1">
      <c r="D145" s="106"/>
      <c r="G145" s="107"/>
      <c r="H145" s="107"/>
      <c r="I145" s="107"/>
      <c r="J145" s="107"/>
    </row>
    <row r="146" hidden="1">
      <c r="D146" s="106"/>
      <c r="G146" s="107"/>
      <c r="H146" s="107"/>
      <c r="I146" s="107"/>
      <c r="J146" s="107"/>
    </row>
    <row r="147" hidden="1">
      <c r="D147" s="106"/>
      <c r="G147" s="107"/>
      <c r="H147" s="107"/>
      <c r="I147" s="107"/>
      <c r="J147" s="107"/>
    </row>
    <row r="148" hidden="1">
      <c r="D148" s="106"/>
      <c r="G148" s="107"/>
      <c r="H148" s="107"/>
      <c r="I148" s="107"/>
      <c r="J148" s="107"/>
    </row>
    <row r="149" hidden="1">
      <c r="D149" s="106"/>
      <c r="G149" s="107"/>
      <c r="H149" s="107"/>
      <c r="I149" s="107"/>
      <c r="J149" s="107"/>
    </row>
    <row r="150" hidden="1">
      <c r="D150" s="106"/>
      <c r="G150" s="107"/>
      <c r="H150" s="107"/>
      <c r="I150" s="107"/>
      <c r="J150" s="107"/>
    </row>
    <row r="151" hidden="1">
      <c r="D151" s="106"/>
      <c r="G151" s="107"/>
      <c r="H151" s="107"/>
      <c r="I151" s="107"/>
      <c r="J151" s="107"/>
    </row>
    <row r="152" hidden="1">
      <c r="D152" s="106"/>
      <c r="G152" s="107"/>
      <c r="H152" s="107"/>
      <c r="I152" s="107"/>
      <c r="J152" s="107"/>
    </row>
    <row r="153" hidden="1">
      <c r="D153" s="106"/>
      <c r="G153" s="107"/>
      <c r="H153" s="107"/>
      <c r="I153" s="107"/>
      <c r="J153" s="107"/>
    </row>
    <row r="154" hidden="1">
      <c r="D154" s="106"/>
      <c r="G154" s="107"/>
      <c r="H154" s="107"/>
      <c r="I154" s="107"/>
      <c r="J154" s="107"/>
    </row>
    <row r="155" hidden="1">
      <c r="D155" s="106"/>
      <c r="G155" s="107"/>
      <c r="H155" s="107"/>
      <c r="I155" s="107"/>
      <c r="J155" s="107"/>
    </row>
    <row r="156" hidden="1">
      <c r="D156" s="106"/>
      <c r="G156" s="107"/>
      <c r="H156" s="107"/>
      <c r="I156" s="107"/>
      <c r="J156" s="107"/>
    </row>
    <row r="157" hidden="1">
      <c r="D157" s="106"/>
      <c r="G157" s="107"/>
      <c r="H157" s="107"/>
      <c r="I157" s="107"/>
      <c r="J157" s="107"/>
    </row>
    <row r="158" hidden="1">
      <c r="D158" s="106"/>
      <c r="G158" s="107"/>
      <c r="H158" s="107"/>
      <c r="I158" s="107"/>
      <c r="J158" s="107"/>
    </row>
    <row r="159" hidden="1">
      <c r="D159" s="106"/>
      <c r="G159" s="107"/>
      <c r="H159" s="107"/>
      <c r="I159" s="107"/>
      <c r="J159" s="107"/>
    </row>
    <row r="160" hidden="1">
      <c r="D160" s="106"/>
      <c r="G160" s="107"/>
      <c r="H160" s="107"/>
      <c r="I160" s="107"/>
      <c r="J160" s="107"/>
    </row>
    <row r="161" hidden="1">
      <c r="D161" s="106"/>
      <c r="G161" s="107"/>
      <c r="H161" s="107"/>
      <c r="I161" s="107"/>
      <c r="J161" s="107"/>
    </row>
    <row r="162" hidden="1">
      <c r="D162" s="106"/>
      <c r="G162" s="107"/>
      <c r="H162" s="107"/>
      <c r="I162" s="107"/>
      <c r="J162" s="107"/>
    </row>
    <row r="163" hidden="1">
      <c r="D163" s="106"/>
      <c r="G163" s="107"/>
      <c r="H163" s="107"/>
      <c r="I163" s="107"/>
      <c r="J163" s="107"/>
    </row>
    <row r="164" hidden="1">
      <c r="D164" s="106"/>
      <c r="G164" s="107"/>
      <c r="H164" s="107"/>
      <c r="I164" s="107"/>
      <c r="J164" s="107"/>
    </row>
    <row r="165" hidden="1">
      <c r="D165" s="106"/>
      <c r="G165" s="107"/>
      <c r="H165" s="107"/>
      <c r="I165" s="107"/>
      <c r="J165" s="107"/>
    </row>
    <row r="166" hidden="1">
      <c r="D166" s="106"/>
      <c r="G166" s="107"/>
      <c r="H166" s="107"/>
      <c r="I166" s="107"/>
      <c r="J166" s="107"/>
    </row>
    <row r="167" hidden="1">
      <c r="D167" s="106"/>
      <c r="G167" s="107"/>
      <c r="H167" s="107"/>
      <c r="I167" s="107"/>
      <c r="J167" s="107"/>
    </row>
    <row r="168" hidden="1">
      <c r="D168" s="106"/>
      <c r="G168" s="107"/>
      <c r="H168" s="107"/>
      <c r="I168" s="107"/>
      <c r="J168" s="107"/>
    </row>
    <row r="169" hidden="1">
      <c r="D169" s="106"/>
      <c r="G169" s="107"/>
      <c r="H169" s="107"/>
      <c r="I169" s="107"/>
      <c r="J169" s="107"/>
    </row>
    <row r="170" hidden="1">
      <c r="D170" s="106"/>
      <c r="G170" s="107"/>
      <c r="H170" s="107"/>
      <c r="I170" s="107"/>
      <c r="J170" s="107"/>
    </row>
    <row r="171" hidden="1">
      <c r="D171" s="106"/>
      <c r="G171" s="107"/>
      <c r="H171" s="107"/>
      <c r="I171" s="107"/>
      <c r="J171" s="107"/>
    </row>
    <row r="172" hidden="1">
      <c r="D172" s="106"/>
      <c r="G172" s="107"/>
      <c r="H172" s="107"/>
      <c r="I172" s="107"/>
      <c r="J172" s="107"/>
    </row>
    <row r="173" hidden="1">
      <c r="D173" s="106"/>
      <c r="G173" s="107"/>
      <c r="H173" s="107"/>
      <c r="I173" s="107"/>
      <c r="J173" s="107"/>
    </row>
    <row r="174" hidden="1">
      <c r="D174" s="106"/>
      <c r="G174" s="107"/>
      <c r="H174" s="107"/>
      <c r="I174" s="107"/>
      <c r="J174" s="107"/>
    </row>
    <row r="175" hidden="1">
      <c r="D175" s="106"/>
      <c r="G175" s="107"/>
      <c r="H175" s="107"/>
      <c r="I175" s="107"/>
      <c r="J175" s="107"/>
    </row>
    <row r="176" hidden="1">
      <c r="D176" s="106"/>
      <c r="G176" s="107"/>
      <c r="H176" s="107"/>
      <c r="I176" s="107"/>
      <c r="J176" s="107"/>
    </row>
    <row r="177" hidden="1">
      <c r="D177" s="106"/>
      <c r="G177" s="107"/>
      <c r="H177" s="107"/>
      <c r="I177" s="107"/>
      <c r="J177" s="107"/>
    </row>
    <row r="178" hidden="1">
      <c r="D178" s="106"/>
      <c r="G178" s="107"/>
      <c r="H178" s="107"/>
      <c r="I178" s="107"/>
      <c r="J178" s="107"/>
    </row>
    <row r="179" hidden="1">
      <c r="D179" s="106"/>
      <c r="G179" s="107"/>
      <c r="H179" s="107"/>
      <c r="I179" s="107"/>
      <c r="J179" s="107"/>
    </row>
    <row r="180" hidden="1">
      <c r="D180" s="106"/>
      <c r="G180" s="107"/>
      <c r="H180" s="107"/>
      <c r="I180" s="107"/>
      <c r="J180" s="107"/>
    </row>
    <row r="181" hidden="1">
      <c r="D181" s="106"/>
      <c r="G181" s="107"/>
      <c r="H181" s="107"/>
      <c r="I181" s="107"/>
      <c r="J181" s="107"/>
    </row>
    <row r="182" hidden="1">
      <c r="D182" s="106"/>
      <c r="G182" s="107"/>
      <c r="H182" s="107"/>
      <c r="I182" s="107"/>
      <c r="J182" s="107"/>
    </row>
    <row r="183" hidden="1">
      <c r="D183" s="106"/>
      <c r="G183" s="107"/>
      <c r="H183" s="107"/>
      <c r="I183" s="107"/>
      <c r="J183" s="107"/>
    </row>
    <row r="184" hidden="1">
      <c r="D184" s="106"/>
      <c r="G184" s="107"/>
      <c r="H184" s="107"/>
      <c r="I184" s="107"/>
      <c r="J184" s="107"/>
    </row>
    <row r="185" hidden="1">
      <c r="D185" s="106"/>
      <c r="G185" s="107"/>
      <c r="H185" s="107"/>
      <c r="I185" s="107"/>
      <c r="J185" s="107"/>
    </row>
    <row r="186" hidden="1">
      <c r="D186" s="106"/>
      <c r="G186" s="107"/>
      <c r="H186" s="107"/>
      <c r="I186" s="107"/>
      <c r="J186" s="107"/>
    </row>
    <row r="187" hidden="1">
      <c r="D187" s="106"/>
      <c r="G187" s="107"/>
      <c r="H187" s="107"/>
      <c r="I187" s="107"/>
      <c r="J187" s="107"/>
    </row>
    <row r="188" hidden="1">
      <c r="D188" s="106"/>
      <c r="G188" s="107"/>
      <c r="H188" s="107"/>
      <c r="I188" s="107"/>
      <c r="J188" s="107"/>
    </row>
    <row r="189" hidden="1">
      <c r="D189" s="106"/>
      <c r="G189" s="107"/>
      <c r="H189" s="107"/>
      <c r="I189" s="107"/>
      <c r="J189" s="107"/>
    </row>
    <row r="190" hidden="1">
      <c r="D190" s="106"/>
      <c r="G190" s="107"/>
      <c r="H190" s="107"/>
      <c r="I190" s="107"/>
      <c r="J190" s="107"/>
    </row>
    <row r="191" hidden="1">
      <c r="D191" s="106"/>
      <c r="G191" s="107"/>
      <c r="H191" s="107"/>
      <c r="I191" s="107"/>
      <c r="J191" s="107"/>
    </row>
    <row r="192" hidden="1">
      <c r="D192" s="106"/>
      <c r="G192" s="107"/>
      <c r="H192" s="107"/>
      <c r="I192" s="107"/>
      <c r="J192" s="107"/>
    </row>
    <row r="193" hidden="1">
      <c r="D193" s="106"/>
      <c r="G193" s="107"/>
      <c r="H193" s="107"/>
      <c r="I193" s="107"/>
      <c r="J193" s="107"/>
    </row>
    <row r="194" hidden="1">
      <c r="D194" s="106"/>
      <c r="G194" s="107"/>
      <c r="H194" s="107"/>
      <c r="I194" s="107"/>
      <c r="J194" s="107"/>
    </row>
    <row r="195" hidden="1">
      <c r="D195" s="106"/>
      <c r="G195" s="107"/>
      <c r="H195" s="107"/>
      <c r="I195" s="107"/>
      <c r="J195" s="107"/>
    </row>
    <row r="196" hidden="1">
      <c r="D196" s="106"/>
      <c r="G196" s="107"/>
      <c r="H196" s="107"/>
      <c r="I196" s="107"/>
      <c r="J196" s="107"/>
    </row>
    <row r="197" hidden="1">
      <c r="D197" s="106"/>
      <c r="G197" s="107"/>
      <c r="H197" s="107"/>
      <c r="I197" s="107"/>
      <c r="J197" s="107"/>
    </row>
    <row r="198" hidden="1">
      <c r="D198" s="106"/>
      <c r="G198" s="107"/>
      <c r="H198" s="107"/>
      <c r="I198" s="107"/>
      <c r="J198" s="107"/>
    </row>
    <row r="199" hidden="1">
      <c r="D199" s="106"/>
      <c r="G199" s="107"/>
      <c r="H199" s="107"/>
      <c r="I199" s="107"/>
      <c r="J199" s="107"/>
    </row>
    <row r="200" hidden="1">
      <c r="D200" s="106"/>
      <c r="G200" s="107"/>
      <c r="H200" s="107"/>
      <c r="I200" s="107"/>
      <c r="J200" s="107"/>
    </row>
    <row r="201" hidden="1">
      <c r="D201" s="106"/>
      <c r="G201" s="107"/>
      <c r="H201" s="107"/>
      <c r="I201" s="107"/>
      <c r="J201" s="107"/>
    </row>
    <row r="202" hidden="1">
      <c r="D202" s="106"/>
      <c r="G202" s="107"/>
      <c r="H202" s="107"/>
      <c r="I202" s="107"/>
      <c r="J202" s="107"/>
    </row>
    <row r="203" hidden="1">
      <c r="D203" s="106"/>
      <c r="G203" s="107"/>
      <c r="H203" s="107"/>
      <c r="I203" s="107"/>
      <c r="J203" s="107"/>
    </row>
    <row r="204" hidden="1">
      <c r="D204" s="106"/>
      <c r="G204" s="107"/>
      <c r="H204" s="107"/>
      <c r="I204" s="107"/>
      <c r="J204" s="107"/>
    </row>
    <row r="205" hidden="1">
      <c r="D205" s="106"/>
      <c r="G205" s="107"/>
      <c r="H205" s="107"/>
      <c r="I205" s="107"/>
      <c r="J205" s="107"/>
    </row>
    <row r="206" hidden="1">
      <c r="D206" s="106"/>
      <c r="G206" s="107"/>
      <c r="H206" s="107"/>
      <c r="I206" s="107"/>
      <c r="J206" s="107"/>
    </row>
    <row r="207" hidden="1">
      <c r="D207" s="106"/>
      <c r="G207" s="107"/>
      <c r="H207" s="107"/>
      <c r="I207" s="107"/>
      <c r="J207" s="107"/>
    </row>
    <row r="208" hidden="1">
      <c r="D208" s="106"/>
      <c r="G208" s="107"/>
      <c r="H208" s="107"/>
      <c r="I208" s="107"/>
      <c r="J208" s="107"/>
    </row>
    <row r="209" hidden="1">
      <c r="D209" s="106"/>
      <c r="G209" s="107"/>
      <c r="H209" s="107"/>
      <c r="I209" s="107"/>
      <c r="J209" s="107"/>
    </row>
    <row r="210" hidden="1">
      <c r="D210" s="106"/>
      <c r="G210" s="107"/>
      <c r="H210" s="107"/>
      <c r="I210" s="107"/>
      <c r="J210" s="107"/>
    </row>
    <row r="211" hidden="1">
      <c r="D211" s="106"/>
      <c r="G211" s="107"/>
      <c r="H211" s="107"/>
      <c r="I211" s="107"/>
      <c r="J211" s="107"/>
    </row>
    <row r="212" hidden="1">
      <c r="D212" s="106"/>
      <c r="G212" s="107"/>
      <c r="H212" s="107"/>
      <c r="I212" s="107"/>
      <c r="J212" s="107"/>
    </row>
    <row r="213" hidden="1">
      <c r="D213" s="106"/>
      <c r="G213" s="107"/>
      <c r="H213" s="107"/>
      <c r="I213" s="107"/>
      <c r="J213" s="107"/>
    </row>
    <row r="214" hidden="1">
      <c r="D214" s="106"/>
      <c r="G214" s="107"/>
      <c r="H214" s="107"/>
      <c r="I214" s="107"/>
      <c r="J214" s="107"/>
    </row>
    <row r="215" hidden="1">
      <c r="D215" s="106"/>
      <c r="G215" s="107"/>
      <c r="H215" s="107"/>
      <c r="I215" s="107"/>
      <c r="J215" s="107"/>
    </row>
    <row r="216" hidden="1">
      <c r="D216" s="106"/>
      <c r="G216" s="107"/>
      <c r="H216" s="107"/>
      <c r="I216" s="107"/>
      <c r="J216" s="107"/>
    </row>
    <row r="217" hidden="1">
      <c r="D217" s="106"/>
      <c r="G217" s="107"/>
      <c r="H217" s="107"/>
      <c r="I217" s="107"/>
      <c r="J217" s="107"/>
    </row>
    <row r="218" hidden="1">
      <c r="D218" s="106"/>
      <c r="G218" s="107"/>
      <c r="H218" s="107"/>
      <c r="I218" s="107"/>
      <c r="J218" s="107"/>
    </row>
    <row r="219" hidden="1">
      <c r="D219" s="106"/>
      <c r="G219" s="107"/>
      <c r="H219" s="107"/>
      <c r="I219" s="107"/>
      <c r="J219" s="107"/>
    </row>
    <row r="220" hidden="1">
      <c r="D220" s="106"/>
      <c r="G220" s="107"/>
      <c r="H220" s="107"/>
      <c r="I220" s="107"/>
      <c r="J220" s="107"/>
    </row>
    <row r="221" hidden="1">
      <c r="D221" s="106"/>
      <c r="G221" s="107"/>
      <c r="H221" s="107"/>
      <c r="I221" s="107"/>
      <c r="J221" s="107"/>
    </row>
    <row r="222" hidden="1">
      <c r="D222" s="106"/>
      <c r="G222" s="107"/>
      <c r="H222" s="107"/>
      <c r="I222" s="107"/>
      <c r="J222" s="107"/>
    </row>
    <row r="223" hidden="1">
      <c r="D223" s="106"/>
      <c r="G223" s="107"/>
      <c r="H223" s="107"/>
      <c r="I223" s="107"/>
      <c r="J223" s="107"/>
    </row>
    <row r="224" hidden="1">
      <c r="D224" s="106"/>
      <c r="G224" s="107"/>
      <c r="H224" s="107"/>
      <c r="I224" s="107"/>
      <c r="J224" s="107"/>
    </row>
    <row r="225" hidden="1">
      <c r="D225" s="106"/>
      <c r="G225" s="107"/>
      <c r="H225" s="107"/>
      <c r="I225" s="107"/>
      <c r="J225" s="107"/>
    </row>
    <row r="226" hidden="1">
      <c r="D226" s="106"/>
      <c r="G226" s="107"/>
      <c r="H226" s="107"/>
      <c r="I226" s="107"/>
      <c r="J226" s="107"/>
    </row>
    <row r="227" hidden="1">
      <c r="D227" s="106"/>
      <c r="G227" s="107"/>
      <c r="H227" s="107"/>
      <c r="I227" s="107"/>
      <c r="J227" s="107"/>
    </row>
    <row r="228" hidden="1">
      <c r="D228" s="106"/>
      <c r="G228" s="107"/>
      <c r="H228" s="107"/>
      <c r="I228" s="107"/>
      <c r="J228" s="107"/>
    </row>
    <row r="229" hidden="1">
      <c r="D229" s="106"/>
      <c r="G229" s="107"/>
      <c r="H229" s="107"/>
      <c r="I229" s="107"/>
      <c r="J229" s="107"/>
    </row>
    <row r="230" hidden="1">
      <c r="D230" s="106"/>
      <c r="G230" s="107"/>
      <c r="H230" s="107"/>
      <c r="I230" s="107"/>
      <c r="J230" s="107"/>
    </row>
    <row r="231" hidden="1">
      <c r="D231" s="106"/>
      <c r="G231" s="107"/>
      <c r="H231" s="107"/>
      <c r="I231" s="107"/>
      <c r="J231" s="107"/>
    </row>
    <row r="232" hidden="1">
      <c r="D232" s="106"/>
      <c r="G232" s="107"/>
      <c r="H232" s="107"/>
      <c r="I232" s="107"/>
      <c r="J232" s="107"/>
    </row>
    <row r="233" hidden="1">
      <c r="D233" s="106"/>
      <c r="G233" s="107"/>
      <c r="H233" s="107"/>
      <c r="I233" s="107"/>
      <c r="J233" s="107"/>
    </row>
    <row r="234" hidden="1">
      <c r="D234" s="106"/>
      <c r="G234" s="107"/>
      <c r="H234" s="107"/>
      <c r="I234" s="107"/>
      <c r="J234" s="107"/>
    </row>
    <row r="235" hidden="1">
      <c r="D235" s="106"/>
      <c r="G235" s="107"/>
      <c r="H235" s="107"/>
      <c r="I235" s="107"/>
      <c r="J235" s="107"/>
    </row>
    <row r="236" hidden="1">
      <c r="D236" s="106"/>
      <c r="G236" s="107"/>
      <c r="H236" s="107"/>
      <c r="I236" s="107"/>
      <c r="J236" s="107"/>
    </row>
    <row r="237" hidden="1">
      <c r="D237" s="106"/>
      <c r="G237" s="107"/>
      <c r="H237" s="107"/>
      <c r="I237" s="107"/>
      <c r="J237" s="107"/>
    </row>
    <row r="238" hidden="1">
      <c r="D238" s="106"/>
      <c r="G238" s="107"/>
      <c r="H238" s="107"/>
      <c r="I238" s="107"/>
      <c r="J238" s="107"/>
    </row>
    <row r="239" hidden="1">
      <c r="D239" s="106"/>
      <c r="G239" s="107"/>
      <c r="H239" s="107"/>
      <c r="I239" s="107"/>
      <c r="J239" s="107"/>
    </row>
    <row r="240" hidden="1">
      <c r="D240" s="106"/>
      <c r="G240" s="107"/>
      <c r="H240" s="107"/>
      <c r="I240" s="107"/>
      <c r="J240" s="107"/>
    </row>
    <row r="241" hidden="1">
      <c r="D241" s="106"/>
      <c r="G241" s="107"/>
      <c r="H241" s="107"/>
      <c r="I241" s="107"/>
      <c r="J241" s="107"/>
    </row>
    <row r="242" hidden="1">
      <c r="D242" s="106"/>
      <c r="G242" s="107"/>
      <c r="H242" s="107"/>
      <c r="I242" s="107"/>
      <c r="J242" s="107"/>
    </row>
    <row r="243" hidden="1">
      <c r="D243" s="106"/>
      <c r="G243" s="107"/>
      <c r="H243" s="107"/>
      <c r="I243" s="107"/>
      <c r="J243" s="107"/>
    </row>
    <row r="244" hidden="1">
      <c r="D244" s="106"/>
      <c r="G244" s="107"/>
      <c r="H244" s="107"/>
      <c r="I244" s="107"/>
      <c r="J244" s="107"/>
    </row>
    <row r="245" hidden="1">
      <c r="D245" s="106"/>
      <c r="G245" s="107"/>
      <c r="H245" s="107"/>
      <c r="I245" s="107"/>
      <c r="J245" s="107"/>
    </row>
    <row r="246" hidden="1">
      <c r="D246" s="106"/>
      <c r="G246" s="107"/>
      <c r="H246" s="107"/>
      <c r="I246" s="107"/>
      <c r="J246" s="107"/>
    </row>
    <row r="247" hidden="1">
      <c r="D247" s="106"/>
      <c r="G247" s="107"/>
      <c r="H247" s="107"/>
      <c r="I247" s="107"/>
      <c r="J247" s="107"/>
    </row>
    <row r="248" hidden="1">
      <c r="D248" s="106"/>
      <c r="G248" s="107"/>
      <c r="H248" s="107"/>
      <c r="I248" s="107"/>
      <c r="J248" s="107"/>
    </row>
    <row r="249" hidden="1">
      <c r="D249" s="106"/>
      <c r="G249" s="107"/>
      <c r="H249" s="107"/>
      <c r="I249" s="107"/>
      <c r="J249" s="107"/>
    </row>
    <row r="250" hidden="1">
      <c r="D250" s="106"/>
      <c r="G250" s="107"/>
      <c r="H250" s="107"/>
      <c r="I250" s="107"/>
      <c r="J250" s="107"/>
    </row>
    <row r="251" hidden="1">
      <c r="D251" s="106"/>
      <c r="G251" s="107"/>
      <c r="H251" s="107"/>
      <c r="I251" s="107"/>
      <c r="J251" s="107"/>
    </row>
    <row r="252" hidden="1">
      <c r="D252" s="106"/>
      <c r="G252" s="107"/>
      <c r="H252" s="107"/>
      <c r="I252" s="107"/>
      <c r="J252" s="107"/>
    </row>
    <row r="253" hidden="1">
      <c r="D253" s="106"/>
      <c r="G253" s="107"/>
      <c r="H253" s="107"/>
      <c r="I253" s="107"/>
      <c r="J253" s="107"/>
    </row>
    <row r="254" hidden="1">
      <c r="D254" s="106"/>
      <c r="G254" s="107"/>
      <c r="H254" s="107"/>
      <c r="I254" s="107"/>
      <c r="J254" s="107"/>
    </row>
    <row r="255" hidden="1">
      <c r="D255" s="106"/>
      <c r="G255" s="107"/>
      <c r="H255" s="107"/>
      <c r="I255" s="107"/>
      <c r="J255" s="107"/>
    </row>
    <row r="256" hidden="1">
      <c r="D256" s="106"/>
      <c r="G256" s="107"/>
      <c r="H256" s="107"/>
      <c r="I256" s="107"/>
      <c r="J256" s="107"/>
    </row>
    <row r="257" hidden="1">
      <c r="D257" s="106"/>
      <c r="G257" s="107"/>
      <c r="H257" s="107"/>
      <c r="I257" s="107"/>
      <c r="J257" s="107"/>
    </row>
    <row r="258" hidden="1">
      <c r="D258" s="106"/>
      <c r="G258" s="107"/>
      <c r="H258" s="107"/>
      <c r="I258" s="107"/>
      <c r="J258" s="107"/>
    </row>
    <row r="259" hidden="1">
      <c r="D259" s="106"/>
      <c r="G259" s="107"/>
      <c r="H259" s="107"/>
      <c r="I259" s="107"/>
      <c r="J259" s="107"/>
    </row>
    <row r="260" hidden="1">
      <c r="D260" s="106"/>
      <c r="G260" s="107"/>
      <c r="H260" s="107"/>
      <c r="I260" s="107"/>
      <c r="J260" s="107"/>
    </row>
    <row r="261" hidden="1">
      <c r="D261" s="106"/>
      <c r="G261" s="107"/>
      <c r="H261" s="107"/>
      <c r="I261" s="107"/>
      <c r="J261" s="107"/>
    </row>
    <row r="262" hidden="1">
      <c r="D262" s="106"/>
      <c r="G262" s="107"/>
      <c r="H262" s="107"/>
      <c r="I262" s="107"/>
      <c r="J262" s="107"/>
    </row>
    <row r="263" hidden="1">
      <c r="D263" s="106"/>
      <c r="G263" s="107"/>
      <c r="H263" s="107"/>
      <c r="I263" s="107"/>
      <c r="J263" s="107"/>
    </row>
    <row r="264" hidden="1">
      <c r="D264" s="106"/>
      <c r="G264" s="107"/>
      <c r="H264" s="107"/>
      <c r="I264" s="107"/>
      <c r="J264" s="107"/>
    </row>
    <row r="265" hidden="1">
      <c r="D265" s="106"/>
      <c r="G265" s="107"/>
      <c r="H265" s="107"/>
      <c r="I265" s="107"/>
      <c r="J265" s="107"/>
    </row>
    <row r="266" hidden="1">
      <c r="D266" s="106"/>
      <c r="G266" s="107"/>
      <c r="H266" s="107"/>
      <c r="I266" s="107"/>
      <c r="J266" s="107"/>
    </row>
    <row r="267" hidden="1">
      <c r="D267" s="106"/>
      <c r="G267" s="107"/>
      <c r="H267" s="107"/>
      <c r="I267" s="107"/>
      <c r="J267" s="107"/>
    </row>
    <row r="268" hidden="1">
      <c r="D268" s="106"/>
      <c r="G268" s="107"/>
      <c r="H268" s="107"/>
      <c r="I268" s="107"/>
      <c r="J268" s="107"/>
    </row>
    <row r="269" hidden="1">
      <c r="D269" s="106"/>
      <c r="G269" s="107"/>
      <c r="H269" s="107"/>
      <c r="I269" s="107"/>
      <c r="J269" s="107"/>
    </row>
    <row r="270" hidden="1">
      <c r="D270" s="106"/>
      <c r="G270" s="107"/>
      <c r="H270" s="107"/>
      <c r="I270" s="107"/>
      <c r="J270" s="107"/>
    </row>
    <row r="271" hidden="1">
      <c r="D271" s="106"/>
      <c r="G271" s="107"/>
      <c r="H271" s="107"/>
      <c r="I271" s="107"/>
      <c r="J271" s="107"/>
    </row>
    <row r="272" hidden="1">
      <c r="D272" s="106"/>
      <c r="G272" s="107"/>
      <c r="H272" s="107"/>
      <c r="I272" s="107"/>
      <c r="J272" s="107"/>
    </row>
    <row r="273" hidden="1">
      <c r="D273" s="106"/>
      <c r="G273" s="107"/>
      <c r="H273" s="107"/>
      <c r="I273" s="107"/>
      <c r="J273" s="107"/>
    </row>
    <row r="274" hidden="1">
      <c r="D274" s="106"/>
      <c r="G274" s="107"/>
      <c r="H274" s="107"/>
      <c r="I274" s="107"/>
      <c r="J274" s="107"/>
    </row>
    <row r="275" hidden="1">
      <c r="D275" s="106"/>
      <c r="G275" s="107"/>
      <c r="H275" s="107"/>
      <c r="I275" s="107"/>
      <c r="J275" s="107"/>
    </row>
    <row r="276" hidden="1">
      <c r="D276" s="106"/>
      <c r="G276" s="107"/>
      <c r="H276" s="107"/>
      <c r="I276" s="107"/>
      <c r="J276" s="107"/>
    </row>
    <row r="277" hidden="1">
      <c r="D277" s="106"/>
      <c r="G277" s="107"/>
      <c r="H277" s="107"/>
      <c r="I277" s="107"/>
      <c r="J277" s="107"/>
    </row>
    <row r="278" hidden="1">
      <c r="D278" s="106"/>
      <c r="G278" s="107"/>
      <c r="H278" s="107"/>
      <c r="I278" s="107"/>
      <c r="J278" s="107"/>
    </row>
    <row r="279" hidden="1">
      <c r="D279" s="106"/>
      <c r="G279" s="107"/>
      <c r="H279" s="107"/>
      <c r="I279" s="107"/>
      <c r="J279" s="107"/>
    </row>
    <row r="280" hidden="1">
      <c r="D280" s="106"/>
      <c r="G280" s="107"/>
      <c r="H280" s="107"/>
      <c r="I280" s="107"/>
      <c r="J280" s="107"/>
    </row>
    <row r="281" hidden="1">
      <c r="D281" s="106"/>
      <c r="G281" s="107"/>
      <c r="H281" s="107"/>
      <c r="I281" s="107"/>
      <c r="J281" s="107"/>
    </row>
    <row r="282" hidden="1">
      <c r="D282" s="106"/>
      <c r="G282" s="107"/>
      <c r="H282" s="107"/>
      <c r="I282" s="107"/>
      <c r="J282" s="107"/>
    </row>
    <row r="283" hidden="1">
      <c r="D283" s="106"/>
      <c r="G283" s="107"/>
      <c r="H283" s="107"/>
      <c r="I283" s="107"/>
      <c r="J283" s="107"/>
    </row>
    <row r="284" hidden="1">
      <c r="D284" s="106"/>
      <c r="G284" s="107"/>
      <c r="H284" s="107"/>
      <c r="I284" s="107"/>
      <c r="J284" s="107"/>
    </row>
    <row r="285" hidden="1">
      <c r="D285" s="106"/>
      <c r="G285" s="107"/>
      <c r="H285" s="107"/>
      <c r="I285" s="107"/>
      <c r="J285" s="107"/>
    </row>
    <row r="286" hidden="1">
      <c r="D286" s="106"/>
      <c r="G286" s="107"/>
      <c r="H286" s="107"/>
      <c r="I286" s="107"/>
      <c r="J286" s="107"/>
    </row>
    <row r="287" hidden="1">
      <c r="D287" s="106"/>
      <c r="G287" s="107"/>
      <c r="H287" s="107"/>
      <c r="I287" s="107"/>
      <c r="J287" s="107"/>
    </row>
    <row r="288" hidden="1">
      <c r="D288" s="106"/>
      <c r="G288" s="107"/>
      <c r="H288" s="107"/>
      <c r="I288" s="107"/>
      <c r="J288" s="107"/>
    </row>
    <row r="289" hidden="1">
      <c r="D289" s="106"/>
      <c r="G289" s="107"/>
      <c r="H289" s="107"/>
      <c r="I289" s="107"/>
      <c r="J289" s="107"/>
    </row>
    <row r="290" hidden="1">
      <c r="D290" s="106"/>
      <c r="G290" s="107"/>
      <c r="H290" s="107"/>
      <c r="I290" s="107"/>
      <c r="J290" s="107"/>
    </row>
    <row r="291" hidden="1">
      <c r="D291" s="106"/>
      <c r="G291" s="107"/>
      <c r="H291" s="107"/>
      <c r="I291" s="107"/>
      <c r="J291" s="107"/>
    </row>
    <row r="292" hidden="1">
      <c r="D292" s="106"/>
      <c r="G292" s="107"/>
      <c r="H292" s="107"/>
      <c r="I292" s="107"/>
      <c r="J292" s="107"/>
    </row>
    <row r="293" hidden="1">
      <c r="D293" s="106"/>
      <c r="G293" s="107"/>
      <c r="H293" s="107"/>
      <c r="I293" s="107"/>
      <c r="J293" s="107"/>
    </row>
    <row r="294" hidden="1">
      <c r="D294" s="106"/>
      <c r="G294" s="107"/>
      <c r="H294" s="107"/>
      <c r="I294" s="107"/>
      <c r="J294" s="107"/>
    </row>
    <row r="295" hidden="1">
      <c r="D295" s="106"/>
      <c r="G295" s="107"/>
      <c r="H295" s="107"/>
      <c r="I295" s="107"/>
      <c r="J295" s="107"/>
    </row>
    <row r="296" hidden="1">
      <c r="D296" s="106"/>
      <c r="G296" s="107"/>
      <c r="H296" s="107"/>
      <c r="I296" s="107"/>
      <c r="J296" s="107"/>
    </row>
    <row r="297" hidden="1">
      <c r="D297" s="106"/>
      <c r="G297" s="107"/>
      <c r="H297" s="107"/>
      <c r="I297" s="107"/>
      <c r="J297" s="107"/>
    </row>
    <row r="298" hidden="1">
      <c r="D298" s="106"/>
      <c r="G298" s="107"/>
      <c r="H298" s="107"/>
      <c r="I298" s="107"/>
      <c r="J298" s="107"/>
    </row>
    <row r="299" hidden="1">
      <c r="D299" s="106"/>
      <c r="G299" s="107"/>
      <c r="H299" s="107"/>
      <c r="I299" s="107"/>
      <c r="J299" s="107"/>
    </row>
    <row r="300" hidden="1">
      <c r="D300" s="106"/>
      <c r="G300" s="107"/>
      <c r="H300" s="107"/>
      <c r="I300" s="107"/>
      <c r="J300" s="107"/>
    </row>
    <row r="301" hidden="1">
      <c r="D301" s="106"/>
      <c r="G301" s="107"/>
      <c r="H301" s="107"/>
      <c r="I301" s="107"/>
      <c r="J301" s="107"/>
    </row>
    <row r="302" hidden="1">
      <c r="D302" s="106"/>
      <c r="G302" s="107"/>
      <c r="H302" s="107"/>
      <c r="I302" s="107"/>
      <c r="J302" s="107"/>
    </row>
    <row r="303" hidden="1">
      <c r="D303" s="106"/>
      <c r="G303" s="107"/>
      <c r="H303" s="107"/>
      <c r="I303" s="107"/>
      <c r="J303" s="107"/>
    </row>
    <row r="304" hidden="1">
      <c r="D304" s="106"/>
      <c r="G304" s="107"/>
      <c r="H304" s="107"/>
      <c r="I304" s="107"/>
      <c r="J304" s="107"/>
    </row>
    <row r="305" hidden="1">
      <c r="D305" s="106"/>
      <c r="G305" s="107"/>
      <c r="H305" s="107"/>
      <c r="I305" s="107"/>
      <c r="J305" s="107"/>
    </row>
    <row r="306" hidden="1">
      <c r="D306" s="106"/>
      <c r="G306" s="107"/>
      <c r="H306" s="107"/>
      <c r="I306" s="107"/>
      <c r="J306" s="107"/>
    </row>
    <row r="307" hidden="1">
      <c r="D307" s="106"/>
      <c r="G307" s="107"/>
      <c r="H307" s="107"/>
      <c r="I307" s="107"/>
      <c r="J307" s="107"/>
    </row>
    <row r="308" hidden="1">
      <c r="D308" s="106"/>
      <c r="G308" s="107"/>
      <c r="H308" s="107"/>
      <c r="I308" s="107"/>
      <c r="J308" s="107"/>
    </row>
    <row r="309" hidden="1">
      <c r="D309" s="106"/>
      <c r="G309" s="107"/>
      <c r="H309" s="107"/>
      <c r="I309" s="107"/>
      <c r="J309" s="107"/>
    </row>
    <row r="310" hidden="1">
      <c r="D310" s="106"/>
      <c r="G310" s="107"/>
      <c r="H310" s="107"/>
      <c r="I310" s="107"/>
      <c r="J310" s="107"/>
    </row>
    <row r="311" hidden="1">
      <c r="D311" s="106"/>
      <c r="G311" s="107"/>
      <c r="H311" s="107"/>
      <c r="I311" s="107"/>
      <c r="J311" s="107"/>
    </row>
    <row r="312" hidden="1">
      <c r="D312" s="106"/>
      <c r="G312" s="107"/>
      <c r="H312" s="107"/>
      <c r="I312" s="107"/>
      <c r="J312" s="107"/>
    </row>
    <row r="313" hidden="1">
      <c r="D313" s="106"/>
      <c r="G313" s="107"/>
      <c r="H313" s="107"/>
      <c r="I313" s="107"/>
      <c r="J313" s="107"/>
    </row>
    <row r="314" hidden="1">
      <c r="D314" s="106"/>
      <c r="G314" s="107"/>
      <c r="H314" s="107"/>
      <c r="I314" s="107"/>
      <c r="J314" s="107"/>
    </row>
    <row r="315" hidden="1">
      <c r="D315" s="106"/>
      <c r="G315" s="107"/>
      <c r="H315" s="107"/>
      <c r="I315" s="107"/>
      <c r="J315" s="107"/>
    </row>
    <row r="316" hidden="1">
      <c r="D316" s="106"/>
      <c r="G316" s="107"/>
      <c r="H316" s="107"/>
      <c r="I316" s="107"/>
      <c r="J316" s="107"/>
    </row>
    <row r="317" hidden="1">
      <c r="D317" s="106"/>
      <c r="G317" s="107"/>
      <c r="H317" s="107"/>
      <c r="I317" s="107"/>
      <c r="J317" s="107"/>
    </row>
    <row r="318" hidden="1">
      <c r="D318" s="106"/>
      <c r="G318" s="107"/>
      <c r="H318" s="107"/>
      <c r="I318" s="107"/>
      <c r="J318" s="107"/>
    </row>
    <row r="319" hidden="1">
      <c r="D319" s="106"/>
      <c r="G319" s="107"/>
      <c r="H319" s="107"/>
      <c r="I319" s="107"/>
      <c r="J319" s="107"/>
    </row>
    <row r="320" hidden="1">
      <c r="D320" s="106"/>
      <c r="G320" s="107"/>
      <c r="H320" s="107"/>
      <c r="I320" s="107"/>
      <c r="J320" s="107"/>
    </row>
    <row r="321" hidden="1">
      <c r="D321" s="106"/>
      <c r="G321" s="107"/>
      <c r="H321" s="107"/>
      <c r="I321" s="107"/>
      <c r="J321" s="107"/>
    </row>
    <row r="322" hidden="1">
      <c r="D322" s="106"/>
      <c r="G322" s="107"/>
      <c r="H322" s="107"/>
      <c r="I322" s="107"/>
      <c r="J322" s="107"/>
    </row>
    <row r="323" hidden="1">
      <c r="D323" s="106"/>
      <c r="G323" s="107"/>
      <c r="H323" s="107"/>
      <c r="I323" s="107"/>
      <c r="J323" s="107"/>
    </row>
    <row r="324" hidden="1">
      <c r="D324" s="106"/>
      <c r="G324" s="107"/>
      <c r="H324" s="107"/>
      <c r="I324" s="107"/>
      <c r="J324" s="107"/>
    </row>
    <row r="325" hidden="1">
      <c r="D325" s="106"/>
      <c r="G325" s="107"/>
      <c r="H325" s="107"/>
      <c r="I325" s="107"/>
      <c r="J325" s="107"/>
    </row>
    <row r="326" hidden="1">
      <c r="D326" s="106"/>
      <c r="G326" s="107"/>
      <c r="H326" s="107"/>
      <c r="I326" s="107"/>
      <c r="J326" s="107"/>
    </row>
    <row r="327" hidden="1">
      <c r="D327" s="106"/>
      <c r="G327" s="107"/>
      <c r="H327" s="107"/>
      <c r="I327" s="107"/>
      <c r="J327" s="107"/>
    </row>
    <row r="328" hidden="1">
      <c r="D328" s="106"/>
      <c r="G328" s="107"/>
      <c r="H328" s="107"/>
      <c r="I328" s="107"/>
      <c r="J328" s="107"/>
    </row>
    <row r="329" hidden="1">
      <c r="D329" s="106"/>
      <c r="G329" s="107"/>
      <c r="H329" s="107"/>
      <c r="I329" s="107"/>
      <c r="J329" s="107"/>
    </row>
    <row r="330" hidden="1">
      <c r="D330" s="106"/>
      <c r="G330" s="107"/>
      <c r="H330" s="107"/>
      <c r="I330" s="107"/>
      <c r="J330" s="107"/>
    </row>
    <row r="331" hidden="1">
      <c r="D331" s="106"/>
      <c r="G331" s="107"/>
      <c r="H331" s="107"/>
      <c r="I331" s="107"/>
      <c r="J331" s="107"/>
    </row>
    <row r="332" hidden="1">
      <c r="D332" s="106"/>
      <c r="G332" s="107"/>
      <c r="H332" s="107"/>
      <c r="I332" s="107"/>
      <c r="J332" s="107"/>
    </row>
    <row r="333" hidden="1">
      <c r="D333" s="106"/>
      <c r="G333" s="107"/>
      <c r="H333" s="107"/>
      <c r="I333" s="107"/>
      <c r="J333" s="107"/>
    </row>
    <row r="334" hidden="1">
      <c r="D334" s="106"/>
      <c r="G334" s="107"/>
      <c r="H334" s="107"/>
      <c r="I334" s="107"/>
      <c r="J334" s="107"/>
    </row>
    <row r="335" hidden="1">
      <c r="D335" s="106"/>
      <c r="G335" s="107"/>
      <c r="H335" s="107"/>
      <c r="I335" s="107"/>
      <c r="J335" s="107"/>
    </row>
    <row r="336" hidden="1">
      <c r="D336" s="106"/>
      <c r="G336" s="107"/>
      <c r="H336" s="107"/>
      <c r="I336" s="107"/>
      <c r="J336" s="107"/>
    </row>
    <row r="337" hidden="1">
      <c r="D337" s="106"/>
      <c r="G337" s="107"/>
      <c r="H337" s="107"/>
      <c r="I337" s="107"/>
      <c r="J337" s="107"/>
    </row>
    <row r="338" hidden="1">
      <c r="D338" s="106"/>
      <c r="G338" s="107"/>
      <c r="H338" s="107"/>
      <c r="I338" s="107"/>
      <c r="J338" s="107"/>
    </row>
    <row r="339" hidden="1">
      <c r="D339" s="106"/>
      <c r="G339" s="107"/>
      <c r="H339" s="107"/>
      <c r="I339" s="107"/>
      <c r="J339" s="107"/>
    </row>
    <row r="340" hidden="1">
      <c r="D340" s="106"/>
      <c r="G340" s="107"/>
      <c r="H340" s="107"/>
      <c r="I340" s="107"/>
      <c r="J340" s="107"/>
    </row>
    <row r="341" hidden="1">
      <c r="D341" s="106"/>
      <c r="G341" s="107"/>
      <c r="H341" s="107"/>
      <c r="I341" s="107"/>
      <c r="J341" s="107"/>
    </row>
    <row r="342" hidden="1">
      <c r="D342" s="106"/>
      <c r="G342" s="107"/>
      <c r="H342" s="107"/>
      <c r="I342" s="107"/>
      <c r="J342" s="107"/>
    </row>
    <row r="343" hidden="1">
      <c r="D343" s="106"/>
      <c r="G343" s="107"/>
      <c r="H343" s="107"/>
      <c r="I343" s="107"/>
      <c r="J343" s="107"/>
    </row>
    <row r="344" hidden="1">
      <c r="D344" s="106"/>
      <c r="G344" s="107"/>
      <c r="H344" s="107"/>
      <c r="I344" s="107"/>
      <c r="J344" s="107"/>
    </row>
    <row r="345" hidden="1">
      <c r="D345" s="106"/>
      <c r="G345" s="107"/>
      <c r="H345" s="107"/>
      <c r="I345" s="107"/>
      <c r="J345" s="107"/>
    </row>
    <row r="346" hidden="1">
      <c r="D346" s="106"/>
      <c r="G346" s="107"/>
      <c r="H346" s="107"/>
      <c r="I346" s="107"/>
      <c r="J346" s="107"/>
    </row>
    <row r="347" hidden="1">
      <c r="D347" s="106"/>
      <c r="G347" s="107"/>
      <c r="H347" s="107"/>
      <c r="I347" s="107"/>
      <c r="J347" s="107"/>
    </row>
    <row r="348" hidden="1">
      <c r="D348" s="106"/>
      <c r="G348" s="107"/>
      <c r="H348" s="107"/>
      <c r="I348" s="107"/>
      <c r="J348" s="107"/>
    </row>
    <row r="349" hidden="1">
      <c r="D349" s="106"/>
      <c r="G349" s="107"/>
      <c r="H349" s="107"/>
      <c r="I349" s="107"/>
      <c r="J349" s="107"/>
    </row>
    <row r="350" hidden="1">
      <c r="D350" s="106"/>
      <c r="G350" s="107"/>
      <c r="H350" s="107"/>
      <c r="I350" s="107"/>
      <c r="J350" s="107"/>
    </row>
    <row r="351" hidden="1">
      <c r="D351" s="106"/>
      <c r="G351" s="107"/>
      <c r="H351" s="107"/>
      <c r="I351" s="107"/>
      <c r="J351" s="107"/>
    </row>
    <row r="352" hidden="1">
      <c r="D352" s="106"/>
      <c r="G352" s="107"/>
      <c r="H352" s="107"/>
      <c r="I352" s="107"/>
      <c r="J352" s="107"/>
    </row>
    <row r="353" hidden="1">
      <c r="D353" s="106"/>
      <c r="G353" s="107"/>
      <c r="H353" s="107"/>
      <c r="I353" s="107"/>
      <c r="J353" s="107"/>
    </row>
    <row r="354" hidden="1">
      <c r="D354" s="106"/>
      <c r="G354" s="107"/>
      <c r="H354" s="107"/>
      <c r="I354" s="107"/>
      <c r="J354" s="107"/>
    </row>
    <row r="355" hidden="1">
      <c r="D355" s="106"/>
      <c r="G355" s="107"/>
      <c r="H355" s="107"/>
      <c r="I355" s="107"/>
      <c r="J355" s="107"/>
    </row>
    <row r="356" hidden="1">
      <c r="D356" s="106"/>
      <c r="G356" s="107"/>
      <c r="H356" s="107"/>
      <c r="I356" s="107"/>
      <c r="J356" s="107"/>
    </row>
    <row r="357" hidden="1">
      <c r="D357" s="106"/>
      <c r="G357" s="107"/>
      <c r="H357" s="107"/>
      <c r="I357" s="107"/>
      <c r="J357" s="107"/>
    </row>
    <row r="358" hidden="1">
      <c r="D358" s="106"/>
      <c r="G358" s="107"/>
      <c r="H358" s="107"/>
      <c r="I358" s="107"/>
      <c r="J358" s="107"/>
    </row>
    <row r="359" hidden="1">
      <c r="D359" s="106"/>
      <c r="G359" s="107"/>
      <c r="H359" s="107"/>
      <c r="I359" s="107"/>
      <c r="J359" s="107"/>
    </row>
    <row r="360" hidden="1">
      <c r="D360" s="106"/>
      <c r="G360" s="107"/>
      <c r="H360" s="107"/>
      <c r="I360" s="107"/>
      <c r="J360" s="107"/>
    </row>
    <row r="361" hidden="1">
      <c r="D361" s="106"/>
      <c r="G361" s="107"/>
      <c r="H361" s="107"/>
      <c r="I361" s="107"/>
      <c r="J361" s="107"/>
    </row>
    <row r="362" hidden="1">
      <c r="D362" s="106"/>
      <c r="G362" s="107"/>
      <c r="H362" s="107"/>
      <c r="I362" s="107"/>
      <c r="J362" s="107"/>
    </row>
    <row r="363" hidden="1">
      <c r="D363" s="106"/>
      <c r="G363" s="107"/>
      <c r="H363" s="107"/>
      <c r="I363" s="107"/>
      <c r="J363" s="107"/>
    </row>
    <row r="364" hidden="1">
      <c r="D364" s="106"/>
      <c r="G364" s="107"/>
      <c r="H364" s="107"/>
      <c r="I364" s="107"/>
      <c r="J364" s="107"/>
    </row>
    <row r="365" hidden="1">
      <c r="D365" s="106"/>
      <c r="G365" s="107"/>
      <c r="H365" s="107"/>
      <c r="I365" s="107"/>
      <c r="J365" s="107"/>
    </row>
    <row r="366" hidden="1">
      <c r="D366" s="106"/>
      <c r="G366" s="107"/>
      <c r="H366" s="107"/>
      <c r="I366" s="107"/>
      <c r="J366" s="107"/>
    </row>
    <row r="367" hidden="1">
      <c r="D367" s="106"/>
      <c r="G367" s="107"/>
      <c r="H367" s="107"/>
      <c r="I367" s="107"/>
      <c r="J367" s="107"/>
    </row>
    <row r="368" hidden="1">
      <c r="D368" s="106"/>
      <c r="G368" s="107"/>
      <c r="H368" s="107"/>
      <c r="I368" s="107"/>
      <c r="J368" s="107"/>
    </row>
    <row r="369" hidden="1">
      <c r="D369" s="106"/>
      <c r="G369" s="107"/>
      <c r="H369" s="107"/>
      <c r="I369" s="107"/>
      <c r="J369" s="107"/>
    </row>
    <row r="370" hidden="1">
      <c r="D370" s="106"/>
      <c r="G370" s="107"/>
      <c r="H370" s="107"/>
      <c r="I370" s="107"/>
      <c r="J370" s="107"/>
    </row>
    <row r="371" hidden="1">
      <c r="D371" s="106"/>
      <c r="G371" s="107"/>
      <c r="H371" s="107"/>
      <c r="I371" s="107"/>
      <c r="J371" s="107"/>
    </row>
    <row r="372" hidden="1">
      <c r="D372" s="106"/>
      <c r="G372" s="107"/>
      <c r="H372" s="107"/>
      <c r="I372" s="107"/>
      <c r="J372" s="107"/>
    </row>
    <row r="373" hidden="1">
      <c r="D373" s="106"/>
      <c r="G373" s="107"/>
      <c r="H373" s="107"/>
      <c r="I373" s="107"/>
      <c r="J373" s="107"/>
    </row>
    <row r="374" hidden="1">
      <c r="D374" s="106"/>
      <c r="G374" s="107"/>
      <c r="H374" s="107"/>
      <c r="I374" s="107"/>
      <c r="J374" s="107"/>
    </row>
    <row r="375" hidden="1">
      <c r="D375" s="106"/>
      <c r="G375" s="107"/>
      <c r="H375" s="107"/>
      <c r="I375" s="107"/>
      <c r="J375" s="107"/>
    </row>
    <row r="376" hidden="1">
      <c r="D376" s="106"/>
      <c r="G376" s="107"/>
      <c r="H376" s="107"/>
      <c r="I376" s="107"/>
      <c r="J376" s="107"/>
    </row>
    <row r="377" hidden="1">
      <c r="D377" s="106"/>
      <c r="G377" s="107"/>
      <c r="H377" s="107"/>
      <c r="I377" s="107"/>
      <c r="J377" s="107"/>
    </row>
    <row r="378" hidden="1">
      <c r="D378" s="106"/>
      <c r="G378" s="107"/>
      <c r="H378" s="107"/>
      <c r="I378" s="107"/>
      <c r="J378" s="107"/>
    </row>
    <row r="379" hidden="1">
      <c r="D379" s="106"/>
      <c r="G379" s="107"/>
      <c r="H379" s="107"/>
      <c r="I379" s="107"/>
      <c r="J379" s="107"/>
    </row>
    <row r="380" hidden="1">
      <c r="D380" s="106"/>
      <c r="G380" s="107"/>
      <c r="H380" s="107"/>
      <c r="I380" s="107"/>
      <c r="J380" s="107"/>
    </row>
    <row r="381" hidden="1">
      <c r="D381" s="106"/>
      <c r="G381" s="107"/>
      <c r="H381" s="107"/>
      <c r="I381" s="107"/>
      <c r="J381" s="107"/>
    </row>
    <row r="382" hidden="1">
      <c r="D382" s="106"/>
      <c r="G382" s="107"/>
      <c r="H382" s="107"/>
      <c r="I382" s="107"/>
      <c r="J382" s="107"/>
    </row>
    <row r="383" hidden="1">
      <c r="D383" s="106"/>
      <c r="G383" s="107"/>
      <c r="H383" s="107"/>
      <c r="I383" s="107"/>
      <c r="J383" s="107"/>
    </row>
    <row r="384" hidden="1">
      <c r="D384" s="106"/>
      <c r="G384" s="107"/>
      <c r="H384" s="107"/>
      <c r="I384" s="107"/>
      <c r="J384" s="107"/>
    </row>
    <row r="385" hidden="1">
      <c r="D385" s="106"/>
      <c r="G385" s="107"/>
      <c r="H385" s="107"/>
      <c r="I385" s="107"/>
      <c r="J385" s="107"/>
    </row>
    <row r="386" hidden="1">
      <c r="D386" s="106"/>
      <c r="G386" s="107"/>
      <c r="H386" s="107"/>
      <c r="I386" s="107"/>
      <c r="J386" s="107"/>
    </row>
    <row r="387" hidden="1">
      <c r="D387" s="106"/>
      <c r="G387" s="107"/>
      <c r="H387" s="107"/>
      <c r="I387" s="107"/>
      <c r="J387" s="107"/>
    </row>
    <row r="388" hidden="1">
      <c r="D388" s="106"/>
      <c r="G388" s="107"/>
      <c r="H388" s="107"/>
      <c r="I388" s="107"/>
      <c r="J388" s="107"/>
    </row>
    <row r="389" hidden="1">
      <c r="D389" s="106"/>
      <c r="G389" s="107"/>
      <c r="H389" s="107"/>
      <c r="I389" s="107"/>
      <c r="J389" s="107"/>
    </row>
    <row r="390" hidden="1">
      <c r="D390" s="106"/>
      <c r="G390" s="107"/>
      <c r="H390" s="107"/>
      <c r="I390" s="107"/>
      <c r="J390" s="107"/>
    </row>
    <row r="391" hidden="1">
      <c r="D391" s="106"/>
      <c r="G391" s="107"/>
      <c r="H391" s="107"/>
      <c r="I391" s="107"/>
      <c r="J391" s="107"/>
    </row>
    <row r="392" hidden="1">
      <c r="D392" s="106"/>
      <c r="G392" s="107"/>
      <c r="H392" s="107"/>
      <c r="I392" s="107"/>
      <c r="J392" s="107"/>
    </row>
    <row r="393" hidden="1">
      <c r="D393" s="106"/>
      <c r="G393" s="107"/>
      <c r="H393" s="107"/>
      <c r="I393" s="107"/>
      <c r="J393" s="107"/>
    </row>
    <row r="394" hidden="1">
      <c r="D394" s="106"/>
      <c r="G394" s="107"/>
      <c r="H394" s="107"/>
      <c r="I394" s="107"/>
      <c r="J394" s="107"/>
    </row>
    <row r="395" hidden="1">
      <c r="D395" s="106"/>
      <c r="G395" s="107"/>
      <c r="H395" s="107"/>
      <c r="I395" s="107"/>
      <c r="J395" s="107"/>
    </row>
    <row r="396" hidden="1">
      <c r="D396" s="106"/>
      <c r="G396" s="107"/>
      <c r="H396" s="107"/>
      <c r="I396" s="107"/>
      <c r="J396" s="107"/>
    </row>
    <row r="397" hidden="1">
      <c r="D397" s="106"/>
      <c r="G397" s="107"/>
      <c r="H397" s="107"/>
      <c r="I397" s="107"/>
      <c r="J397" s="107"/>
    </row>
    <row r="398" hidden="1">
      <c r="D398" s="106"/>
      <c r="G398" s="107"/>
      <c r="H398" s="107"/>
      <c r="I398" s="107"/>
      <c r="J398" s="107"/>
    </row>
    <row r="399" hidden="1">
      <c r="D399" s="106"/>
      <c r="G399" s="107"/>
      <c r="H399" s="107"/>
      <c r="I399" s="107"/>
      <c r="J399" s="107"/>
    </row>
    <row r="400" hidden="1">
      <c r="D400" s="106"/>
      <c r="G400" s="107"/>
      <c r="H400" s="107"/>
      <c r="I400" s="107"/>
      <c r="J400" s="107"/>
    </row>
    <row r="401" hidden="1">
      <c r="D401" s="106"/>
      <c r="G401" s="107"/>
      <c r="H401" s="107"/>
      <c r="I401" s="107"/>
      <c r="J401" s="107"/>
    </row>
    <row r="402" hidden="1">
      <c r="D402" s="106"/>
      <c r="G402" s="107"/>
      <c r="H402" s="107"/>
      <c r="I402" s="107"/>
      <c r="J402" s="107"/>
    </row>
    <row r="403" hidden="1">
      <c r="D403" s="106"/>
      <c r="G403" s="107"/>
      <c r="H403" s="107"/>
      <c r="I403" s="107"/>
      <c r="J403" s="107"/>
    </row>
    <row r="404" hidden="1">
      <c r="D404" s="106"/>
      <c r="G404" s="107"/>
      <c r="H404" s="107"/>
      <c r="I404" s="107"/>
      <c r="J404" s="107"/>
    </row>
    <row r="405" hidden="1">
      <c r="D405" s="106"/>
      <c r="G405" s="107"/>
      <c r="H405" s="107"/>
      <c r="I405" s="107"/>
      <c r="J405" s="107"/>
    </row>
    <row r="406" hidden="1">
      <c r="D406" s="106"/>
      <c r="G406" s="107"/>
      <c r="H406" s="107"/>
      <c r="I406" s="107"/>
      <c r="J406" s="107"/>
    </row>
    <row r="407" hidden="1">
      <c r="D407" s="106"/>
      <c r="G407" s="107"/>
      <c r="H407" s="107"/>
      <c r="I407" s="107"/>
      <c r="J407" s="107"/>
    </row>
    <row r="408" hidden="1">
      <c r="D408" s="106"/>
      <c r="G408" s="107"/>
      <c r="H408" s="107"/>
      <c r="I408" s="107"/>
      <c r="J408" s="107"/>
    </row>
    <row r="409" hidden="1">
      <c r="D409" s="106"/>
      <c r="G409" s="107"/>
      <c r="H409" s="107"/>
      <c r="I409" s="107"/>
      <c r="J409" s="107"/>
    </row>
    <row r="410" hidden="1">
      <c r="D410" s="106"/>
      <c r="G410" s="107"/>
      <c r="H410" s="107"/>
      <c r="I410" s="107"/>
      <c r="J410" s="107"/>
    </row>
    <row r="411" hidden="1">
      <c r="D411" s="106"/>
      <c r="G411" s="107"/>
      <c r="H411" s="107"/>
      <c r="I411" s="107"/>
      <c r="J411" s="107"/>
    </row>
    <row r="412" hidden="1">
      <c r="D412" s="106"/>
      <c r="G412" s="107"/>
      <c r="H412" s="107"/>
      <c r="I412" s="107"/>
      <c r="J412" s="107"/>
    </row>
    <row r="413" hidden="1">
      <c r="D413" s="106"/>
      <c r="G413" s="107"/>
      <c r="H413" s="107"/>
      <c r="I413" s="107"/>
      <c r="J413" s="107"/>
    </row>
    <row r="414" hidden="1">
      <c r="D414" s="106"/>
      <c r="G414" s="107"/>
      <c r="H414" s="107"/>
      <c r="I414" s="107"/>
      <c r="J414" s="107"/>
    </row>
    <row r="415" hidden="1">
      <c r="D415" s="106"/>
      <c r="G415" s="107"/>
      <c r="H415" s="107"/>
      <c r="I415" s="107"/>
      <c r="J415" s="107"/>
    </row>
    <row r="416" hidden="1">
      <c r="D416" s="106"/>
      <c r="G416" s="107"/>
      <c r="H416" s="107"/>
      <c r="I416" s="107"/>
      <c r="J416" s="107"/>
    </row>
    <row r="417" hidden="1">
      <c r="D417" s="106"/>
      <c r="G417" s="107"/>
      <c r="H417" s="107"/>
      <c r="I417" s="107"/>
      <c r="J417" s="107"/>
    </row>
    <row r="418" hidden="1">
      <c r="D418" s="106"/>
      <c r="G418" s="107"/>
      <c r="H418" s="107"/>
      <c r="I418" s="107"/>
      <c r="J418" s="107"/>
    </row>
    <row r="419" hidden="1">
      <c r="D419" s="106"/>
      <c r="G419" s="107"/>
      <c r="H419" s="107"/>
      <c r="I419" s="107"/>
      <c r="J419" s="107"/>
    </row>
    <row r="420" hidden="1">
      <c r="D420" s="106"/>
      <c r="G420" s="107"/>
      <c r="H420" s="107"/>
      <c r="I420" s="107"/>
      <c r="J420" s="107"/>
    </row>
    <row r="421" hidden="1">
      <c r="D421" s="106"/>
      <c r="G421" s="107"/>
      <c r="H421" s="107"/>
      <c r="I421" s="107"/>
      <c r="J421" s="107"/>
    </row>
    <row r="422" hidden="1">
      <c r="D422" s="106"/>
      <c r="G422" s="107"/>
      <c r="H422" s="107"/>
      <c r="I422" s="107"/>
      <c r="J422" s="107"/>
    </row>
    <row r="423" hidden="1">
      <c r="D423" s="106"/>
      <c r="G423" s="107"/>
      <c r="H423" s="107"/>
      <c r="I423" s="107"/>
      <c r="J423" s="107"/>
    </row>
    <row r="424" hidden="1">
      <c r="D424" s="106"/>
      <c r="G424" s="107"/>
      <c r="H424" s="107"/>
      <c r="I424" s="107"/>
      <c r="J424" s="107"/>
    </row>
    <row r="425" hidden="1">
      <c r="D425" s="106"/>
      <c r="G425" s="107"/>
      <c r="H425" s="107"/>
      <c r="I425" s="107"/>
      <c r="J425" s="107"/>
    </row>
    <row r="426" hidden="1">
      <c r="D426" s="106"/>
      <c r="G426" s="107"/>
      <c r="H426" s="107"/>
      <c r="I426" s="107"/>
      <c r="J426" s="107"/>
    </row>
    <row r="427" hidden="1">
      <c r="D427" s="106"/>
      <c r="G427" s="107"/>
      <c r="H427" s="107"/>
      <c r="I427" s="107"/>
      <c r="J427" s="107"/>
    </row>
    <row r="428" hidden="1">
      <c r="D428" s="106"/>
      <c r="G428" s="107"/>
      <c r="H428" s="107"/>
      <c r="I428" s="107"/>
      <c r="J428" s="107"/>
    </row>
    <row r="429" hidden="1">
      <c r="D429" s="106"/>
      <c r="G429" s="107"/>
      <c r="H429" s="107"/>
      <c r="I429" s="107"/>
      <c r="J429" s="107"/>
    </row>
    <row r="430" hidden="1">
      <c r="D430" s="106"/>
      <c r="G430" s="107"/>
      <c r="H430" s="107"/>
      <c r="I430" s="107"/>
      <c r="J430" s="107"/>
    </row>
    <row r="431" hidden="1">
      <c r="D431" s="106"/>
      <c r="G431" s="107"/>
      <c r="H431" s="107"/>
      <c r="I431" s="107"/>
      <c r="J431" s="107"/>
    </row>
    <row r="432" hidden="1">
      <c r="D432" s="106"/>
      <c r="G432" s="107"/>
      <c r="H432" s="107"/>
      <c r="I432" s="107"/>
      <c r="J432" s="107"/>
    </row>
    <row r="433" hidden="1">
      <c r="D433" s="106"/>
      <c r="G433" s="107"/>
      <c r="H433" s="107"/>
      <c r="I433" s="107"/>
      <c r="J433" s="107"/>
    </row>
    <row r="434" hidden="1">
      <c r="D434" s="106"/>
      <c r="G434" s="107"/>
      <c r="H434" s="107"/>
      <c r="I434" s="107"/>
      <c r="J434" s="107"/>
    </row>
    <row r="435" hidden="1">
      <c r="D435" s="106"/>
      <c r="G435" s="107"/>
      <c r="H435" s="107"/>
      <c r="I435" s="107"/>
      <c r="J435" s="107"/>
    </row>
    <row r="436" hidden="1">
      <c r="D436" s="106"/>
      <c r="G436" s="107"/>
      <c r="H436" s="107"/>
      <c r="I436" s="107"/>
      <c r="J436" s="107"/>
    </row>
    <row r="437" hidden="1">
      <c r="D437" s="106"/>
      <c r="G437" s="107"/>
      <c r="H437" s="107"/>
      <c r="I437" s="107"/>
      <c r="J437" s="107"/>
    </row>
    <row r="438" hidden="1">
      <c r="D438" s="106"/>
      <c r="G438" s="107"/>
      <c r="H438" s="107"/>
      <c r="I438" s="107"/>
      <c r="J438" s="107"/>
    </row>
    <row r="439" hidden="1">
      <c r="D439" s="106"/>
      <c r="G439" s="107"/>
      <c r="H439" s="107"/>
      <c r="I439" s="107"/>
      <c r="J439" s="107"/>
    </row>
    <row r="440" hidden="1">
      <c r="D440" s="106"/>
      <c r="G440" s="107"/>
      <c r="H440" s="107"/>
      <c r="I440" s="107"/>
      <c r="J440" s="107"/>
    </row>
    <row r="441" hidden="1">
      <c r="D441" s="106"/>
      <c r="G441" s="107"/>
      <c r="H441" s="107"/>
      <c r="I441" s="107"/>
      <c r="J441" s="107"/>
    </row>
    <row r="442" hidden="1">
      <c r="D442" s="106"/>
      <c r="G442" s="107"/>
      <c r="H442" s="107"/>
      <c r="I442" s="107"/>
      <c r="J442" s="107"/>
    </row>
    <row r="443" hidden="1">
      <c r="D443" s="106"/>
      <c r="G443" s="107"/>
      <c r="H443" s="107"/>
      <c r="I443" s="107"/>
      <c r="J443" s="107"/>
    </row>
    <row r="444" hidden="1">
      <c r="D444" s="106"/>
      <c r="G444" s="107"/>
      <c r="H444" s="107"/>
      <c r="I444" s="107"/>
      <c r="J444" s="107"/>
    </row>
    <row r="445" hidden="1">
      <c r="D445" s="106"/>
      <c r="G445" s="107"/>
      <c r="H445" s="107"/>
      <c r="I445" s="107"/>
      <c r="J445" s="107"/>
    </row>
    <row r="446" hidden="1">
      <c r="D446" s="106"/>
      <c r="G446" s="107"/>
      <c r="H446" s="107"/>
      <c r="I446" s="107"/>
      <c r="J446" s="107"/>
    </row>
    <row r="447" hidden="1">
      <c r="D447" s="106"/>
      <c r="G447" s="107"/>
      <c r="H447" s="107"/>
      <c r="I447" s="107"/>
      <c r="J447" s="107"/>
    </row>
    <row r="448" hidden="1">
      <c r="D448" s="106"/>
      <c r="G448" s="107"/>
      <c r="H448" s="107"/>
      <c r="I448" s="107"/>
      <c r="J448" s="107"/>
    </row>
    <row r="449" hidden="1">
      <c r="D449" s="106"/>
      <c r="G449" s="107"/>
      <c r="H449" s="107"/>
      <c r="I449" s="107"/>
      <c r="J449" s="107"/>
    </row>
    <row r="450" hidden="1">
      <c r="D450" s="106"/>
      <c r="G450" s="107"/>
      <c r="H450" s="107"/>
      <c r="I450" s="107"/>
      <c r="J450" s="107"/>
    </row>
    <row r="451" hidden="1">
      <c r="D451" s="106"/>
      <c r="G451" s="107"/>
      <c r="H451" s="107"/>
      <c r="I451" s="107"/>
      <c r="J451" s="107"/>
    </row>
    <row r="452" hidden="1">
      <c r="D452" s="106"/>
      <c r="G452" s="107"/>
      <c r="H452" s="107"/>
      <c r="I452" s="107"/>
      <c r="J452" s="107"/>
    </row>
    <row r="453" hidden="1">
      <c r="D453" s="106"/>
      <c r="G453" s="107"/>
      <c r="H453" s="107"/>
      <c r="I453" s="107"/>
      <c r="J453" s="107"/>
    </row>
    <row r="454" hidden="1">
      <c r="D454" s="106"/>
      <c r="G454" s="107"/>
      <c r="H454" s="107"/>
      <c r="I454" s="107"/>
      <c r="J454" s="107"/>
    </row>
    <row r="455" hidden="1">
      <c r="D455" s="106"/>
      <c r="G455" s="107"/>
      <c r="H455" s="107"/>
      <c r="I455" s="107"/>
      <c r="J455" s="107"/>
    </row>
    <row r="456" hidden="1">
      <c r="D456" s="106"/>
      <c r="G456" s="107"/>
      <c r="H456" s="107"/>
      <c r="I456" s="107"/>
      <c r="J456" s="107"/>
    </row>
    <row r="457" hidden="1">
      <c r="D457" s="106"/>
      <c r="G457" s="107"/>
      <c r="H457" s="107"/>
      <c r="I457" s="107"/>
      <c r="J457" s="107"/>
    </row>
    <row r="458" hidden="1">
      <c r="D458" s="106"/>
      <c r="G458" s="107"/>
      <c r="H458" s="107"/>
      <c r="I458" s="107"/>
      <c r="J458" s="107"/>
    </row>
    <row r="459" hidden="1">
      <c r="D459" s="106"/>
      <c r="G459" s="107"/>
      <c r="H459" s="107"/>
      <c r="I459" s="107"/>
      <c r="J459" s="107"/>
    </row>
    <row r="460" hidden="1">
      <c r="D460" s="106"/>
      <c r="G460" s="107"/>
      <c r="H460" s="107"/>
      <c r="I460" s="107"/>
      <c r="J460" s="107"/>
    </row>
    <row r="461" hidden="1">
      <c r="D461" s="106"/>
      <c r="G461" s="107"/>
      <c r="H461" s="107"/>
      <c r="I461" s="107"/>
      <c r="J461" s="107"/>
    </row>
    <row r="462" hidden="1">
      <c r="D462" s="106"/>
      <c r="G462" s="107"/>
      <c r="H462" s="107"/>
      <c r="I462" s="107"/>
      <c r="J462" s="107"/>
    </row>
    <row r="463" hidden="1">
      <c r="D463" s="106"/>
      <c r="G463" s="107"/>
      <c r="H463" s="107"/>
      <c r="I463" s="107"/>
      <c r="J463" s="107"/>
    </row>
    <row r="464" hidden="1">
      <c r="D464" s="106"/>
      <c r="G464" s="107"/>
      <c r="H464" s="107"/>
      <c r="I464" s="107"/>
      <c r="J464" s="107"/>
    </row>
    <row r="465" hidden="1">
      <c r="D465" s="106"/>
      <c r="G465" s="107"/>
      <c r="H465" s="107"/>
      <c r="I465" s="107"/>
      <c r="J465" s="107"/>
    </row>
    <row r="466" hidden="1">
      <c r="D466" s="106"/>
      <c r="G466" s="107"/>
      <c r="H466" s="107"/>
      <c r="I466" s="107"/>
      <c r="J466" s="107"/>
    </row>
    <row r="467" hidden="1">
      <c r="D467" s="106"/>
      <c r="G467" s="107"/>
      <c r="H467" s="107"/>
      <c r="I467" s="107"/>
      <c r="J467" s="107"/>
    </row>
    <row r="468" hidden="1">
      <c r="D468" s="106"/>
      <c r="G468" s="107"/>
      <c r="H468" s="107"/>
      <c r="I468" s="107"/>
      <c r="J468" s="107"/>
    </row>
    <row r="469" hidden="1">
      <c r="D469" s="106"/>
      <c r="G469" s="107"/>
      <c r="H469" s="107"/>
      <c r="I469" s="107"/>
      <c r="J469" s="107"/>
    </row>
    <row r="470" hidden="1">
      <c r="D470" s="106"/>
      <c r="G470" s="107"/>
      <c r="H470" s="107"/>
      <c r="I470" s="107"/>
      <c r="J470" s="107"/>
    </row>
    <row r="471" hidden="1">
      <c r="D471" s="106"/>
      <c r="G471" s="107"/>
      <c r="H471" s="107"/>
      <c r="I471" s="107"/>
      <c r="J471" s="107"/>
    </row>
    <row r="472" hidden="1">
      <c r="D472" s="106"/>
      <c r="G472" s="107"/>
      <c r="H472" s="107"/>
      <c r="I472" s="107"/>
      <c r="J472" s="107"/>
    </row>
    <row r="473" hidden="1">
      <c r="D473" s="106"/>
      <c r="G473" s="107"/>
      <c r="H473" s="107"/>
      <c r="I473" s="107"/>
      <c r="J473" s="107"/>
    </row>
    <row r="474" hidden="1">
      <c r="D474" s="106"/>
      <c r="G474" s="107"/>
      <c r="H474" s="107"/>
      <c r="I474" s="107"/>
      <c r="J474" s="107"/>
    </row>
    <row r="475" hidden="1">
      <c r="D475" s="106"/>
      <c r="G475" s="107"/>
      <c r="H475" s="107"/>
      <c r="I475" s="107"/>
      <c r="J475" s="107"/>
    </row>
    <row r="476" hidden="1">
      <c r="D476" s="106"/>
      <c r="G476" s="107"/>
      <c r="H476" s="107"/>
      <c r="I476" s="107"/>
      <c r="J476" s="107"/>
    </row>
    <row r="477" hidden="1">
      <c r="D477" s="106"/>
      <c r="G477" s="107"/>
      <c r="H477" s="107"/>
      <c r="I477" s="107"/>
      <c r="J477" s="107"/>
    </row>
    <row r="478" hidden="1">
      <c r="D478" s="106"/>
      <c r="G478" s="107"/>
      <c r="H478" s="107"/>
      <c r="I478" s="107"/>
      <c r="J478" s="107"/>
    </row>
    <row r="479" hidden="1">
      <c r="D479" s="106"/>
      <c r="G479" s="107"/>
      <c r="H479" s="107"/>
      <c r="I479" s="107"/>
      <c r="J479" s="107"/>
    </row>
    <row r="480" hidden="1">
      <c r="D480" s="106"/>
      <c r="G480" s="107"/>
      <c r="H480" s="107"/>
      <c r="I480" s="107"/>
      <c r="J480" s="107"/>
    </row>
    <row r="481" hidden="1">
      <c r="D481" s="106"/>
      <c r="G481" s="107"/>
      <c r="H481" s="107"/>
      <c r="I481" s="107"/>
      <c r="J481" s="107"/>
    </row>
    <row r="482" hidden="1">
      <c r="D482" s="106"/>
      <c r="G482" s="107"/>
      <c r="H482" s="107"/>
      <c r="I482" s="107"/>
      <c r="J482" s="107"/>
    </row>
    <row r="483" hidden="1">
      <c r="D483" s="106"/>
      <c r="G483" s="107"/>
      <c r="H483" s="107"/>
      <c r="I483" s="107"/>
      <c r="J483" s="107"/>
    </row>
    <row r="484" hidden="1">
      <c r="D484" s="106"/>
      <c r="G484" s="107"/>
      <c r="H484" s="107"/>
      <c r="I484" s="107"/>
      <c r="J484" s="107"/>
    </row>
    <row r="485" hidden="1">
      <c r="D485" s="106"/>
      <c r="G485" s="107"/>
      <c r="H485" s="107"/>
      <c r="I485" s="107"/>
      <c r="J485" s="107"/>
    </row>
    <row r="486" hidden="1">
      <c r="D486" s="106"/>
      <c r="G486" s="107"/>
      <c r="H486" s="107"/>
      <c r="I486" s="107"/>
      <c r="J486" s="107"/>
    </row>
    <row r="487" hidden="1">
      <c r="D487" s="106"/>
      <c r="G487" s="107"/>
      <c r="H487" s="107"/>
      <c r="I487" s="107"/>
      <c r="J487" s="107"/>
    </row>
    <row r="488" hidden="1">
      <c r="D488" s="106"/>
      <c r="G488" s="107"/>
      <c r="H488" s="107"/>
      <c r="I488" s="107"/>
      <c r="J488" s="107"/>
    </row>
    <row r="489" hidden="1">
      <c r="D489" s="106"/>
      <c r="G489" s="107"/>
      <c r="H489" s="107"/>
      <c r="I489" s="107"/>
      <c r="J489" s="107"/>
    </row>
    <row r="490" hidden="1">
      <c r="D490" s="106"/>
      <c r="G490" s="107"/>
      <c r="H490" s="107"/>
      <c r="I490" s="107"/>
      <c r="J490" s="107"/>
    </row>
    <row r="491" hidden="1">
      <c r="D491" s="106"/>
      <c r="G491" s="107"/>
      <c r="H491" s="107"/>
      <c r="I491" s="107"/>
      <c r="J491" s="107"/>
    </row>
    <row r="492" hidden="1">
      <c r="D492" s="106"/>
      <c r="G492" s="107"/>
      <c r="H492" s="107"/>
      <c r="I492" s="107"/>
      <c r="J492" s="107"/>
    </row>
    <row r="493" hidden="1">
      <c r="D493" s="106"/>
      <c r="G493" s="107"/>
      <c r="H493" s="107"/>
      <c r="I493" s="107"/>
      <c r="J493" s="107"/>
    </row>
    <row r="494" hidden="1">
      <c r="D494" s="106"/>
      <c r="G494" s="107"/>
      <c r="H494" s="107"/>
      <c r="I494" s="107"/>
      <c r="J494" s="107"/>
    </row>
    <row r="495" hidden="1">
      <c r="D495" s="106"/>
      <c r="G495" s="107"/>
      <c r="H495" s="107"/>
      <c r="I495" s="107"/>
      <c r="J495" s="107"/>
    </row>
    <row r="496" hidden="1">
      <c r="D496" s="106"/>
      <c r="G496" s="107"/>
      <c r="H496" s="107"/>
      <c r="I496" s="107"/>
      <c r="J496" s="107"/>
    </row>
    <row r="497" hidden="1">
      <c r="D497" s="106"/>
      <c r="G497" s="107"/>
      <c r="H497" s="107"/>
      <c r="I497" s="107"/>
      <c r="J497" s="107"/>
    </row>
    <row r="498" hidden="1">
      <c r="D498" s="106"/>
      <c r="G498" s="107"/>
      <c r="H498" s="107"/>
      <c r="I498" s="107"/>
      <c r="J498" s="107"/>
    </row>
    <row r="499" hidden="1">
      <c r="D499" s="106"/>
      <c r="G499" s="107"/>
      <c r="H499" s="107"/>
      <c r="I499" s="107"/>
      <c r="J499" s="107"/>
    </row>
    <row r="500" hidden="1">
      <c r="D500" s="106"/>
      <c r="G500" s="107"/>
      <c r="H500" s="107"/>
      <c r="I500" s="107"/>
      <c r="J500" s="107"/>
    </row>
    <row r="501" hidden="1">
      <c r="D501" s="106"/>
      <c r="G501" s="107"/>
      <c r="H501" s="107"/>
      <c r="I501" s="107"/>
      <c r="J501" s="107"/>
    </row>
    <row r="502" hidden="1">
      <c r="D502" s="106"/>
      <c r="G502" s="107"/>
      <c r="H502" s="107"/>
      <c r="I502" s="107"/>
      <c r="J502" s="107"/>
    </row>
    <row r="503" hidden="1">
      <c r="D503" s="106"/>
      <c r="G503" s="107"/>
      <c r="H503" s="107"/>
      <c r="I503" s="107"/>
      <c r="J503" s="107"/>
    </row>
    <row r="504" hidden="1">
      <c r="D504" s="106"/>
      <c r="G504" s="107"/>
      <c r="H504" s="107"/>
      <c r="I504" s="107"/>
      <c r="J504" s="107"/>
    </row>
    <row r="505" hidden="1">
      <c r="D505" s="106"/>
      <c r="G505" s="107"/>
      <c r="H505" s="107"/>
      <c r="I505" s="107"/>
      <c r="J505" s="107"/>
    </row>
    <row r="506" hidden="1">
      <c r="D506" s="106"/>
      <c r="G506" s="107"/>
      <c r="H506" s="107"/>
      <c r="I506" s="107"/>
      <c r="J506" s="107"/>
    </row>
    <row r="507" hidden="1">
      <c r="D507" s="106"/>
      <c r="G507" s="107"/>
      <c r="H507" s="107"/>
      <c r="I507" s="107"/>
      <c r="J507" s="107"/>
    </row>
    <row r="508" hidden="1">
      <c r="D508" s="106"/>
      <c r="G508" s="107"/>
      <c r="H508" s="107"/>
      <c r="I508" s="107"/>
      <c r="J508" s="107"/>
    </row>
    <row r="509" hidden="1">
      <c r="D509" s="106"/>
      <c r="G509" s="107"/>
      <c r="H509" s="107"/>
      <c r="I509" s="107"/>
      <c r="J509" s="107"/>
    </row>
    <row r="510" hidden="1">
      <c r="D510" s="106"/>
      <c r="G510" s="107"/>
      <c r="H510" s="107"/>
      <c r="I510" s="107"/>
      <c r="J510" s="107"/>
    </row>
    <row r="511" hidden="1">
      <c r="D511" s="106"/>
      <c r="G511" s="107"/>
      <c r="H511" s="107"/>
      <c r="I511" s="107"/>
      <c r="J511" s="107"/>
    </row>
    <row r="512" hidden="1">
      <c r="D512" s="106"/>
      <c r="G512" s="107"/>
      <c r="H512" s="107"/>
      <c r="I512" s="107"/>
      <c r="J512" s="107"/>
    </row>
    <row r="513" hidden="1">
      <c r="D513" s="106"/>
      <c r="G513" s="107"/>
      <c r="H513" s="107"/>
      <c r="I513" s="107"/>
      <c r="J513" s="107"/>
    </row>
    <row r="514" hidden="1">
      <c r="D514" s="106"/>
      <c r="G514" s="107"/>
      <c r="H514" s="107"/>
      <c r="I514" s="107"/>
      <c r="J514" s="107"/>
    </row>
    <row r="515" hidden="1">
      <c r="D515" s="106"/>
      <c r="G515" s="107"/>
      <c r="H515" s="107"/>
      <c r="I515" s="107"/>
      <c r="J515" s="107"/>
    </row>
    <row r="516" hidden="1">
      <c r="D516" s="106"/>
      <c r="G516" s="107"/>
      <c r="H516" s="107"/>
      <c r="I516" s="107"/>
      <c r="J516" s="107"/>
    </row>
    <row r="517" hidden="1">
      <c r="D517" s="106"/>
      <c r="G517" s="107"/>
      <c r="H517" s="107"/>
      <c r="I517" s="107"/>
      <c r="J517" s="107"/>
    </row>
    <row r="518" hidden="1">
      <c r="D518" s="106"/>
      <c r="G518" s="107"/>
      <c r="H518" s="107"/>
      <c r="I518" s="107"/>
      <c r="J518" s="107"/>
    </row>
    <row r="519" hidden="1">
      <c r="D519" s="106"/>
      <c r="G519" s="107"/>
      <c r="H519" s="107"/>
      <c r="I519" s="107"/>
      <c r="J519" s="107"/>
    </row>
    <row r="520" hidden="1">
      <c r="D520" s="106"/>
      <c r="G520" s="107"/>
      <c r="H520" s="107"/>
      <c r="I520" s="107"/>
      <c r="J520" s="107"/>
    </row>
    <row r="521" hidden="1">
      <c r="D521" s="106"/>
      <c r="G521" s="107"/>
      <c r="H521" s="107"/>
      <c r="I521" s="107"/>
      <c r="J521" s="107"/>
    </row>
    <row r="522" hidden="1">
      <c r="D522" s="106"/>
      <c r="G522" s="107"/>
      <c r="H522" s="107"/>
      <c r="I522" s="107"/>
      <c r="J522" s="107"/>
    </row>
    <row r="523" hidden="1">
      <c r="D523" s="106"/>
      <c r="G523" s="107"/>
      <c r="H523" s="107"/>
      <c r="I523" s="107"/>
      <c r="J523" s="107"/>
    </row>
    <row r="524" hidden="1">
      <c r="D524" s="106"/>
      <c r="G524" s="107"/>
      <c r="H524" s="107"/>
      <c r="I524" s="107"/>
      <c r="J524" s="107"/>
    </row>
    <row r="525" hidden="1">
      <c r="D525" s="106"/>
      <c r="G525" s="107"/>
      <c r="H525" s="107"/>
      <c r="I525" s="107"/>
      <c r="J525" s="107"/>
    </row>
    <row r="526" hidden="1">
      <c r="D526" s="106"/>
      <c r="G526" s="107"/>
      <c r="H526" s="107"/>
      <c r="I526" s="107"/>
      <c r="J526" s="107"/>
    </row>
    <row r="527" hidden="1">
      <c r="D527" s="106"/>
      <c r="G527" s="107"/>
      <c r="H527" s="107"/>
      <c r="I527" s="107"/>
      <c r="J527" s="107"/>
    </row>
    <row r="528" hidden="1">
      <c r="D528" s="106"/>
      <c r="G528" s="107"/>
      <c r="H528" s="107"/>
      <c r="I528" s="107"/>
      <c r="J528" s="107"/>
    </row>
    <row r="529" hidden="1">
      <c r="D529" s="106"/>
      <c r="G529" s="107"/>
      <c r="H529" s="107"/>
      <c r="I529" s="107"/>
      <c r="J529" s="107"/>
    </row>
    <row r="530" hidden="1">
      <c r="D530" s="106"/>
      <c r="G530" s="107"/>
      <c r="H530" s="107"/>
      <c r="I530" s="107"/>
      <c r="J530" s="107"/>
    </row>
    <row r="531" hidden="1">
      <c r="D531" s="106"/>
      <c r="G531" s="107"/>
      <c r="H531" s="107"/>
      <c r="I531" s="107"/>
      <c r="J531" s="107"/>
    </row>
    <row r="532" hidden="1">
      <c r="D532" s="106"/>
      <c r="G532" s="107"/>
      <c r="H532" s="107"/>
      <c r="I532" s="107"/>
      <c r="J532" s="107"/>
    </row>
    <row r="533" hidden="1">
      <c r="D533" s="106"/>
      <c r="G533" s="107"/>
      <c r="H533" s="107"/>
      <c r="I533" s="107"/>
      <c r="J533" s="107"/>
    </row>
    <row r="534" hidden="1">
      <c r="D534" s="106"/>
      <c r="G534" s="107"/>
      <c r="H534" s="107"/>
      <c r="I534" s="107"/>
      <c r="J534" s="107"/>
    </row>
    <row r="535" hidden="1">
      <c r="D535" s="106"/>
      <c r="G535" s="107"/>
      <c r="H535" s="107"/>
      <c r="I535" s="107"/>
      <c r="J535" s="107"/>
    </row>
    <row r="536" hidden="1">
      <c r="D536" s="106"/>
      <c r="G536" s="107"/>
      <c r="H536" s="107"/>
      <c r="I536" s="107"/>
      <c r="J536" s="107"/>
    </row>
    <row r="537" hidden="1">
      <c r="D537" s="106"/>
      <c r="G537" s="107"/>
      <c r="H537" s="107"/>
      <c r="I537" s="107"/>
      <c r="J537" s="107"/>
    </row>
    <row r="538" hidden="1">
      <c r="D538" s="106"/>
      <c r="G538" s="107"/>
      <c r="H538" s="107"/>
      <c r="I538" s="107"/>
      <c r="J538" s="107"/>
    </row>
    <row r="539" hidden="1">
      <c r="D539" s="106"/>
      <c r="G539" s="107"/>
      <c r="H539" s="107"/>
      <c r="I539" s="107"/>
      <c r="J539" s="107"/>
    </row>
    <row r="540" hidden="1">
      <c r="D540" s="106"/>
      <c r="G540" s="107"/>
      <c r="H540" s="107"/>
      <c r="I540" s="107"/>
      <c r="J540" s="107"/>
    </row>
    <row r="541" hidden="1">
      <c r="D541" s="106"/>
      <c r="G541" s="107"/>
      <c r="H541" s="107"/>
      <c r="I541" s="107"/>
      <c r="J541" s="107"/>
    </row>
    <row r="542" hidden="1">
      <c r="D542" s="106"/>
      <c r="G542" s="107"/>
      <c r="H542" s="107"/>
      <c r="I542" s="107"/>
      <c r="J542" s="107"/>
    </row>
    <row r="543" hidden="1">
      <c r="D543" s="106"/>
      <c r="G543" s="107"/>
      <c r="H543" s="107"/>
      <c r="I543" s="107"/>
      <c r="J543" s="107"/>
    </row>
    <row r="544" hidden="1">
      <c r="D544" s="106"/>
      <c r="G544" s="107"/>
      <c r="H544" s="107"/>
      <c r="I544" s="107"/>
      <c r="J544" s="107"/>
    </row>
    <row r="545" hidden="1">
      <c r="D545" s="106"/>
      <c r="G545" s="107"/>
      <c r="H545" s="107"/>
      <c r="I545" s="107"/>
      <c r="J545" s="107"/>
    </row>
    <row r="546" hidden="1">
      <c r="D546" s="106"/>
      <c r="G546" s="107"/>
      <c r="H546" s="107"/>
      <c r="I546" s="107"/>
      <c r="J546" s="107"/>
    </row>
    <row r="547" hidden="1">
      <c r="D547" s="106"/>
      <c r="G547" s="107"/>
      <c r="H547" s="107"/>
      <c r="I547" s="107"/>
      <c r="J547" s="107"/>
    </row>
    <row r="548" hidden="1">
      <c r="D548" s="106"/>
      <c r="G548" s="107"/>
      <c r="H548" s="107"/>
      <c r="I548" s="107"/>
      <c r="J548" s="107"/>
    </row>
    <row r="549" hidden="1">
      <c r="D549" s="106"/>
      <c r="G549" s="107"/>
      <c r="H549" s="107"/>
      <c r="I549" s="107"/>
      <c r="J549" s="107"/>
    </row>
    <row r="550" hidden="1">
      <c r="D550" s="106"/>
      <c r="G550" s="107"/>
      <c r="H550" s="107"/>
      <c r="I550" s="107"/>
      <c r="J550" s="107"/>
    </row>
    <row r="551" hidden="1">
      <c r="D551" s="106"/>
      <c r="G551" s="107"/>
      <c r="H551" s="107"/>
      <c r="I551" s="107"/>
      <c r="J551" s="107"/>
    </row>
    <row r="552" hidden="1">
      <c r="D552" s="106"/>
      <c r="G552" s="107"/>
      <c r="H552" s="107"/>
      <c r="I552" s="107"/>
      <c r="J552" s="107"/>
    </row>
    <row r="553" hidden="1">
      <c r="D553" s="106"/>
      <c r="G553" s="107"/>
      <c r="H553" s="107"/>
      <c r="I553" s="107"/>
      <c r="J553" s="107"/>
    </row>
    <row r="554" hidden="1">
      <c r="D554" s="106"/>
      <c r="G554" s="107"/>
      <c r="H554" s="107"/>
      <c r="I554" s="107"/>
      <c r="J554" s="107"/>
    </row>
    <row r="555" hidden="1">
      <c r="D555" s="106"/>
      <c r="G555" s="107"/>
      <c r="H555" s="107"/>
      <c r="I555" s="107"/>
      <c r="J555" s="107"/>
    </row>
    <row r="556" hidden="1">
      <c r="D556" s="106"/>
      <c r="G556" s="107"/>
      <c r="H556" s="107"/>
      <c r="I556" s="107"/>
      <c r="J556" s="107"/>
    </row>
    <row r="557" hidden="1">
      <c r="D557" s="106"/>
      <c r="G557" s="107"/>
      <c r="H557" s="107"/>
      <c r="I557" s="107"/>
      <c r="J557" s="107"/>
    </row>
    <row r="558" hidden="1">
      <c r="D558" s="106"/>
      <c r="G558" s="107"/>
      <c r="H558" s="107"/>
      <c r="I558" s="107"/>
      <c r="J558" s="107"/>
    </row>
    <row r="559" hidden="1">
      <c r="D559" s="106"/>
      <c r="G559" s="107"/>
      <c r="H559" s="107"/>
      <c r="I559" s="107"/>
      <c r="J559" s="107"/>
    </row>
    <row r="560" hidden="1">
      <c r="D560" s="106"/>
      <c r="G560" s="107"/>
      <c r="H560" s="107"/>
      <c r="I560" s="107"/>
      <c r="J560" s="107"/>
    </row>
    <row r="561" hidden="1">
      <c r="D561" s="106"/>
      <c r="G561" s="107"/>
      <c r="H561" s="107"/>
      <c r="I561" s="107"/>
      <c r="J561" s="107"/>
    </row>
    <row r="562" hidden="1">
      <c r="D562" s="106"/>
      <c r="G562" s="107"/>
      <c r="H562" s="107"/>
      <c r="I562" s="107"/>
      <c r="J562" s="107"/>
    </row>
    <row r="563" hidden="1">
      <c r="D563" s="106"/>
      <c r="G563" s="107"/>
      <c r="H563" s="107"/>
      <c r="I563" s="107"/>
      <c r="J563" s="107"/>
    </row>
    <row r="564" hidden="1">
      <c r="D564" s="106"/>
      <c r="G564" s="107"/>
      <c r="H564" s="107"/>
      <c r="I564" s="107"/>
      <c r="J564" s="107"/>
    </row>
    <row r="565" hidden="1">
      <c r="D565" s="106"/>
      <c r="G565" s="107"/>
      <c r="H565" s="107"/>
      <c r="I565" s="107"/>
      <c r="J565" s="107"/>
    </row>
    <row r="566" hidden="1">
      <c r="D566" s="106"/>
      <c r="G566" s="107"/>
      <c r="H566" s="107"/>
      <c r="I566" s="107"/>
      <c r="J566" s="107"/>
    </row>
    <row r="567" hidden="1">
      <c r="D567" s="106"/>
      <c r="G567" s="107"/>
      <c r="H567" s="107"/>
      <c r="I567" s="107"/>
      <c r="J567" s="107"/>
    </row>
    <row r="568" hidden="1">
      <c r="D568" s="106"/>
      <c r="G568" s="107"/>
      <c r="H568" s="107"/>
      <c r="I568" s="107"/>
      <c r="J568" s="107"/>
    </row>
    <row r="569" hidden="1">
      <c r="D569" s="106"/>
      <c r="G569" s="107"/>
      <c r="H569" s="107"/>
      <c r="I569" s="107"/>
      <c r="J569" s="107"/>
    </row>
    <row r="570" hidden="1">
      <c r="D570" s="106"/>
      <c r="G570" s="107"/>
      <c r="H570" s="107"/>
      <c r="I570" s="107"/>
      <c r="J570" s="107"/>
    </row>
    <row r="571" hidden="1">
      <c r="D571" s="106"/>
      <c r="G571" s="107"/>
      <c r="H571" s="107"/>
      <c r="I571" s="107"/>
      <c r="J571" s="107"/>
    </row>
    <row r="572" hidden="1">
      <c r="D572" s="106"/>
      <c r="G572" s="107"/>
      <c r="H572" s="107"/>
      <c r="I572" s="107"/>
      <c r="J572" s="107"/>
    </row>
    <row r="573" hidden="1">
      <c r="D573" s="106"/>
      <c r="G573" s="107"/>
      <c r="H573" s="107"/>
      <c r="I573" s="107"/>
      <c r="J573" s="107"/>
    </row>
    <row r="574" hidden="1">
      <c r="D574" s="106"/>
      <c r="G574" s="107"/>
      <c r="H574" s="107"/>
      <c r="I574" s="107"/>
      <c r="J574" s="107"/>
    </row>
    <row r="575" hidden="1">
      <c r="D575" s="106"/>
      <c r="G575" s="107"/>
      <c r="H575" s="107"/>
      <c r="I575" s="107"/>
      <c r="J575" s="107"/>
    </row>
    <row r="576" hidden="1">
      <c r="D576" s="106"/>
      <c r="G576" s="107"/>
      <c r="H576" s="107"/>
      <c r="I576" s="107"/>
      <c r="J576" s="107"/>
    </row>
    <row r="577" hidden="1">
      <c r="D577" s="106"/>
      <c r="G577" s="107"/>
      <c r="H577" s="107"/>
      <c r="I577" s="107"/>
      <c r="J577" s="107"/>
    </row>
    <row r="578" hidden="1">
      <c r="D578" s="106"/>
      <c r="G578" s="107"/>
      <c r="H578" s="107"/>
      <c r="I578" s="107"/>
      <c r="J578" s="107"/>
    </row>
    <row r="579" hidden="1">
      <c r="D579" s="106"/>
      <c r="G579" s="107"/>
      <c r="H579" s="107"/>
      <c r="I579" s="107"/>
      <c r="J579" s="107"/>
    </row>
    <row r="580" hidden="1">
      <c r="D580" s="106"/>
      <c r="G580" s="107"/>
      <c r="H580" s="107"/>
      <c r="I580" s="107"/>
      <c r="J580" s="107"/>
    </row>
    <row r="581" hidden="1">
      <c r="D581" s="106"/>
      <c r="G581" s="107"/>
      <c r="H581" s="107"/>
      <c r="I581" s="107"/>
      <c r="J581" s="107"/>
    </row>
    <row r="582" hidden="1">
      <c r="D582" s="106"/>
      <c r="G582" s="107"/>
      <c r="H582" s="107"/>
      <c r="I582" s="107"/>
      <c r="J582" s="107"/>
    </row>
    <row r="583" hidden="1">
      <c r="D583" s="106"/>
      <c r="G583" s="107"/>
      <c r="H583" s="107"/>
      <c r="I583" s="107"/>
      <c r="J583" s="107"/>
    </row>
    <row r="584" hidden="1">
      <c r="D584" s="106"/>
      <c r="G584" s="107"/>
      <c r="H584" s="107"/>
      <c r="I584" s="107"/>
      <c r="J584" s="107"/>
    </row>
    <row r="585" hidden="1">
      <c r="D585" s="106"/>
      <c r="G585" s="107"/>
      <c r="H585" s="107"/>
      <c r="I585" s="107"/>
      <c r="J585" s="107"/>
    </row>
    <row r="586" hidden="1">
      <c r="D586" s="106"/>
      <c r="G586" s="107"/>
      <c r="H586" s="107"/>
      <c r="I586" s="107"/>
      <c r="J586" s="107"/>
    </row>
    <row r="587" hidden="1">
      <c r="D587" s="106"/>
      <c r="G587" s="107"/>
      <c r="H587" s="107"/>
      <c r="I587" s="107"/>
      <c r="J587" s="107"/>
    </row>
    <row r="588" hidden="1">
      <c r="D588" s="106"/>
      <c r="G588" s="107"/>
      <c r="H588" s="107"/>
      <c r="I588" s="107"/>
      <c r="J588" s="107"/>
    </row>
    <row r="589" hidden="1">
      <c r="D589" s="106"/>
      <c r="G589" s="107"/>
      <c r="H589" s="107"/>
      <c r="I589" s="107"/>
      <c r="J589" s="107"/>
    </row>
    <row r="590" hidden="1">
      <c r="D590" s="106"/>
      <c r="G590" s="107"/>
      <c r="H590" s="107"/>
      <c r="I590" s="107"/>
      <c r="J590" s="107"/>
    </row>
    <row r="591" hidden="1">
      <c r="D591" s="106"/>
      <c r="G591" s="107"/>
      <c r="H591" s="107"/>
      <c r="I591" s="107"/>
      <c r="J591" s="107"/>
    </row>
    <row r="592" hidden="1">
      <c r="D592" s="106"/>
      <c r="G592" s="107"/>
      <c r="H592" s="107"/>
      <c r="I592" s="107"/>
      <c r="J592" s="107"/>
    </row>
    <row r="593" hidden="1">
      <c r="D593" s="106"/>
      <c r="G593" s="107"/>
      <c r="H593" s="107"/>
      <c r="I593" s="107"/>
      <c r="J593" s="107"/>
    </row>
    <row r="594" hidden="1">
      <c r="D594" s="106"/>
      <c r="G594" s="107"/>
      <c r="H594" s="107"/>
      <c r="I594" s="107"/>
      <c r="J594" s="107"/>
    </row>
    <row r="595" hidden="1">
      <c r="D595" s="106"/>
      <c r="G595" s="107"/>
      <c r="H595" s="107"/>
      <c r="I595" s="107"/>
      <c r="J595" s="107"/>
    </row>
    <row r="596" hidden="1">
      <c r="D596" s="106"/>
      <c r="G596" s="107"/>
      <c r="H596" s="107"/>
      <c r="I596" s="107"/>
      <c r="J596" s="107"/>
    </row>
    <row r="597" hidden="1">
      <c r="D597" s="106"/>
      <c r="G597" s="107"/>
      <c r="H597" s="107"/>
      <c r="I597" s="107"/>
      <c r="J597" s="107"/>
    </row>
    <row r="598" hidden="1">
      <c r="D598" s="106"/>
      <c r="G598" s="107"/>
      <c r="H598" s="107"/>
      <c r="I598" s="107"/>
      <c r="J598" s="107"/>
    </row>
    <row r="599" hidden="1">
      <c r="D599" s="106"/>
      <c r="G599" s="107"/>
      <c r="H599" s="107"/>
      <c r="I599" s="107"/>
      <c r="J599" s="107"/>
    </row>
    <row r="600" hidden="1">
      <c r="D600" s="106"/>
      <c r="G600" s="107"/>
      <c r="H600" s="107"/>
      <c r="I600" s="107"/>
      <c r="J600" s="107"/>
    </row>
    <row r="601" hidden="1">
      <c r="D601" s="106"/>
      <c r="G601" s="107"/>
      <c r="H601" s="107"/>
      <c r="I601" s="107"/>
      <c r="J601" s="107"/>
    </row>
    <row r="602" hidden="1">
      <c r="D602" s="106"/>
      <c r="G602" s="107"/>
      <c r="H602" s="107"/>
      <c r="I602" s="107"/>
      <c r="J602" s="107"/>
    </row>
    <row r="603" hidden="1">
      <c r="D603" s="106"/>
      <c r="G603" s="107"/>
      <c r="H603" s="107"/>
      <c r="I603" s="107"/>
      <c r="J603" s="107"/>
    </row>
    <row r="604" hidden="1">
      <c r="D604" s="106"/>
      <c r="G604" s="107"/>
      <c r="H604" s="107"/>
      <c r="I604" s="107"/>
      <c r="J604" s="107"/>
    </row>
    <row r="605" hidden="1">
      <c r="D605" s="106"/>
      <c r="G605" s="107"/>
      <c r="H605" s="107"/>
      <c r="I605" s="107"/>
      <c r="J605" s="107"/>
    </row>
    <row r="606" hidden="1">
      <c r="D606" s="106"/>
      <c r="G606" s="107"/>
      <c r="H606" s="107"/>
      <c r="I606" s="107"/>
      <c r="J606" s="107"/>
    </row>
    <row r="607" hidden="1">
      <c r="D607" s="106"/>
      <c r="G607" s="107"/>
      <c r="H607" s="107"/>
      <c r="I607" s="107"/>
      <c r="J607" s="107"/>
    </row>
    <row r="608" hidden="1">
      <c r="D608" s="106"/>
      <c r="G608" s="107"/>
      <c r="H608" s="107"/>
      <c r="I608" s="107"/>
      <c r="J608" s="107"/>
    </row>
    <row r="609" hidden="1">
      <c r="D609" s="106"/>
      <c r="G609" s="107"/>
      <c r="H609" s="107"/>
      <c r="I609" s="107"/>
      <c r="J609" s="107"/>
    </row>
    <row r="610" hidden="1">
      <c r="D610" s="106"/>
      <c r="G610" s="107"/>
      <c r="H610" s="107"/>
      <c r="I610" s="107"/>
      <c r="J610" s="107"/>
    </row>
    <row r="611" hidden="1">
      <c r="D611" s="106"/>
      <c r="G611" s="107"/>
      <c r="H611" s="107"/>
      <c r="I611" s="107"/>
      <c r="J611" s="107"/>
    </row>
    <row r="612" hidden="1">
      <c r="D612" s="106"/>
      <c r="G612" s="107"/>
      <c r="H612" s="107"/>
      <c r="I612" s="107"/>
      <c r="J612" s="107"/>
    </row>
    <row r="613" hidden="1">
      <c r="D613" s="106"/>
      <c r="G613" s="107"/>
      <c r="H613" s="107"/>
      <c r="I613" s="107"/>
      <c r="J613" s="107"/>
    </row>
    <row r="614" hidden="1">
      <c r="D614" s="106"/>
      <c r="G614" s="107"/>
      <c r="H614" s="107"/>
      <c r="I614" s="107"/>
      <c r="J614" s="107"/>
    </row>
    <row r="615" hidden="1">
      <c r="D615" s="106"/>
      <c r="G615" s="107"/>
      <c r="H615" s="107"/>
      <c r="I615" s="107"/>
      <c r="J615" s="107"/>
    </row>
    <row r="616" hidden="1">
      <c r="D616" s="106"/>
      <c r="G616" s="107"/>
      <c r="H616" s="107"/>
      <c r="I616" s="107"/>
      <c r="J616" s="107"/>
    </row>
    <row r="617" hidden="1">
      <c r="D617" s="106"/>
      <c r="G617" s="107"/>
      <c r="H617" s="107"/>
      <c r="I617" s="107"/>
      <c r="J617" s="107"/>
    </row>
    <row r="618" hidden="1">
      <c r="D618" s="106"/>
      <c r="G618" s="107"/>
      <c r="H618" s="107"/>
      <c r="I618" s="107"/>
      <c r="J618" s="107"/>
    </row>
    <row r="619" hidden="1">
      <c r="D619" s="106"/>
      <c r="G619" s="107"/>
      <c r="H619" s="107"/>
      <c r="I619" s="107"/>
      <c r="J619" s="107"/>
    </row>
    <row r="620" hidden="1">
      <c r="D620" s="106"/>
      <c r="G620" s="107"/>
      <c r="H620" s="107"/>
      <c r="I620" s="107"/>
      <c r="J620" s="107"/>
    </row>
    <row r="621" hidden="1">
      <c r="D621" s="106"/>
      <c r="G621" s="107"/>
      <c r="H621" s="107"/>
      <c r="I621" s="107"/>
      <c r="J621" s="107"/>
    </row>
    <row r="622" hidden="1">
      <c r="D622" s="106"/>
      <c r="G622" s="107"/>
      <c r="H622" s="107"/>
      <c r="I622" s="107"/>
      <c r="J622" s="107"/>
    </row>
    <row r="623" hidden="1">
      <c r="D623" s="106"/>
      <c r="G623" s="107"/>
      <c r="H623" s="107"/>
      <c r="I623" s="107"/>
      <c r="J623" s="107"/>
    </row>
    <row r="624" hidden="1">
      <c r="D624" s="106"/>
      <c r="G624" s="107"/>
      <c r="H624" s="107"/>
      <c r="I624" s="107"/>
      <c r="J624" s="107"/>
    </row>
    <row r="625" hidden="1">
      <c r="D625" s="106"/>
      <c r="G625" s="107"/>
      <c r="H625" s="107"/>
      <c r="I625" s="107"/>
      <c r="J625" s="107"/>
    </row>
    <row r="626" hidden="1">
      <c r="D626" s="106"/>
      <c r="G626" s="107"/>
      <c r="H626" s="107"/>
      <c r="I626" s="107"/>
      <c r="J626" s="107"/>
    </row>
    <row r="627" hidden="1">
      <c r="D627" s="106"/>
      <c r="G627" s="107"/>
      <c r="H627" s="107"/>
      <c r="I627" s="107"/>
      <c r="J627" s="107"/>
    </row>
    <row r="628" hidden="1">
      <c r="D628" s="106"/>
      <c r="G628" s="107"/>
      <c r="H628" s="107"/>
      <c r="I628" s="107"/>
      <c r="J628" s="107"/>
    </row>
    <row r="629" hidden="1">
      <c r="D629" s="106"/>
      <c r="G629" s="107"/>
      <c r="H629" s="107"/>
      <c r="I629" s="107"/>
      <c r="J629" s="107"/>
    </row>
    <row r="630" hidden="1">
      <c r="D630" s="106"/>
      <c r="G630" s="107"/>
      <c r="H630" s="107"/>
      <c r="I630" s="107"/>
      <c r="J630" s="107"/>
    </row>
    <row r="631" hidden="1">
      <c r="D631" s="106"/>
      <c r="G631" s="107"/>
      <c r="H631" s="107"/>
      <c r="I631" s="107"/>
      <c r="J631" s="107"/>
    </row>
    <row r="632" hidden="1">
      <c r="D632" s="106"/>
      <c r="G632" s="107"/>
      <c r="H632" s="107"/>
      <c r="I632" s="107"/>
      <c r="J632" s="107"/>
    </row>
    <row r="633" hidden="1">
      <c r="D633" s="106"/>
      <c r="G633" s="107"/>
      <c r="H633" s="107"/>
      <c r="I633" s="107"/>
      <c r="J633" s="107"/>
    </row>
    <row r="634" hidden="1">
      <c r="D634" s="106"/>
      <c r="G634" s="107"/>
      <c r="H634" s="107"/>
      <c r="I634" s="107"/>
      <c r="J634" s="107"/>
    </row>
    <row r="635" hidden="1">
      <c r="D635" s="106"/>
      <c r="G635" s="107"/>
      <c r="H635" s="107"/>
      <c r="I635" s="107"/>
      <c r="J635" s="107"/>
    </row>
    <row r="636" hidden="1">
      <c r="D636" s="106"/>
      <c r="G636" s="107"/>
      <c r="H636" s="107"/>
      <c r="I636" s="107"/>
      <c r="J636" s="107"/>
    </row>
    <row r="637" hidden="1">
      <c r="D637" s="106"/>
      <c r="G637" s="107"/>
      <c r="H637" s="107"/>
      <c r="I637" s="107"/>
      <c r="J637" s="107"/>
    </row>
    <row r="638" hidden="1">
      <c r="D638" s="106"/>
      <c r="G638" s="107"/>
      <c r="H638" s="107"/>
      <c r="I638" s="107"/>
      <c r="J638" s="107"/>
    </row>
    <row r="639" hidden="1">
      <c r="D639" s="106"/>
      <c r="G639" s="107"/>
      <c r="H639" s="107"/>
      <c r="I639" s="107"/>
      <c r="J639" s="107"/>
    </row>
    <row r="640" hidden="1">
      <c r="D640" s="106"/>
      <c r="G640" s="107"/>
      <c r="H640" s="107"/>
      <c r="I640" s="107"/>
      <c r="J640" s="107"/>
    </row>
    <row r="641" hidden="1">
      <c r="D641" s="106"/>
      <c r="G641" s="107"/>
      <c r="H641" s="107"/>
      <c r="I641" s="107"/>
      <c r="J641" s="107"/>
    </row>
    <row r="642" hidden="1">
      <c r="D642" s="106"/>
      <c r="G642" s="107"/>
      <c r="H642" s="107"/>
      <c r="I642" s="107"/>
      <c r="J642" s="107"/>
    </row>
    <row r="643" hidden="1">
      <c r="D643" s="106"/>
      <c r="G643" s="107"/>
      <c r="H643" s="107"/>
      <c r="I643" s="107"/>
      <c r="J643" s="107"/>
    </row>
    <row r="644" hidden="1">
      <c r="D644" s="106"/>
      <c r="G644" s="107"/>
      <c r="H644" s="107"/>
      <c r="I644" s="107"/>
      <c r="J644" s="107"/>
    </row>
    <row r="645" hidden="1">
      <c r="D645" s="106"/>
      <c r="G645" s="107"/>
      <c r="H645" s="107"/>
      <c r="I645" s="107"/>
      <c r="J645" s="107"/>
    </row>
    <row r="646" hidden="1">
      <c r="D646" s="106"/>
      <c r="G646" s="107"/>
      <c r="H646" s="107"/>
      <c r="I646" s="107"/>
      <c r="J646" s="107"/>
    </row>
    <row r="647" hidden="1">
      <c r="D647" s="106"/>
      <c r="G647" s="107"/>
      <c r="H647" s="107"/>
      <c r="I647" s="107"/>
      <c r="J647" s="107"/>
    </row>
    <row r="648" hidden="1">
      <c r="D648" s="106"/>
      <c r="G648" s="107"/>
      <c r="H648" s="107"/>
      <c r="I648" s="107"/>
      <c r="J648" s="107"/>
    </row>
    <row r="649" hidden="1">
      <c r="D649" s="106"/>
      <c r="G649" s="107"/>
      <c r="H649" s="107"/>
      <c r="I649" s="107"/>
      <c r="J649" s="107"/>
    </row>
    <row r="650" hidden="1">
      <c r="D650" s="106"/>
      <c r="G650" s="107"/>
      <c r="H650" s="107"/>
      <c r="I650" s="107"/>
      <c r="J650" s="107"/>
    </row>
    <row r="651" hidden="1">
      <c r="D651" s="106"/>
      <c r="G651" s="107"/>
      <c r="H651" s="107"/>
      <c r="I651" s="107"/>
      <c r="J651" s="107"/>
    </row>
    <row r="652" hidden="1">
      <c r="D652" s="106"/>
      <c r="G652" s="107"/>
      <c r="H652" s="107"/>
      <c r="I652" s="107"/>
      <c r="J652" s="107"/>
    </row>
    <row r="653" hidden="1">
      <c r="D653" s="106"/>
      <c r="G653" s="107"/>
      <c r="H653" s="107"/>
      <c r="I653" s="107"/>
      <c r="J653" s="107"/>
    </row>
    <row r="654" hidden="1">
      <c r="D654" s="106"/>
      <c r="G654" s="107"/>
      <c r="H654" s="107"/>
      <c r="I654" s="107"/>
      <c r="J654" s="107"/>
    </row>
    <row r="655" hidden="1">
      <c r="D655" s="106"/>
      <c r="G655" s="107"/>
      <c r="H655" s="107"/>
      <c r="I655" s="107"/>
      <c r="J655" s="107"/>
    </row>
    <row r="656" hidden="1">
      <c r="D656" s="106"/>
      <c r="G656" s="107"/>
      <c r="H656" s="107"/>
      <c r="I656" s="107"/>
      <c r="J656" s="107"/>
    </row>
    <row r="657" hidden="1">
      <c r="D657" s="106"/>
      <c r="G657" s="107"/>
      <c r="H657" s="107"/>
      <c r="I657" s="107"/>
      <c r="J657" s="107"/>
    </row>
    <row r="658" hidden="1">
      <c r="D658" s="106"/>
      <c r="G658" s="107"/>
      <c r="H658" s="107"/>
      <c r="I658" s="107"/>
      <c r="J658" s="107"/>
    </row>
    <row r="659" hidden="1">
      <c r="D659" s="106"/>
      <c r="G659" s="107"/>
      <c r="H659" s="107"/>
      <c r="I659" s="107"/>
      <c r="J659" s="107"/>
    </row>
    <row r="660" hidden="1">
      <c r="D660" s="106"/>
      <c r="G660" s="107"/>
      <c r="H660" s="107"/>
      <c r="I660" s="107"/>
      <c r="J660" s="107"/>
    </row>
    <row r="661" hidden="1">
      <c r="D661" s="106"/>
      <c r="G661" s="107"/>
      <c r="H661" s="107"/>
      <c r="I661" s="107"/>
      <c r="J661" s="107"/>
    </row>
    <row r="662" hidden="1">
      <c r="D662" s="106"/>
      <c r="G662" s="107"/>
      <c r="H662" s="107"/>
      <c r="I662" s="107"/>
      <c r="J662" s="107"/>
    </row>
    <row r="663" hidden="1">
      <c r="D663" s="106"/>
      <c r="G663" s="107"/>
      <c r="H663" s="107"/>
      <c r="I663" s="107"/>
      <c r="J663" s="107"/>
    </row>
    <row r="664" hidden="1">
      <c r="D664" s="106"/>
      <c r="G664" s="107"/>
      <c r="H664" s="107"/>
      <c r="I664" s="107"/>
      <c r="J664" s="107"/>
    </row>
    <row r="665" hidden="1">
      <c r="D665" s="106"/>
      <c r="G665" s="107"/>
      <c r="H665" s="107"/>
      <c r="I665" s="107"/>
      <c r="J665" s="107"/>
    </row>
    <row r="666" hidden="1">
      <c r="D666" s="106"/>
      <c r="G666" s="107"/>
      <c r="H666" s="107"/>
      <c r="I666" s="107"/>
      <c r="J666" s="107"/>
    </row>
    <row r="667" hidden="1">
      <c r="D667" s="106"/>
      <c r="G667" s="107"/>
      <c r="H667" s="107"/>
      <c r="I667" s="107"/>
      <c r="J667" s="107"/>
    </row>
    <row r="668" hidden="1">
      <c r="D668" s="106"/>
      <c r="G668" s="107"/>
      <c r="H668" s="107"/>
      <c r="I668" s="107"/>
      <c r="J668" s="107"/>
    </row>
    <row r="669" hidden="1">
      <c r="D669" s="106"/>
      <c r="G669" s="107"/>
      <c r="H669" s="107"/>
      <c r="I669" s="107"/>
      <c r="J669" s="107"/>
    </row>
    <row r="670" hidden="1">
      <c r="D670" s="106"/>
      <c r="G670" s="107"/>
      <c r="H670" s="107"/>
      <c r="I670" s="107"/>
      <c r="J670" s="107"/>
    </row>
    <row r="671" hidden="1">
      <c r="D671" s="106"/>
      <c r="G671" s="107"/>
      <c r="H671" s="107"/>
      <c r="I671" s="107"/>
      <c r="J671" s="107"/>
    </row>
    <row r="672" hidden="1">
      <c r="D672" s="106"/>
      <c r="G672" s="107"/>
      <c r="H672" s="107"/>
      <c r="I672" s="107"/>
      <c r="J672" s="107"/>
    </row>
    <row r="673" hidden="1">
      <c r="D673" s="106"/>
      <c r="G673" s="107"/>
      <c r="H673" s="107"/>
      <c r="I673" s="107"/>
      <c r="J673" s="107"/>
    </row>
    <row r="674" hidden="1">
      <c r="D674" s="106"/>
      <c r="G674" s="107"/>
      <c r="H674" s="107"/>
      <c r="I674" s="107"/>
      <c r="J674" s="107"/>
    </row>
    <row r="675" hidden="1">
      <c r="D675" s="106"/>
      <c r="G675" s="107"/>
      <c r="H675" s="107"/>
      <c r="I675" s="107"/>
      <c r="J675" s="107"/>
    </row>
    <row r="676" hidden="1">
      <c r="D676" s="106"/>
      <c r="G676" s="107"/>
      <c r="H676" s="107"/>
      <c r="I676" s="107"/>
      <c r="J676" s="107"/>
    </row>
    <row r="677" hidden="1">
      <c r="D677" s="106"/>
      <c r="G677" s="107"/>
      <c r="H677" s="107"/>
      <c r="I677" s="107"/>
      <c r="J677" s="107"/>
    </row>
    <row r="678" hidden="1">
      <c r="D678" s="106"/>
      <c r="G678" s="107"/>
      <c r="H678" s="107"/>
      <c r="I678" s="107"/>
      <c r="J678" s="107"/>
    </row>
    <row r="679" hidden="1">
      <c r="D679" s="106"/>
      <c r="G679" s="107"/>
      <c r="H679" s="107"/>
      <c r="I679" s="107"/>
      <c r="J679" s="107"/>
    </row>
    <row r="680" hidden="1">
      <c r="D680" s="106"/>
      <c r="G680" s="107"/>
      <c r="H680" s="107"/>
      <c r="I680" s="107"/>
      <c r="J680" s="107"/>
    </row>
    <row r="681" hidden="1">
      <c r="D681" s="106"/>
      <c r="G681" s="107"/>
      <c r="H681" s="107"/>
      <c r="I681" s="107"/>
      <c r="J681" s="107"/>
    </row>
    <row r="682" hidden="1">
      <c r="D682" s="106"/>
      <c r="G682" s="107"/>
      <c r="H682" s="107"/>
      <c r="I682" s="107"/>
      <c r="J682" s="107"/>
    </row>
    <row r="683" hidden="1">
      <c r="D683" s="106"/>
      <c r="G683" s="107"/>
      <c r="H683" s="107"/>
      <c r="I683" s="107"/>
      <c r="J683" s="107"/>
    </row>
    <row r="684" hidden="1">
      <c r="D684" s="106"/>
      <c r="G684" s="107"/>
      <c r="H684" s="107"/>
      <c r="I684" s="107"/>
      <c r="J684" s="107"/>
    </row>
    <row r="685" hidden="1">
      <c r="D685" s="106"/>
      <c r="G685" s="107"/>
      <c r="H685" s="107"/>
      <c r="I685" s="107"/>
      <c r="J685" s="107"/>
    </row>
    <row r="686" hidden="1">
      <c r="D686" s="106"/>
      <c r="G686" s="107"/>
      <c r="H686" s="107"/>
      <c r="I686" s="107"/>
      <c r="J686" s="107"/>
    </row>
    <row r="687" hidden="1">
      <c r="D687" s="106"/>
      <c r="G687" s="107"/>
      <c r="H687" s="107"/>
      <c r="I687" s="107"/>
      <c r="J687" s="107"/>
    </row>
    <row r="688" hidden="1">
      <c r="D688" s="106"/>
      <c r="G688" s="107"/>
      <c r="H688" s="107"/>
      <c r="I688" s="107"/>
      <c r="J688" s="107"/>
    </row>
    <row r="689" hidden="1">
      <c r="D689" s="106"/>
      <c r="G689" s="107"/>
      <c r="H689" s="107"/>
      <c r="I689" s="107"/>
      <c r="J689" s="107"/>
    </row>
    <row r="690" hidden="1">
      <c r="D690" s="106"/>
      <c r="G690" s="107"/>
      <c r="H690" s="107"/>
      <c r="I690" s="107"/>
      <c r="J690" s="107"/>
    </row>
    <row r="691" hidden="1">
      <c r="D691" s="106"/>
      <c r="G691" s="107"/>
      <c r="H691" s="107"/>
      <c r="I691" s="107"/>
      <c r="J691" s="107"/>
    </row>
    <row r="692" hidden="1">
      <c r="D692" s="106"/>
      <c r="G692" s="107"/>
      <c r="H692" s="107"/>
      <c r="I692" s="107"/>
      <c r="J692" s="107"/>
    </row>
    <row r="693" hidden="1">
      <c r="D693" s="106"/>
      <c r="G693" s="107"/>
      <c r="H693" s="107"/>
      <c r="I693" s="107"/>
      <c r="J693" s="107"/>
    </row>
    <row r="694" hidden="1">
      <c r="D694" s="106"/>
      <c r="G694" s="107"/>
      <c r="H694" s="107"/>
      <c r="I694" s="107"/>
      <c r="J694" s="107"/>
    </row>
    <row r="695" hidden="1">
      <c r="D695" s="106"/>
      <c r="G695" s="107"/>
      <c r="H695" s="107"/>
      <c r="I695" s="107"/>
      <c r="J695" s="107"/>
    </row>
    <row r="696" hidden="1">
      <c r="D696" s="106"/>
      <c r="G696" s="107"/>
      <c r="H696" s="107"/>
      <c r="I696" s="107"/>
      <c r="J696" s="107"/>
    </row>
    <row r="697" hidden="1">
      <c r="D697" s="106"/>
      <c r="G697" s="107"/>
      <c r="H697" s="107"/>
      <c r="I697" s="107"/>
      <c r="J697" s="107"/>
    </row>
    <row r="698" hidden="1">
      <c r="D698" s="106"/>
      <c r="G698" s="107"/>
      <c r="H698" s="107"/>
      <c r="I698" s="107"/>
      <c r="J698" s="107"/>
    </row>
    <row r="699" hidden="1">
      <c r="D699" s="106"/>
      <c r="G699" s="107"/>
      <c r="H699" s="107"/>
      <c r="I699" s="107"/>
      <c r="J699" s="107"/>
    </row>
    <row r="700" hidden="1">
      <c r="D700" s="106"/>
      <c r="G700" s="107"/>
      <c r="H700" s="107"/>
      <c r="I700" s="107"/>
      <c r="J700" s="107"/>
    </row>
    <row r="701" hidden="1">
      <c r="D701" s="106"/>
      <c r="G701" s="107"/>
      <c r="H701" s="107"/>
      <c r="I701" s="107"/>
      <c r="J701" s="107"/>
    </row>
    <row r="702" hidden="1">
      <c r="D702" s="106"/>
      <c r="G702" s="107"/>
      <c r="H702" s="107"/>
      <c r="I702" s="107"/>
      <c r="J702" s="107"/>
    </row>
    <row r="703" hidden="1">
      <c r="D703" s="106"/>
      <c r="G703" s="107"/>
      <c r="H703" s="107"/>
      <c r="I703" s="107"/>
      <c r="J703" s="107"/>
    </row>
    <row r="704" hidden="1">
      <c r="D704" s="106"/>
      <c r="G704" s="107"/>
      <c r="H704" s="107"/>
      <c r="I704" s="107"/>
      <c r="J704" s="107"/>
    </row>
    <row r="705" hidden="1">
      <c r="D705" s="106"/>
      <c r="G705" s="107"/>
      <c r="H705" s="107"/>
      <c r="I705" s="107"/>
      <c r="J705" s="107"/>
    </row>
    <row r="706" hidden="1">
      <c r="D706" s="106"/>
      <c r="G706" s="107"/>
      <c r="H706" s="107"/>
      <c r="I706" s="107"/>
      <c r="J706" s="107"/>
    </row>
    <row r="707" hidden="1">
      <c r="D707" s="106"/>
      <c r="G707" s="107"/>
      <c r="H707" s="107"/>
      <c r="I707" s="107"/>
      <c r="J707" s="107"/>
    </row>
    <row r="708" hidden="1">
      <c r="D708" s="106"/>
      <c r="G708" s="107"/>
      <c r="H708" s="107"/>
      <c r="I708" s="107"/>
      <c r="J708" s="107"/>
    </row>
    <row r="709" hidden="1">
      <c r="D709" s="106"/>
      <c r="G709" s="107"/>
      <c r="H709" s="107"/>
      <c r="I709" s="107"/>
      <c r="J709" s="107"/>
    </row>
    <row r="710" hidden="1">
      <c r="D710" s="106"/>
      <c r="G710" s="107"/>
      <c r="H710" s="107"/>
      <c r="I710" s="107"/>
      <c r="J710" s="107"/>
    </row>
    <row r="711" hidden="1">
      <c r="D711" s="106"/>
      <c r="G711" s="107"/>
      <c r="H711" s="107"/>
      <c r="I711" s="107"/>
      <c r="J711" s="107"/>
    </row>
    <row r="712" hidden="1">
      <c r="D712" s="106"/>
      <c r="G712" s="107"/>
      <c r="H712" s="107"/>
      <c r="I712" s="107"/>
      <c r="J712" s="107"/>
    </row>
    <row r="713" hidden="1">
      <c r="D713" s="106"/>
      <c r="G713" s="107"/>
      <c r="H713" s="107"/>
      <c r="I713" s="107"/>
      <c r="J713" s="107"/>
    </row>
    <row r="714" hidden="1">
      <c r="D714" s="106"/>
      <c r="G714" s="107"/>
      <c r="H714" s="107"/>
      <c r="I714" s="107"/>
      <c r="J714" s="107"/>
    </row>
    <row r="715" hidden="1">
      <c r="D715" s="106"/>
      <c r="G715" s="107"/>
      <c r="H715" s="107"/>
      <c r="I715" s="107"/>
      <c r="J715" s="107"/>
    </row>
    <row r="716" hidden="1">
      <c r="D716" s="106"/>
      <c r="G716" s="107"/>
      <c r="H716" s="107"/>
      <c r="I716" s="107"/>
      <c r="J716" s="107"/>
    </row>
    <row r="717" hidden="1">
      <c r="D717" s="106"/>
      <c r="G717" s="107"/>
      <c r="H717" s="107"/>
      <c r="I717" s="107"/>
      <c r="J717" s="107"/>
    </row>
    <row r="718" hidden="1">
      <c r="D718" s="106"/>
      <c r="G718" s="107"/>
      <c r="H718" s="107"/>
      <c r="I718" s="107"/>
      <c r="J718" s="107"/>
    </row>
    <row r="719" hidden="1">
      <c r="D719" s="106"/>
      <c r="G719" s="107"/>
      <c r="H719" s="107"/>
      <c r="I719" s="107"/>
      <c r="J719" s="107"/>
    </row>
    <row r="720" hidden="1">
      <c r="D720" s="106"/>
      <c r="G720" s="107"/>
      <c r="H720" s="107"/>
      <c r="I720" s="107"/>
      <c r="J720" s="107"/>
    </row>
    <row r="721" hidden="1">
      <c r="D721" s="106"/>
      <c r="G721" s="107"/>
      <c r="H721" s="107"/>
      <c r="I721" s="107"/>
      <c r="J721" s="107"/>
    </row>
    <row r="722" hidden="1">
      <c r="D722" s="106"/>
      <c r="G722" s="107"/>
      <c r="H722" s="107"/>
      <c r="I722" s="107"/>
      <c r="J722" s="107"/>
    </row>
    <row r="723" hidden="1">
      <c r="D723" s="106"/>
      <c r="G723" s="107"/>
      <c r="H723" s="107"/>
      <c r="I723" s="107"/>
      <c r="J723" s="107"/>
    </row>
    <row r="724" hidden="1">
      <c r="D724" s="106"/>
      <c r="G724" s="107"/>
      <c r="H724" s="107"/>
      <c r="I724" s="107"/>
      <c r="J724" s="107"/>
    </row>
    <row r="725" hidden="1">
      <c r="D725" s="106"/>
      <c r="G725" s="107"/>
      <c r="H725" s="107"/>
      <c r="I725" s="107"/>
      <c r="J725" s="107"/>
    </row>
    <row r="726" hidden="1">
      <c r="D726" s="106"/>
      <c r="G726" s="107"/>
      <c r="H726" s="107"/>
      <c r="I726" s="107"/>
      <c r="J726" s="107"/>
    </row>
    <row r="727" hidden="1">
      <c r="D727" s="106"/>
      <c r="G727" s="107"/>
      <c r="H727" s="107"/>
      <c r="I727" s="107"/>
      <c r="J727" s="107"/>
    </row>
    <row r="728" hidden="1">
      <c r="D728" s="106"/>
      <c r="G728" s="107"/>
      <c r="H728" s="107"/>
      <c r="I728" s="107"/>
      <c r="J728" s="107"/>
    </row>
    <row r="729" hidden="1">
      <c r="D729" s="106"/>
      <c r="G729" s="107"/>
      <c r="H729" s="107"/>
      <c r="I729" s="107"/>
      <c r="J729" s="107"/>
    </row>
    <row r="730" hidden="1">
      <c r="D730" s="106"/>
      <c r="G730" s="107"/>
      <c r="H730" s="107"/>
      <c r="I730" s="107"/>
      <c r="J730" s="107"/>
    </row>
    <row r="731" hidden="1">
      <c r="D731" s="106"/>
      <c r="G731" s="107"/>
      <c r="H731" s="107"/>
      <c r="I731" s="107"/>
      <c r="J731" s="107"/>
    </row>
    <row r="732" hidden="1">
      <c r="D732" s="106"/>
      <c r="G732" s="107"/>
      <c r="H732" s="107"/>
      <c r="I732" s="107"/>
      <c r="J732" s="107"/>
    </row>
    <row r="733" hidden="1">
      <c r="D733" s="106"/>
      <c r="G733" s="107"/>
      <c r="H733" s="107"/>
      <c r="I733" s="107"/>
      <c r="J733" s="107"/>
    </row>
    <row r="734" hidden="1">
      <c r="D734" s="106"/>
      <c r="G734" s="107"/>
      <c r="H734" s="107"/>
      <c r="I734" s="107"/>
      <c r="J734" s="107"/>
    </row>
    <row r="735" hidden="1">
      <c r="D735" s="106"/>
      <c r="G735" s="107"/>
      <c r="H735" s="107"/>
      <c r="I735" s="107"/>
      <c r="J735" s="107"/>
    </row>
    <row r="736" hidden="1">
      <c r="D736" s="106"/>
      <c r="G736" s="107"/>
      <c r="H736" s="107"/>
      <c r="I736" s="107"/>
      <c r="J736" s="107"/>
    </row>
    <row r="737" hidden="1">
      <c r="D737" s="106"/>
      <c r="G737" s="107"/>
      <c r="H737" s="107"/>
      <c r="I737" s="107"/>
      <c r="J737" s="107"/>
    </row>
    <row r="738" hidden="1">
      <c r="D738" s="106"/>
      <c r="G738" s="107"/>
      <c r="H738" s="107"/>
      <c r="I738" s="107"/>
      <c r="J738" s="107"/>
    </row>
    <row r="739" hidden="1">
      <c r="D739" s="106"/>
      <c r="G739" s="107"/>
      <c r="H739" s="107"/>
      <c r="I739" s="107"/>
      <c r="J739" s="107"/>
    </row>
    <row r="740" hidden="1">
      <c r="D740" s="106"/>
      <c r="G740" s="107"/>
      <c r="H740" s="107"/>
      <c r="I740" s="107"/>
      <c r="J740" s="107"/>
    </row>
    <row r="741" hidden="1">
      <c r="D741" s="106"/>
      <c r="G741" s="107"/>
      <c r="H741" s="107"/>
      <c r="I741" s="107"/>
      <c r="J741" s="107"/>
    </row>
    <row r="742" hidden="1">
      <c r="D742" s="106"/>
      <c r="G742" s="107"/>
      <c r="H742" s="107"/>
      <c r="I742" s="107"/>
      <c r="J742" s="107"/>
    </row>
    <row r="743" hidden="1">
      <c r="D743" s="106"/>
      <c r="G743" s="107"/>
      <c r="H743" s="107"/>
      <c r="I743" s="107"/>
      <c r="J743" s="107"/>
    </row>
    <row r="744" hidden="1">
      <c r="D744" s="106"/>
      <c r="G744" s="107"/>
      <c r="H744" s="107"/>
      <c r="I744" s="107"/>
      <c r="J744" s="107"/>
    </row>
    <row r="745" hidden="1">
      <c r="D745" s="106"/>
      <c r="G745" s="107"/>
      <c r="H745" s="107"/>
      <c r="I745" s="107"/>
      <c r="J745" s="107"/>
    </row>
    <row r="746" hidden="1">
      <c r="D746" s="106"/>
      <c r="G746" s="107"/>
      <c r="H746" s="107"/>
      <c r="I746" s="107"/>
      <c r="J746" s="107"/>
    </row>
    <row r="747" hidden="1">
      <c r="D747" s="106"/>
      <c r="G747" s="107"/>
      <c r="H747" s="107"/>
      <c r="I747" s="107"/>
      <c r="J747" s="107"/>
    </row>
    <row r="748" hidden="1">
      <c r="D748" s="106"/>
      <c r="G748" s="107"/>
      <c r="H748" s="107"/>
      <c r="I748" s="107"/>
      <c r="J748" s="107"/>
    </row>
    <row r="749" hidden="1">
      <c r="D749" s="106"/>
      <c r="G749" s="107"/>
      <c r="H749" s="107"/>
      <c r="I749" s="107"/>
      <c r="J749" s="107"/>
    </row>
    <row r="750" hidden="1">
      <c r="D750" s="106"/>
      <c r="G750" s="107"/>
      <c r="H750" s="107"/>
      <c r="I750" s="107"/>
      <c r="J750" s="107"/>
    </row>
    <row r="751" hidden="1">
      <c r="D751" s="106"/>
      <c r="G751" s="107"/>
      <c r="H751" s="107"/>
      <c r="I751" s="107"/>
      <c r="J751" s="107"/>
    </row>
    <row r="752" hidden="1">
      <c r="D752" s="106"/>
      <c r="G752" s="107"/>
      <c r="H752" s="107"/>
      <c r="I752" s="107"/>
      <c r="J752" s="107"/>
    </row>
    <row r="753" hidden="1">
      <c r="D753" s="106"/>
      <c r="G753" s="107"/>
      <c r="H753" s="107"/>
      <c r="I753" s="107"/>
      <c r="J753" s="107"/>
    </row>
    <row r="754" hidden="1">
      <c r="D754" s="106"/>
      <c r="G754" s="107"/>
      <c r="H754" s="107"/>
      <c r="I754" s="107"/>
      <c r="J754" s="107"/>
    </row>
    <row r="755" hidden="1">
      <c r="D755" s="106"/>
      <c r="G755" s="107"/>
      <c r="H755" s="107"/>
      <c r="I755" s="107"/>
      <c r="J755" s="107"/>
    </row>
    <row r="756" hidden="1">
      <c r="D756" s="106"/>
      <c r="G756" s="107"/>
      <c r="H756" s="107"/>
      <c r="I756" s="107"/>
      <c r="J756" s="107"/>
    </row>
    <row r="757" hidden="1">
      <c r="D757" s="106"/>
      <c r="G757" s="107"/>
      <c r="H757" s="107"/>
      <c r="I757" s="107"/>
      <c r="J757" s="107"/>
    </row>
    <row r="758" hidden="1">
      <c r="D758" s="106"/>
      <c r="G758" s="107"/>
      <c r="H758" s="107"/>
      <c r="I758" s="107"/>
      <c r="J758" s="107"/>
    </row>
    <row r="759" hidden="1">
      <c r="D759" s="106"/>
      <c r="G759" s="107"/>
      <c r="H759" s="107"/>
      <c r="I759" s="107"/>
      <c r="J759" s="107"/>
    </row>
    <row r="760" hidden="1">
      <c r="D760" s="106"/>
      <c r="G760" s="107"/>
      <c r="H760" s="107"/>
      <c r="I760" s="107"/>
      <c r="J760" s="107"/>
    </row>
    <row r="761" hidden="1">
      <c r="D761" s="106"/>
      <c r="G761" s="107"/>
      <c r="H761" s="107"/>
      <c r="I761" s="107"/>
      <c r="J761" s="107"/>
    </row>
    <row r="762" hidden="1">
      <c r="D762" s="106"/>
      <c r="G762" s="107"/>
      <c r="H762" s="107"/>
      <c r="I762" s="107"/>
      <c r="J762" s="107"/>
    </row>
    <row r="763" hidden="1">
      <c r="D763" s="106"/>
      <c r="G763" s="107"/>
      <c r="H763" s="107"/>
      <c r="I763" s="107"/>
      <c r="J763" s="107"/>
    </row>
    <row r="764" hidden="1">
      <c r="D764" s="106"/>
      <c r="G764" s="107"/>
      <c r="H764" s="107"/>
      <c r="I764" s="107"/>
      <c r="J764" s="107"/>
    </row>
    <row r="765" hidden="1">
      <c r="D765" s="106"/>
      <c r="G765" s="107"/>
      <c r="H765" s="107"/>
      <c r="I765" s="107"/>
      <c r="J765" s="107"/>
    </row>
    <row r="766" hidden="1">
      <c r="D766" s="106"/>
      <c r="G766" s="107"/>
      <c r="H766" s="107"/>
      <c r="I766" s="107"/>
      <c r="J766" s="107"/>
    </row>
    <row r="767" hidden="1">
      <c r="D767" s="106"/>
      <c r="G767" s="107"/>
      <c r="H767" s="107"/>
      <c r="I767" s="107"/>
      <c r="J767" s="107"/>
    </row>
    <row r="768" hidden="1">
      <c r="D768" s="106"/>
      <c r="G768" s="107"/>
      <c r="H768" s="107"/>
      <c r="I768" s="107"/>
      <c r="J768" s="107"/>
    </row>
    <row r="769" hidden="1">
      <c r="D769" s="106"/>
      <c r="G769" s="107"/>
      <c r="H769" s="107"/>
      <c r="I769" s="107"/>
      <c r="J769" s="107"/>
    </row>
    <row r="770" hidden="1">
      <c r="D770" s="106"/>
      <c r="G770" s="107"/>
      <c r="H770" s="107"/>
      <c r="I770" s="107"/>
      <c r="J770" s="107"/>
    </row>
    <row r="771" hidden="1">
      <c r="D771" s="106"/>
      <c r="G771" s="107"/>
      <c r="H771" s="107"/>
      <c r="I771" s="107"/>
      <c r="J771" s="107"/>
    </row>
    <row r="772" hidden="1">
      <c r="D772" s="106"/>
      <c r="G772" s="107"/>
      <c r="H772" s="107"/>
      <c r="I772" s="107"/>
      <c r="J772" s="107"/>
    </row>
    <row r="773" hidden="1">
      <c r="D773" s="106"/>
      <c r="G773" s="107"/>
      <c r="H773" s="107"/>
      <c r="I773" s="107"/>
      <c r="J773" s="107"/>
    </row>
    <row r="774" hidden="1">
      <c r="D774" s="106"/>
      <c r="G774" s="107"/>
      <c r="H774" s="107"/>
      <c r="I774" s="107"/>
      <c r="J774" s="107"/>
    </row>
    <row r="775" hidden="1">
      <c r="D775" s="106"/>
      <c r="G775" s="107"/>
      <c r="H775" s="107"/>
      <c r="I775" s="107"/>
      <c r="J775" s="107"/>
    </row>
    <row r="776" hidden="1">
      <c r="D776" s="106"/>
      <c r="G776" s="107"/>
      <c r="H776" s="107"/>
      <c r="I776" s="107"/>
      <c r="J776" s="107"/>
    </row>
    <row r="777" hidden="1">
      <c r="D777" s="106"/>
      <c r="G777" s="107"/>
      <c r="H777" s="107"/>
      <c r="I777" s="107"/>
      <c r="J777" s="107"/>
    </row>
    <row r="778" hidden="1">
      <c r="D778" s="106"/>
      <c r="G778" s="107"/>
      <c r="H778" s="107"/>
      <c r="I778" s="107"/>
      <c r="J778" s="107"/>
    </row>
    <row r="779" hidden="1">
      <c r="D779" s="106"/>
      <c r="G779" s="107"/>
      <c r="H779" s="107"/>
      <c r="I779" s="107"/>
      <c r="J779" s="107"/>
    </row>
    <row r="780" hidden="1">
      <c r="D780" s="106"/>
      <c r="G780" s="107"/>
      <c r="H780" s="107"/>
      <c r="I780" s="107"/>
      <c r="J780" s="107"/>
    </row>
    <row r="781" hidden="1">
      <c r="D781" s="106"/>
      <c r="G781" s="107"/>
      <c r="H781" s="107"/>
      <c r="I781" s="107"/>
      <c r="J781" s="107"/>
    </row>
    <row r="782" hidden="1">
      <c r="D782" s="106"/>
      <c r="G782" s="107"/>
      <c r="H782" s="107"/>
      <c r="I782" s="107"/>
      <c r="J782" s="107"/>
    </row>
    <row r="783" hidden="1">
      <c r="D783" s="106"/>
      <c r="G783" s="107"/>
      <c r="H783" s="107"/>
      <c r="I783" s="107"/>
      <c r="J783" s="107"/>
    </row>
    <row r="784" hidden="1">
      <c r="D784" s="106"/>
      <c r="G784" s="107"/>
      <c r="H784" s="107"/>
      <c r="I784" s="107"/>
      <c r="J784" s="107"/>
    </row>
    <row r="785" hidden="1">
      <c r="D785" s="106"/>
      <c r="G785" s="107"/>
      <c r="H785" s="107"/>
      <c r="I785" s="107"/>
      <c r="J785" s="107"/>
    </row>
    <row r="786" hidden="1">
      <c r="D786" s="106"/>
      <c r="G786" s="107"/>
      <c r="H786" s="107"/>
      <c r="I786" s="107"/>
      <c r="J786" s="107"/>
    </row>
    <row r="787" hidden="1">
      <c r="D787" s="106"/>
      <c r="G787" s="107"/>
      <c r="H787" s="107"/>
      <c r="I787" s="107"/>
      <c r="J787" s="107"/>
    </row>
    <row r="788" hidden="1">
      <c r="D788" s="106"/>
      <c r="G788" s="107"/>
      <c r="H788" s="107"/>
      <c r="I788" s="107"/>
      <c r="J788" s="107"/>
    </row>
    <row r="789" hidden="1">
      <c r="D789" s="106"/>
      <c r="G789" s="107"/>
      <c r="H789" s="107"/>
      <c r="I789" s="107"/>
      <c r="J789" s="107"/>
    </row>
    <row r="790" hidden="1">
      <c r="D790" s="106"/>
      <c r="G790" s="107"/>
      <c r="H790" s="107"/>
      <c r="I790" s="107"/>
      <c r="J790" s="107"/>
    </row>
    <row r="791" hidden="1">
      <c r="D791" s="106"/>
      <c r="G791" s="107"/>
      <c r="H791" s="107"/>
      <c r="I791" s="107"/>
      <c r="J791" s="107"/>
    </row>
    <row r="792" hidden="1">
      <c r="D792" s="106"/>
      <c r="G792" s="107"/>
      <c r="H792" s="107"/>
      <c r="I792" s="107"/>
      <c r="J792" s="107"/>
    </row>
    <row r="793" hidden="1">
      <c r="D793" s="106"/>
      <c r="G793" s="107"/>
      <c r="H793" s="107"/>
      <c r="I793" s="107"/>
      <c r="J793" s="107"/>
    </row>
    <row r="794" hidden="1">
      <c r="D794" s="106"/>
      <c r="G794" s="107"/>
      <c r="H794" s="107"/>
      <c r="I794" s="107"/>
      <c r="J794" s="107"/>
    </row>
    <row r="795" hidden="1">
      <c r="D795" s="106"/>
      <c r="G795" s="107"/>
      <c r="H795" s="107"/>
      <c r="I795" s="107"/>
      <c r="J795" s="107"/>
    </row>
    <row r="796" hidden="1">
      <c r="D796" s="106"/>
      <c r="G796" s="107"/>
      <c r="H796" s="107"/>
      <c r="I796" s="107"/>
      <c r="J796" s="107"/>
    </row>
    <row r="797" hidden="1">
      <c r="D797" s="106"/>
      <c r="G797" s="107"/>
      <c r="H797" s="107"/>
      <c r="I797" s="107"/>
      <c r="J797" s="107"/>
    </row>
    <row r="798" hidden="1">
      <c r="D798" s="106"/>
      <c r="G798" s="107"/>
      <c r="H798" s="107"/>
      <c r="I798" s="107"/>
      <c r="J798" s="107"/>
    </row>
    <row r="799" hidden="1">
      <c r="D799" s="106"/>
      <c r="G799" s="107"/>
      <c r="H799" s="107"/>
      <c r="I799" s="107"/>
      <c r="J799" s="107"/>
    </row>
    <row r="800" hidden="1">
      <c r="D800" s="106"/>
      <c r="G800" s="107"/>
      <c r="H800" s="107"/>
      <c r="I800" s="107"/>
      <c r="J800" s="107"/>
    </row>
    <row r="801" hidden="1">
      <c r="D801" s="106"/>
      <c r="G801" s="107"/>
      <c r="H801" s="107"/>
      <c r="I801" s="107"/>
      <c r="J801" s="107"/>
    </row>
    <row r="802" hidden="1">
      <c r="D802" s="106"/>
      <c r="G802" s="107"/>
      <c r="H802" s="107"/>
      <c r="I802" s="107"/>
      <c r="J802" s="107"/>
    </row>
    <row r="803" hidden="1">
      <c r="D803" s="106"/>
      <c r="G803" s="107"/>
      <c r="H803" s="107"/>
      <c r="I803" s="107"/>
      <c r="J803" s="107"/>
    </row>
    <row r="804" hidden="1">
      <c r="D804" s="106"/>
      <c r="G804" s="107"/>
      <c r="H804" s="107"/>
      <c r="I804" s="107"/>
      <c r="J804" s="107"/>
    </row>
    <row r="805" hidden="1">
      <c r="D805" s="106"/>
      <c r="G805" s="107"/>
      <c r="H805" s="107"/>
      <c r="I805" s="107"/>
      <c r="J805" s="107"/>
    </row>
    <row r="806" hidden="1">
      <c r="D806" s="106"/>
      <c r="G806" s="107"/>
      <c r="H806" s="107"/>
      <c r="I806" s="107"/>
      <c r="J806" s="107"/>
    </row>
    <row r="807" hidden="1">
      <c r="D807" s="106"/>
      <c r="G807" s="107"/>
      <c r="H807" s="107"/>
      <c r="I807" s="107"/>
      <c r="J807" s="107"/>
    </row>
    <row r="808" hidden="1">
      <c r="D808" s="106"/>
      <c r="G808" s="107"/>
      <c r="H808" s="107"/>
      <c r="I808" s="107"/>
      <c r="J808" s="107"/>
    </row>
    <row r="809" hidden="1">
      <c r="D809" s="106"/>
      <c r="G809" s="107"/>
      <c r="H809" s="107"/>
      <c r="I809" s="107"/>
      <c r="J809" s="107"/>
    </row>
    <row r="810" hidden="1">
      <c r="D810" s="106"/>
      <c r="G810" s="107"/>
      <c r="H810" s="107"/>
      <c r="I810" s="107"/>
      <c r="J810" s="107"/>
    </row>
    <row r="811" hidden="1">
      <c r="D811" s="106"/>
      <c r="G811" s="107"/>
      <c r="H811" s="107"/>
      <c r="I811" s="107"/>
      <c r="J811" s="107"/>
    </row>
    <row r="812" hidden="1">
      <c r="D812" s="106"/>
      <c r="G812" s="107"/>
      <c r="H812" s="107"/>
      <c r="I812" s="107"/>
      <c r="J812" s="107"/>
    </row>
    <row r="813" hidden="1">
      <c r="D813" s="106"/>
      <c r="G813" s="107"/>
      <c r="H813" s="107"/>
      <c r="I813" s="107"/>
      <c r="J813" s="107"/>
    </row>
    <row r="814" hidden="1">
      <c r="D814" s="106"/>
      <c r="G814" s="107"/>
      <c r="H814" s="107"/>
      <c r="I814" s="107"/>
      <c r="J814" s="107"/>
    </row>
    <row r="815" hidden="1">
      <c r="D815" s="106"/>
      <c r="G815" s="107"/>
      <c r="H815" s="107"/>
      <c r="I815" s="107"/>
      <c r="J815" s="107"/>
    </row>
    <row r="816" hidden="1">
      <c r="D816" s="106"/>
      <c r="G816" s="107"/>
      <c r="H816" s="107"/>
      <c r="I816" s="107"/>
      <c r="J816" s="107"/>
    </row>
    <row r="817" hidden="1">
      <c r="D817" s="106"/>
      <c r="G817" s="107"/>
      <c r="H817" s="107"/>
      <c r="I817" s="107"/>
      <c r="J817" s="107"/>
    </row>
    <row r="818" hidden="1">
      <c r="D818" s="106"/>
      <c r="G818" s="107"/>
      <c r="H818" s="107"/>
      <c r="I818" s="107"/>
      <c r="J818" s="107"/>
    </row>
    <row r="819" hidden="1">
      <c r="D819" s="106"/>
      <c r="G819" s="107"/>
      <c r="H819" s="107"/>
      <c r="I819" s="107"/>
      <c r="J819" s="107"/>
    </row>
    <row r="820" hidden="1">
      <c r="D820" s="106"/>
      <c r="G820" s="107"/>
      <c r="H820" s="107"/>
      <c r="I820" s="107"/>
      <c r="J820" s="107"/>
    </row>
    <row r="821" hidden="1">
      <c r="D821" s="106"/>
      <c r="G821" s="107"/>
      <c r="H821" s="107"/>
      <c r="I821" s="107"/>
      <c r="J821" s="107"/>
    </row>
    <row r="822" hidden="1">
      <c r="D822" s="106"/>
      <c r="G822" s="107"/>
      <c r="H822" s="107"/>
      <c r="I822" s="107"/>
      <c r="J822" s="107"/>
    </row>
    <row r="823" hidden="1">
      <c r="D823" s="106"/>
      <c r="G823" s="107"/>
      <c r="H823" s="107"/>
      <c r="I823" s="107"/>
      <c r="J823" s="107"/>
    </row>
    <row r="824" hidden="1">
      <c r="D824" s="106"/>
      <c r="G824" s="107"/>
      <c r="H824" s="107"/>
      <c r="I824" s="107"/>
      <c r="J824" s="107"/>
    </row>
    <row r="825" hidden="1">
      <c r="D825" s="106"/>
      <c r="G825" s="107"/>
      <c r="H825" s="107"/>
      <c r="I825" s="107"/>
      <c r="J825" s="107"/>
    </row>
    <row r="826" hidden="1">
      <c r="D826" s="106"/>
      <c r="G826" s="107"/>
      <c r="H826" s="107"/>
      <c r="I826" s="107"/>
      <c r="J826" s="107"/>
    </row>
    <row r="827" hidden="1">
      <c r="D827" s="106"/>
      <c r="G827" s="107"/>
      <c r="H827" s="107"/>
      <c r="I827" s="107"/>
      <c r="J827" s="107"/>
    </row>
    <row r="828" hidden="1">
      <c r="D828" s="106"/>
      <c r="G828" s="107"/>
      <c r="H828" s="107"/>
      <c r="I828" s="107"/>
      <c r="J828" s="107"/>
    </row>
    <row r="829" hidden="1">
      <c r="D829" s="106"/>
      <c r="G829" s="107"/>
      <c r="H829" s="107"/>
      <c r="I829" s="107"/>
      <c r="J829" s="107"/>
    </row>
    <row r="830" hidden="1">
      <c r="D830" s="106"/>
      <c r="G830" s="107"/>
      <c r="H830" s="107"/>
      <c r="I830" s="107"/>
      <c r="J830" s="107"/>
    </row>
    <row r="831" hidden="1">
      <c r="D831" s="106"/>
      <c r="G831" s="107"/>
      <c r="H831" s="107"/>
      <c r="I831" s="107"/>
      <c r="J831" s="107"/>
    </row>
    <row r="832" hidden="1">
      <c r="D832" s="106"/>
      <c r="G832" s="107"/>
      <c r="H832" s="107"/>
      <c r="I832" s="107"/>
      <c r="J832" s="107"/>
    </row>
    <row r="833" hidden="1">
      <c r="D833" s="106"/>
      <c r="G833" s="107"/>
      <c r="H833" s="107"/>
      <c r="I833" s="107"/>
      <c r="J833" s="107"/>
    </row>
    <row r="834" hidden="1">
      <c r="D834" s="106"/>
      <c r="G834" s="107"/>
      <c r="H834" s="107"/>
      <c r="I834" s="107"/>
      <c r="J834" s="107"/>
    </row>
    <row r="835" hidden="1">
      <c r="D835" s="106"/>
      <c r="G835" s="107"/>
      <c r="H835" s="107"/>
      <c r="I835" s="107"/>
      <c r="J835" s="107"/>
    </row>
    <row r="836" hidden="1">
      <c r="D836" s="106"/>
      <c r="G836" s="107"/>
      <c r="H836" s="107"/>
      <c r="I836" s="107"/>
      <c r="J836" s="107"/>
    </row>
    <row r="837" hidden="1">
      <c r="D837" s="106"/>
      <c r="G837" s="107"/>
      <c r="H837" s="107"/>
      <c r="I837" s="107"/>
      <c r="J837" s="107"/>
    </row>
    <row r="838" hidden="1">
      <c r="D838" s="106"/>
      <c r="G838" s="107"/>
      <c r="H838" s="107"/>
      <c r="I838" s="107"/>
      <c r="J838" s="107"/>
    </row>
    <row r="839" hidden="1">
      <c r="D839" s="106"/>
      <c r="G839" s="107"/>
      <c r="H839" s="107"/>
      <c r="I839" s="107"/>
      <c r="J839" s="107"/>
    </row>
    <row r="840" hidden="1">
      <c r="D840" s="106"/>
      <c r="G840" s="107"/>
      <c r="H840" s="107"/>
      <c r="I840" s="107"/>
      <c r="J840" s="107"/>
    </row>
    <row r="841" hidden="1">
      <c r="D841" s="106"/>
      <c r="G841" s="107"/>
      <c r="H841" s="107"/>
      <c r="I841" s="107"/>
      <c r="J841" s="107"/>
    </row>
    <row r="842" hidden="1">
      <c r="D842" s="106"/>
      <c r="G842" s="107"/>
      <c r="H842" s="107"/>
      <c r="I842" s="107"/>
      <c r="J842" s="107"/>
    </row>
    <row r="843" hidden="1">
      <c r="D843" s="106"/>
      <c r="G843" s="107"/>
      <c r="H843" s="107"/>
      <c r="I843" s="107"/>
      <c r="J843" s="107"/>
    </row>
    <row r="844" hidden="1">
      <c r="D844" s="106"/>
      <c r="G844" s="107"/>
      <c r="H844" s="107"/>
      <c r="I844" s="107"/>
      <c r="J844" s="107"/>
    </row>
    <row r="845" hidden="1">
      <c r="D845" s="106"/>
      <c r="G845" s="107"/>
      <c r="H845" s="107"/>
      <c r="I845" s="107"/>
      <c r="J845" s="107"/>
    </row>
    <row r="846" hidden="1">
      <c r="D846" s="106"/>
      <c r="G846" s="107"/>
      <c r="H846" s="107"/>
      <c r="I846" s="107"/>
      <c r="J846" s="107"/>
    </row>
    <row r="847" hidden="1">
      <c r="D847" s="106"/>
      <c r="G847" s="107"/>
      <c r="H847" s="107"/>
      <c r="I847" s="107"/>
      <c r="J847" s="107"/>
    </row>
    <row r="848" hidden="1">
      <c r="D848" s="106"/>
      <c r="G848" s="107"/>
      <c r="H848" s="107"/>
      <c r="I848" s="107"/>
      <c r="J848" s="107"/>
    </row>
    <row r="849" hidden="1">
      <c r="D849" s="106"/>
      <c r="G849" s="107"/>
      <c r="H849" s="107"/>
      <c r="I849" s="107"/>
      <c r="J849" s="107"/>
    </row>
    <row r="850" hidden="1">
      <c r="D850" s="106"/>
      <c r="G850" s="107"/>
      <c r="H850" s="107"/>
      <c r="I850" s="107"/>
      <c r="J850" s="107"/>
    </row>
    <row r="851" hidden="1">
      <c r="D851" s="106"/>
      <c r="G851" s="107"/>
      <c r="H851" s="107"/>
      <c r="I851" s="107"/>
      <c r="J851" s="107"/>
    </row>
    <row r="852" hidden="1">
      <c r="D852" s="106"/>
      <c r="G852" s="107"/>
      <c r="H852" s="107"/>
      <c r="I852" s="107"/>
      <c r="J852" s="107"/>
    </row>
    <row r="853" hidden="1">
      <c r="D853" s="106"/>
      <c r="G853" s="107"/>
      <c r="H853" s="107"/>
      <c r="I853" s="107"/>
      <c r="J853" s="107"/>
    </row>
    <row r="854" hidden="1">
      <c r="D854" s="106"/>
      <c r="G854" s="107"/>
      <c r="H854" s="107"/>
      <c r="I854" s="107"/>
      <c r="J854" s="107"/>
    </row>
    <row r="855" hidden="1">
      <c r="D855" s="106"/>
      <c r="G855" s="107"/>
      <c r="H855" s="107"/>
      <c r="I855" s="107"/>
      <c r="J855" s="107"/>
    </row>
    <row r="856" hidden="1">
      <c r="D856" s="106"/>
      <c r="G856" s="107"/>
      <c r="H856" s="107"/>
      <c r="I856" s="107"/>
      <c r="J856" s="107"/>
    </row>
    <row r="857" hidden="1">
      <c r="D857" s="106"/>
      <c r="G857" s="107"/>
      <c r="H857" s="107"/>
      <c r="I857" s="107"/>
      <c r="J857" s="107"/>
    </row>
    <row r="858" hidden="1">
      <c r="D858" s="106"/>
      <c r="G858" s="107"/>
      <c r="H858" s="107"/>
      <c r="I858" s="107"/>
      <c r="J858" s="107"/>
    </row>
    <row r="859" hidden="1">
      <c r="D859" s="106"/>
      <c r="G859" s="107"/>
      <c r="H859" s="107"/>
      <c r="I859" s="107"/>
      <c r="J859" s="107"/>
    </row>
    <row r="860" hidden="1">
      <c r="D860" s="106"/>
      <c r="G860" s="107"/>
      <c r="H860" s="107"/>
      <c r="I860" s="107"/>
      <c r="J860" s="107"/>
    </row>
    <row r="861" hidden="1">
      <c r="D861" s="106"/>
      <c r="G861" s="107"/>
      <c r="H861" s="107"/>
      <c r="I861" s="107"/>
      <c r="J861" s="107"/>
    </row>
    <row r="862" hidden="1">
      <c r="D862" s="106"/>
      <c r="G862" s="107"/>
      <c r="H862" s="107"/>
      <c r="I862" s="107"/>
      <c r="J862" s="107"/>
    </row>
    <row r="863" hidden="1">
      <c r="D863" s="106"/>
      <c r="G863" s="107"/>
      <c r="H863" s="107"/>
      <c r="I863" s="107"/>
      <c r="J863" s="107"/>
    </row>
    <row r="864" hidden="1">
      <c r="D864" s="106"/>
      <c r="G864" s="107"/>
      <c r="H864" s="107"/>
      <c r="I864" s="107"/>
      <c r="J864" s="107"/>
    </row>
    <row r="865" hidden="1">
      <c r="D865" s="106"/>
      <c r="G865" s="107"/>
      <c r="H865" s="107"/>
      <c r="I865" s="107"/>
      <c r="J865" s="107"/>
    </row>
    <row r="866" hidden="1">
      <c r="D866" s="106"/>
      <c r="G866" s="107"/>
      <c r="H866" s="107"/>
      <c r="I866" s="107"/>
      <c r="J866" s="107"/>
    </row>
    <row r="867" hidden="1">
      <c r="D867" s="106"/>
      <c r="G867" s="107"/>
      <c r="H867" s="107"/>
      <c r="I867" s="107"/>
      <c r="J867" s="107"/>
    </row>
    <row r="868" hidden="1">
      <c r="D868" s="106"/>
      <c r="G868" s="107"/>
      <c r="H868" s="107"/>
      <c r="I868" s="107"/>
      <c r="J868" s="107"/>
    </row>
    <row r="869" hidden="1">
      <c r="D869" s="106"/>
      <c r="G869" s="107"/>
      <c r="H869" s="107"/>
      <c r="I869" s="107"/>
      <c r="J869" s="107"/>
    </row>
    <row r="870" hidden="1">
      <c r="D870" s="106"/>
      <c r="G870" s="107"/>
      <c r="H870" s="107"/>
      <c r="I870" s="107"/>
      <c r="J870" s="107"/>
    </row>
    <row r="871" hidden="1">
      <c r="D871" s="106"/>
      <c r="G871" s="107"/>
      <c r="H871" s="107"/>
      <c r="I871" s="107"/>
      <c r="J871" s="107"/>
    </row>
    <row r="872" hidden="1">
      <c r="D872" s="106"/>
      <c r="G872" s="107"/>
      <c r="H872" s="107"/>
      <c r="I872" s="107"/>
      <c r="J872" s="107"/>
    </row>
    <row r="873" hidden="1">
      <c r="D873" s="106"/>
      <c r="G873" s="107"/>
      <c r="H873" s="107"/>
      <c r="I873" s="107"/>
      <c r="J873" s="107"/>
    </row>
    <row r="874" hidden="1">
      <c r="D874" s="106"/>
      <c r="G874" s="107"/>
      <c r="H874" s="107"/>
      <c r="I874" s="107"/>
      <c r="J874" s="107"/>
    </row>
    <row r="875" hidden="1">
      <c r="D875" s="106"/>
      <c r="G875" s="107"/>
      <c r="H875" s="107"/>
      <c r="I875" s="107"/>
      <c r="J875" s="107"/>
    </row>
    <row r="876" hidden="1">
      <c r="D876" s="106"/>
      <c r="G876" s="107"/>
      <c r="H876" s="107"/>
      <c r="I876" s="107"/>
      <c r="J876" s="107"/>
    </row>
    <row r="877" hidden="1">
      <c r="D877" s="106"/>
      <c r="G877" s="107"/>
      <c r="H877" s="107"/>
      <c r="I877" s="107"/>
      <c r="J877" s="107"/>
    </row>
    <row r="878" hidden="1">
      <c r="D878" s="106"/>
      <c r="G878" s="107"/>
      <c r="H878" s="107"/>
      <c r="I878" s="107"/>
      <c r="J878" s="107"/>
    </row>
    <row r="879" hidden="1">
      <c r="D879" s="106"/>
      <c r="G879" s="107"/>
      <c r="H879" s="107"/>
      <c r="I879" s="107"/>
      <c r="J879" s="107"/>
    </row>
    <row r="880" hidden="1">
      <c r="D880" s="106"/>
      <c r="G880" s="107"/>
      <c r="H880" s="107"/>
      <c r="I880" s="107"/>
      <c r="J880" s="107"/>
    </row>
    <row r="881" hidden="1">
      <c r="D881" s="106"/>
      <c r="G881" s="107"/>
      <c r="H881" s="107"/>
      <c r="I881" s="107"/>
      <c r="J881" s="107"/>
    </row>
    <row r="882" hidden="1">
      <c r="D882" s="106"/>
      <c r="G882" s="107"/>
      <c r="H882" s="107"/>
      <c r="I882" s="107"/>
      <c r="J882" s="107"/>
    </row>
    <row r="883" hidden="1">
      <c r="D883" s="106"/>
      <c r="G883" s="107"/>
      <c r="H883" s="107"/>
      <c r="I883" s="107"/>
      <c r="J883" s="107"/>
    </row>
    <row r="884" hidden="1">
      <c r="D884" s="106"/>
      <c r="G884" s="107"/>
      <c r="H884" s="107"/>
      <c r="I884" s="107"/>
      <c r="J884" s="107"/>
    </row>
    <row r="885" hidden="1">
      <c r="D885" s="106"/>
      <c r="G885" s="107"/>
      <c r="H885" s="107"/>
      <c r="I885" s="107"/>
      <c r="J885" s="107"/>
    </row>
    <row r="886" hidden="1">
      <c r="D886" s="106"/>
      <c r="G886" s="107"/>
      <c r="H886" s="107"/>
      <c r="I886" s="107"/>
      <c r="J886" s="107"/>
    </row>
    <row r="887" hidden="1">
      <c r="D887" s="106"/>
      <c r="G887" s="107"/>
      <c r="H887" s="107"/>
      <c r="I887" s="107"/>
      <c r="J887" s="107"/>
    </row>
    <row r="888" hidden="1">
      <c r="D888" s="106"/>
      <c r="G888" s="107"/>
      <c r="H888" s="107"/>
      <c r="I888" s="107"/>
      <c r="J888" s="107"/>
    </row>
    <row r="889" hidden="1">
      <c r="D889" s="106"/>
      <c r="G889" s="107"/>
      <c r="H889" s="107"/>
      <c r="I889" s="107"/>
      <c r="J889" s="107"/>
    </row>
    <row r="890" hidden="1">
      <c r="D890" s="106"/>
      <c r="G890" s="107"/>
      <c r="H890" s="107"/>
      <c r="I890" s="107"/>
      <c r="J890" s="107"/>
    </row>
    <row r="891" hidden="1">
      <c r="D891" s="106"/>
      <c r="G891" s="107"/>
      <c r="H891" s="107"/>
      <c r="I891" s="107"/>
      <c r="J891" s="107"/>
    </row>
    <row r="892" hidden="1">
      <c r="D892" s="106"/>
      <c r="G892" s="107"/>
      <c r="H892" s="107"/>
      <c r="I892" s="107"/>
      <c r="J892" s="107"/>
    </row>
    <row r="893" hidden="1">
      <c r="D893" s="106"/>
      <c r="G893" s="107"/>
      <c r="H893" s="107"/>
      <c r="I893" s="107"/>
      <c r="J893" s="107"/>
    </row>
    <row r="894" hidden="1">
      <c r="D894" s="106"/>
      <c r="G894" s="107"/>
      <c r="H894" s="107"/>
      <c r="I894" s="107"/>
      <c r="J894" s="107"/>
    </row>
    <row r="895" hidden="1">
      <c r="D895" s="106"/>
      <c r="G895" s="107"/>
      <c r="H895" s="107"/>
      <c r="I895" s="107"/>
      <c r="J895" s="107"/>
    </row>
    <row r="896" hidden="1">
      <c r="D896" s="106"/>
      <c r="G896" s="107"/>
      <c r="H896" s="107"/>
      <c r="I896" s="107"/>
      <c r="J896" s="107"/>
    </row>
    <row r="897" hidden="1">
      <c r="D897" s="106"/>
      <c r="G897" s="107"/>
      <c r="H897" s="107"/>
      <c r="I897" s="107"/>
      <c r="J897" s="107"/>
    </row>
    <row r="898" hidden="1">
      <c r="D898" s="106"/>
      <c r="G898" s="107"/>
      <c r="H898" s="107"/>
      <c r="I898" s="107"/>
      <c r="J898" s="107"/>
    </row>
    <row r="899" hidden="1">
      <c r="D899" s="106"/>
      <c r="G899" s="107"/>
      <c r="H899" s="107"/>
      <c r="I899" s="107"/>
      <c r="J899" s="107"/>
    </row>
    <row r="900" hidden="1">
      <c r="D900" s="106"/>
      <c r="G900" s="107"/>
      <c r="H900" s="107"/>
      <c r="I900" s="107"/>
      <c r="J900" s="107"/>
    </row>
    <row r="901" hidden="1">
      <c r="D901" s="106"/>
      <c r="G901" s="107"/>
      <c r="H901" s="107"/>
      <c r="I901" s="107"/>
      <c r="J901" s="107"/>
    </row>
    <row r="902" hidden="1">
      <c r="D902" s="106"/>
      <c r="G902" s="107"/>
      <c r="H902" s="107"/>
      <c r="I902" s="107"/>
      <c r="J902" s="107"/>
    </row>
    <row r="903" hidden="1">
      <c r="D903" s="106"/>
      <c r="G903" s="107"/>
      <c r="H903" s="107"/>
      <c r="I903" s="107"/>
      <c r="J903" s="107"/>
    </row>
    <row r="904" hidden="1">
      <c r="D904" s="106"/>
      <c r="G904" s="107"/>
      <c r="H904" s="107"/>
      <c r="I904" s="107"/>
      <c r="J904" s="107"/>
    </row>
    <row r="905" hidden="1">
      <c r="D905" s="106"/>
      <c r="G905" s="107"/>
      <c r="H905" s="107"/>
      <c r="I905" s="107"/>
      <c r="J905" s="107"/>
    </row>
    <row r="906" hidden="1">
      <c r="D906" s="106"/>
      <c r="G906" s="107"/>
      <c r="H906" s="107"/>
      <c r="I906" s="107"/>
      <c r="J906" s="107"/>
    </row>
    <row r="907" hidden="1">
      <c r="D907" s="106"/>
      <c r="G907" s="107"/>
      <c r="H907" s="107"/>
      <c r="I907" s="107"/>
      <c r="J907" s="107"/>
    </row>
    <row r="908" hidden="1">
      <c r="D908" s="106"/>
      <c r="G908" s="107"/>
      <c r="H908" s="107"/>
      <c r="I908" s="107"/>
      <c r="J908" s="107"/>
    </row>
    <row r="909" hidden="1">
      <c r="D909" s="106"/>
      <c r="G909" s="107"/>
      <c r="H909" s="107"/>
      <c r="I909" s="107"/>
      <c r="J909" s="107"/>
    </row>
    <row r="910" hidden="1">
      <c r="D910" s="106"/>
      <c r="G910" s="107"/>
      <c r="H910" s="107"/>
      <c r="I910" s="107"/>
      <c r="J910" s="107"/>
    </row>
    <row r="911" hidden="1">
      <c r="D911" s="106"/>
      <c r="G911" s="107"/>
      <c r="H911" s="107"/>
      <c r="I911" s="107"/>
      <c r="J911" s="107"/>
    </row>
    <row r="912" hidden="1">
      <c r="D912" s="106"/>
      <c r="G912" s="107"/>
      <c r="H912" s="107"/>
      <c r="I912" s="107"/>
      <c r="J912" s="107"/>
    </row>
    <row r="913" hidden="1">
      <c r="D913" s="106"/>
      <c r="G913" s="107"/>
      <c r="H913" s="107"/>
      <c r="I913" s="107"/>
      <c r="J913" s="107"/>
    </row>
    <row r="914" hidden="1">
      <c r="D914" s="106"/>
      <c r="G914" s="107"/>
      <c r="H914" s="107"/>
      <c r="I914" s="107"/>
      <c r="J914" s="107"/>
    </row>
    <row r="915" hidden="1">
      <c r="D915" s="106"/>
      <c r="G915" s="107"/>
      <c r="H915" s="107"/>
      <c r="I915" s="107"/>
      <c r="J915" s="107"/>
    </row>
    <row r="916" hidden="1">
      <c r="D916" s="106"/>
      <c r="G916" s="107"/>
      <c r="H916" s="107"/>
      <c r="I916" s="107"/>
      <c r="J916" s="107"/>
    </row>
    <row r="917" hidden="1">
      <c r="D917" s="106"/>
      <c r="G917" s="107"/>
      <c r="H917" s="107"/>
      <c r="I917" s="107"/>
      <c r="J917" s="107"/>
    </row>
    <row r="918" hidden="1">
      <c r="D918" s="106"/>
      <c r="G918" s="107"/>
      <c r="H918" s="107"/>
      <c r="I918" s="107"/>
      <c r="J918" s="107"/>
    </row>
    <row r="919" hidden="1">
      <c r="D919" s="106"/>
      <c r="G919" s="107"/>
      <c r="H919" s="107"/>
      <c r="I919" s="107"/>
      <c r="J919" s="107"/>
    </row>
    <row r="920" hidden="1">
      <c r="D920" s="106"/>
      <c r="G920" s="107"/>
      <c r="H920" s="107"/>
      <c r="I920" s="107"/>
      <c r="J920" s="107"/>
    </row>
    <row r="921" hidden="1">
      <c r="D921" s="106"/>
      <c r="G921" s="107"/>
      <c r="H921" s="107"/>
      <c r="I921" s="107"/>
      <c r="J921" s="107"/>
    </row>
    <row r="922" hidden="1">
      <c r="D922" s="106"/>
      <c r="G922" s="107"/>
      <c r="H922" s="107"/>
      <c r="I922" s="107"/>
      <c r="J922" s="107"/>
    </row>
    <row r="923" hidden="1">
      <c r="D923" s="106"/>
      <c r="G923" s="107"/>
      <c r="H923" s="107"/>
      <c r="I923" s="107"/>
      <c r="J923" s="107"/>
    </row>
    <row r="924" hidden="1">
      <c r="D924" s="106"/>
      <c r="G924" s="107"/>
      <c r="H924" s="107"/>
      <c r="I924" s="107"/>
      <c r="J924" s="107"/>
    </row>
    <row r="925" hidden="1">
      <c r="D925" s="106"/>
      <c r="G925" s="107"/>
      <c r="H925" s="107"/>
      <c r="I925" s="107"/>
      <c r="J925" s="107"/>
    </row>
    <row r="926" hidden="1">
      <c r="D926" s="106"/>
      <c r="G926" s="107"/>
      <c r="H926" s="107"/>
      <c r="I926" s="107"/>
      <c r="J926" s="107"/>
    </row>
    <row r="927" hidden="1">
      <c r="D927" s="106"/>
      <c r="G927" s="107"/>
      <c r="H927" s="107"/>
      <c r="I927" s="107"/>
      <c r="J927" s="107"/>
    </row>
    <row r="928" hidden="1">
      <c r="D928" s="106"/>
      <c r="G928" s="107"/>
      <c r="H928" s="107"/>
      <c r="I928" s="107"/>
      <c r="J928" s="107"/>
    </row>
    <row r="929" hidden="1">
      <c r="D929" s="106"/>
      <c r="G929" s="107"/>
      <c r="H929" s="107"/>
      <c r="I929" s="107"/>
      <c r="J929" s="107"/>
    </row>
    <row r="930" hidden="1">
      <c r="D930" s="106"/>
      <c r="G930" s="107"/>
      <c r="H930" s="107"/>
      <c r="I930" s="107"/>
      <c r="J930" s="107"/>
    </row>
    <row r="931" hidden="1">
      <c r="D931" s="106"/>
      <c r="G931" s="107"/>
      <c r="H931" s="107"/>
      <c r="I931" s="107"/>
      <c r="J931" s="107"/>
    </row>
    <row r="932" hidden="1">
      <c r="D932" s="106"/>
      <c r="G932" s="107"/>
      <c r="H932" s="107"/>
      <c r="I932" s="107"/>
      <c r="J932" s="107"/>
    </row>
    <row r="933" hidden="1">
      <c r="D933" s="106"/>
      <c r="G933" s="107"/>
      <c r="H933" s="107"/>
      <c r="I933" s="107"/>
      <c r="J933" s="107"/>
    </row>
    <row r="934" hidden="1">
      <c r="D934" s="106"/>
      <c r="G934" s="107"/>
      <c r="H934" s="107"/>
      <c r="I934" s="107"/>
      <c r="J934" s="107"/>
    </row>
    <row r="935" hidden="1">
      <c r="D935" s="106"/>
      <c r="G935" s="107"/>
      <c r="H935" s="107"/>
      <c r="I935" s="107"/>
      <c r="J935" s="107"/>
    </row>
    <row r="936" hidden="1">
      <c r="D936" s="106"/>
      <c r="G936" s="107"/>
      <c r="H936" s="107"/>
      <c r="I936" s="107"/>
      <c r="J936" s="107"/>
    </row>
    <row r="937" hidden="1">
      <c r="D937" s="106"/>
      <c r="G937" s="107"/>
      <c r="H937" s="107"/>
      <c r="I937" s="107"/>
      <c r="J937" s="107"/>
    </row>
    <row r="938" hidden="1">
      <c r="D938" s="106"/>
      <c r="G938" s="107"/>
      <c r="H938" s="107"/>
      <c r="I938" s="107"/>
      <c r="J938" s="107"/>
    </row>
    <row r="939" hidden="1">
      <c r="D939" s="106"/>
      <c r="G939" s="107"/>
      <c r="H939" s="107"/>
      <c r="I939" s="107"/>
      <c r="J939" s="107"/>
    </row>
    <row r="940" hidden="1">
      <c r="D940" s="106"/>
      <c r="G940" s="107"/>
      <c r="H940" s="107"/>
      <c r="I940" s="107"/>
      <c r="J940" s="107"/>
    </row>
    <row r="941" hidden="1">
      <c r="D941" s="106"/>
      <c r="G941" s="107"/>
      <c r="H941" s="107"/>
      <c r="I941" s="107"/>
      <c r="J941" s="107"/>
    </row>
    <row r="942" hidden="1">
      <c r="D942" s="106"/>
      <c r="G942" s="107"/>
      <c r="H942" s="107"/>
      <c r="I942" s="107"/>
      <c r="J942" s="107"/>
    </row>
    <row r="943" hidden="1">
      <c r="D943" s="106"/>
      <c r="G943" s="107"/>
      <c r="H943" s="107"/>
      <c r="I943" s="107"/>
      <c r="J943" s="107"/>
    </row>
    <row r="944" hidden="1">
      <c r="D944" s="106"/>
      <c r="G944" s="107"/>
      <c r="H944" s="107"/>
      <c r="I944" s="107"/>
      <c r="J944" s="107"/>
    </row>
    <row r="945" hidden="1">
      <c r="D945" s="106"/>
      <c r="G945" s="107"/>
      <c r="H945" s="107"/>
      <c r="I945" s="107"/>
      <c r="J945" s="107"/>
    </row>
    <row r="946" hidden="1">
      <c r="D946" s="106"/>
      <c r="G946" s="107"/>
      <c r="H946" s="107"/>
      <c r="I946" s="107"/>
      <c r="J946" s="107"/>
    </row>
    <row r="947" hidden="1">
      <c r="D947" s="106"/>
      <c r="G947" s="107"/>
      <c r="H947" s="107"/>
      <c r="I947" s="107"/>
      <c r="J947" s="107"/>
    </row>
    <row r="948" hidden="1">
      <c r="D948" s="106"/>
      <c r="G948" s="107"/>
      <c r="H948" s="107"/>
      <c r="I948" s="107"/>
      <c r="J948" s="107"/>
    </row>
    <row r="949" hidden="1">
      <c r="D949" s="106"/>
      <c r="G949" s="107"/>
      <c r="H949" s="107"/>
      <c r="I949" s="107"/>
      <c r="J949" s="107"/>
    </row>
    <row r="950" hidden="1">
      <c r="D950" s="106"/>
      <c r="G950" s="107"/>
      <c r="H950" s="107"/>
      <c r="I950" s="107"/>
      <c r="J950" s="107"/>
    </row>
    <row r="951" hidden="1">
      <c r="D951" s="106"/>
      <c r="G951" s="107"/>
      <c r="H951" s="107"/>
      <c r="I951" s="107"/>
      <c r="J951" s="107"/>
    </row>
    <row r="952" hidden="1">
      <c r="D952" s="106"/>
      <c r="G952" s="107"/>
      <c r="H952" s="107"/>
      <c r="I952" s="107"/>
      <c r="J952" s="107"/>
    </row>
    <row r="953" hidden="1">
      <c r="D953" s="106"/>
      <c r="G953" s="107"/>
      <c r="H953" s="107"/>
      <c r="I953" s="107"/>
      <c r="J953" s="107"/>
    </row>
    <row r="954" hidden="1">
      <c r="D954" s="106"/>
      <c r="G954" s="107"/>
      <c r="H954" s="107"/>
      <c r="I954" s="107"/>
      <c r="J954" s="107"/>
    </row>
    <row r="955" hidden="1">
      <c r="D955" s="106"/>
      <c r="G955" s="107"/>
      <c r="H955" s="107"/>
      <c r="I955" s="107"/>
      <c r="J955" s="107"/>
    </row>
    <row r="956" hidden="1">
      <c r="D956" s="106"/>
      <c r="G956" s="107"/>
      <c r="H956" s="107"/>
      <c r="I956" s="107"/>
      <c r="J956" s="107"/>
    </row>
    <row r="957" hidden="1">
      <c r="D957" s="106"/>
      <c r="G957" s="107"/>
      <c r="H957" s="107"/>
      <c r="I957" s="107"/>
      <c r="J957" s="107"/>
    </row>
    <row r="958" hidden="1">
      <c r="D958" s="106"/>
      <c r="G958" s="107"/>
      <c r="H958" s="107"/>
      <c r="I958" s="107"/>
      <c r="J958" s="107"/>
    </row>
    <row r="959" hidden="1">
      <c r="D959" s="106"/>
      <c r="G959" s="107"/>
      <c r="H959" s="107"/>
      <c r="I959" s="107"/>
      <c r="J959" s="107"/>
    </row>
    <row r="960" hidden="1">
      <c r="D960" s="106"/>
      <c r="G960" s="107"/>
      <c r="H960" s="107"/>
      <c r="I960" s="107"/>
      <c r="J960" s="107"/>
    </row>
    <row r="961" hidden="1">
      <c r="D961" s="106"/>
      <c r="G961" s="107"/>
      <c r="H961" s="107"/>
      <c r="I961" s="107"/>
      <c r="J961" s="107"/>
    </row>
    <row r="962" hidden="1">
      <c r="D962" s="106"/>
      <c r="G962" s="107"/>
      <c r="H962" s="107"/>
      <c r="I962" s="107"/>
      <c r="J962" s="107"/>
    </row>
    <row r="963" hidden="1">
      <c r="D963" s="106"/>
      <c r="G963" s="107"/>
      <c r="H963" s="107"/>
      <c r="I963" s="107"/>
      <c r="J963" s="107"/>
    </row>
    <row r="964" hidden="1">
      <c r="D964" s="106"/>
      <c r="G964" s="107"/>
      <c r="H964" s="107"/>
      <c r="I964" s="107"/>
      <c r="J964" s="107"/>
    </row>
    <row r="965" hidden="1">
      <c r="D965" s="106"/>
      <c r="G965" s="107"/>
      <c r="H965" s="107"/>
      <c r="I965" s="107"/>
      <c r="J965" s="107"/>
    </row>
    <row r="966" hidden="1">
      <c r="D966" s="106"/>
      <c r="G966" s="107"/>
      <c r="H966" s="107"/>
      <c r="I966" s="107"/>
      <c r="J966" s="107"/>
    </row>
    <row r="967" hidden="1">
      <c r="D967" s="106"/>
      <c r="G967" s="107"/>
      <c r="H967" s="107"/>
      <c r="I967" s="107"/>
      <c r="J967" s="107"/>
    </row>
  </sheetData>
  <mergeCells count="1">
    <mergeCell ref="I3:J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2.44"/>
  </cols>
  <sheetData>
    <row r="1">
      <c r="A1" s="134" t="s">
        <v>16</v>
      </c>
      <c r="B1" s="135" t="s">
        <v>163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</row>
    <row r="2">
      <c r="A2" s="137" t="str">
        <f>IFERROR(__xludf.DUMMYFUNCTION("TEXTJOIN(CHAR(10), TRUE, FILTER(Schedule!B3:B112, Schedule!B3:B112 &lt;&gt; ""FREE""))
"),"Wesley Harrington (중)
Ana Bradley (중)
Marcus Graves (중)
Erick Paul (초)
Kaley Sims (중)
Bethany Dennis (중)
Braxton Davis (초)
Felicia Ross (초)
Kelli Singh (초)")</f>
        <v>Wesley Harrington (중)
Ana Bradley (중)
Marcus Graves (중)
Erick Paul (초)
Kaley Sims (중)
Bethany Dennis (중)
Braxton Davis (초)
Felicia Ross (초)
Kelli Singh (초)</v>
      </c>
    </row>
    <row r="3">
      <c r="A3" s="138" t="s">
        <v>6</v>
      </c>
      <c r="B3" s="139">
        <v>45467.0</v>
      </c>
      <c r="C3" s="139">
        <v>45474.0</v>
      </c>
      <c r="D3" s="139">
        <v>45481.0</v>
      </c>
      <c r="E3" s="139">
        <v>45488.0</v>
      </c>
      <c r="F3" s="139">
        <v>45495.0</v>
      </c>
      <c r="G3" s="139">
        <v>45502.0</v>
      </c>
      <c r="H3" s="139">
        <v>45509.0</v>
      </c>
      <c r="I3" s="139">
        <v>45516.0</v>
      </c>
      <c r="J3" s="139">
        <v>45523.0</v>
      </c>
      <c r="K3" s="139">
        <v>45530.0</v>
      </c>
      <c r="L3" s="139">
        <v>45537.0</v>
      </c>
      <c r="M3" s="139">
        <v>45544.0</v>
      </c>
      <c r="N3" s="139">
        <v>45558.0</v>
      </c>
      <c r="O3" s="139">
        <v>45565.0</v>
      </c>
      <c r="P3" s="139">
        <v>45572.0</v>
      </c>
      <c r="Q3" s="139">
        <v>45579.0</v>
      </c>
      <c r="R3" s="139">
        <v>45586.0</v>
      </c>
      <c r="S3" s="139">
        <v>45593.0</v>
      </c>
      <c r="T3" s="139">
        <v>45600.0</v>
      </c>
      <c r="U3" s="139">
        <v>45607.0</v>
      </c>
      <c r="V3" s="139">
        <v>45614.0</v>
      </c>
      <c r="W3" s="139">
        <v>45621.0</v>
      </c>
      <c r="X3" s="139">
        <v>45628.0</v>
      </c>
      <c r="Y3" s="139">
        <v>45635.0</v>
      </c>
      <c r="Z3" s="139">
        <v>45642.0</v>
      </c>
      <c r="AA3" s="139">
        <v>45649.0</v>
      </c>
      <c r="AB3" s="139">
        <v>45656.0</v>
      </c>
      <c r="AC3" s="139">
        <v>45663.0</v>
      </c>
      <c r="AD3" s="139">
        <v>45670.0</v>
      </c>
      <c r="AE3" s="139">
        <v>45677.0</v>
      </c>
    </row>
    <row r="4">
      <c r="A4" s="140"/>
      <c r="B4" s="141" t="b">
        <v>0</v>
      </c>
      <c r="C4" s="141" t="b">
        <v>0</v>
      </c>
      <c r="D4" s="141" t="b">
        <v>0</v>
      </c>
      <c r="E4" s="141" t="b">
        <v>0</v>
      </c>
      <c r="F4" s="141" t="b">
        <v>0</v>
      </c>
      <c r="G4" s="141" t="b">
        <v>0</v>
      </c>
      <c r="H4" s="141" t="b">
        <v>0</v>
      </c>
      <c r="I4" s="141" t="b">
        <v>0</v>
      </c>
      <c r="J4" s="141" t="b">
        <v>0</v>
      </c>
      <c r="K4" s="141" t="b">
        <v>0</v>
      </c>
      <c r="L4" s="141" t="b">
        <v>0</v>
      </c>
      <c r="M4" s="141" t="b">
        <v>0</v>
      </c>
      <c r="N4" s="141" t="b">
        <v>0</v>
      </c>
      <c r="O4" s="141" t="b">
        <v>0</v>
      </c>
      <c r="P4" s="141" t="b">
        <v>0</v>
      </c>
      <c r="Q4" s="141" t="b">
        <v>0</v>
      </c>
      <c r="R4" s="141" t="b">
        <v>0</v>
      </c>
      <c r="S4" s="141" t="b">
        <v>0</v>
      </c>
      <c r="T4" s="141" t="b">
        <v>0</v>
      </c>
      <c r="U4" s="141" t="b">
        <v>0</v>
      </c>
      <c r="V4" s="141" t="b">
        <v>0</v>
      </c>
      <c r="W4" s="141" t="b">
        <v>0</v>
      </c>
      <c r="X4" s="141" t="b">
        <v>0</v>
      </c>
      <c r="Y4" s="141" t="b">
        <v>0</v>
      </c>
      <c r="Z4" s="141" t="b">
        <v>0</v>
      </c>
      <c r="AA4" s="141" t="b">
        <v>0</v>
      </c>
      <c r="AB4" s="141" t="b">
        <v>0</v>
      </c>
      <c r="AC4" s="141" t="b">
        <v>0</v>
      </c>
      <c r="AD4" s="141" t="b">
        <v>0</v>
      </c>
      <c r="AE4" s="141" t="b">
        <v>0</v>
      </c>
    </row>
    <row r="5">
      <c r="A5" s="140"/>
      <c r="B5" s="141" t="b">
        <v>0</v>
      </c>
      <c r="C5" s="141" t="b">
        <v>0</v>
      </c>
      <c r="D5" s="141" t="b">
        <v>0</v>
      </c>
      <c r="E5" s="141" t="b">
        <v>0</v>
      </c>
      <c r="F5" s="141" t="b">
        <v>0</v>
      </c>
      <c r="G5" s="141" t="b">
        <v>0</v>
      </c>
      <c r="H5" s="141" t="b">
        <v>0</v>
      </c>
      <c r="I5" s="141" t="b">
        <v>0</v>
      </c>
      <c r="J5" s="141" t="b">
        <v>0</v>
      </c>
      <c r="K5" s="141" t="b">
        <v>0</v>
      </c>
      <c r="L5" s="141" t="b">
        <v>0</v>
      </c>
      <c r="M5" s="141" t="b">
        <v>0</v>
      </c>
      <c r="N5" s="141" t="b">
        <v>0</v>
      </c>
      <c r="O5" s="141" t="b">
        <v>0</v>
      </c>
      <c r="P5" s="141" t="b">
        <v>0</v>
      </c>
      <c r="Q5" s="141" t="b">
        <v>0</v>
      </c>
      <c r="R5" s="141" t="b">
        <v>0</v>
      </c>
      <c r="S5" s="141" t="b">
        <v>0</v>
      </c>
      <c r="T5" s="141" t="b">
        <v>0</v>
      </c>
      <c r="U5" s="141" t="b">
        <v>0</v>
      </c>
      <c r="V5" s="141" t="b">
        <v>0</v>
      </c>
      <c r="W5" s="141" t="b">
        <v>0</v>
      </c>
      <c r="X5" s="141" t="b">
        <v>0</v>
      </c>
      <c r="Y5" s="141" t="b">
        <v>0</v>
      </c>
      <c r="Z5" s="141" t="b">
        <v>0</v>
      </c>
      <c r="AA5" s="141" t="b">
        <v>0</v>
      </c>
      <c r="AB5" s="141" t="b">
        <v>0</v>
      </c>
      <c r="AC5" s="141" t="b">
        <v>0</v>
      </c>
      <c r="AD5" s="141" t="b">
        <v>0</v>
      </c>
      <c r="AE5" s="141" t="b">
        <v>0</v>
      </c>
    </row>
    <row r="6">
      <c r="A6" s="140"/>
      <c r="B6" s="141" t="b">
        <v>0</v>
      </c>
      <c r="C6" s="141" t="b">
        <v>0</v>
      </c>
      <c r="D6" s="141" t="b">
        <v>0</v>
      </c>
      <c r="E6" s="141" t="b">
        <v>0</v>
      </c>
      <c r="F6" s="141" t="b">
        <v>0</v>
      </c>
      <c r="G6" s="141" t="b">
        <v>0</v>
      </c>
      <c r="H6" s="141" t="b">
        <v>0</v>
      </c>
      <c r="I6" s="141" t="b">
        <v>0</v>
      </c>
      <c r="J6" s="141" t="b">
        <v>0</v>
      </c>
      <c r="K6" s="141" t="b">
        <v>0</v>
      </c>
      <c r="L6" s="141" t="b">
        <v>0</v>
      </c>
      <c r="M6" s="141" t="b">
        <v>0</v>
      </c>
      <c r="N6" s="141" t="b">
        <v>0</v>
      </c>
      <c r="O6" s="141" t="b">
        <v>0</v>
      </c>
      <c r="P6" s="141" t="b">
        <v>0</v>
      </c>
      <c r="Q6" s="141" t="b">
        <v>0</v>
      </c>
      <c r="R6" s="141" t="b">
        <v>0</v>
      </c>
      <c r="S6" s="141" t="b">
        <v>0</v>
      </c>
      <c r="T6" s="141" t="b">
        <v>0</v>
      </c>
      <c r="U6" s="141" t="b">
        <v>0</v>
      </c>
      <c r="V6" s="141" t="b">
        <v>0</v>
      </c>
      <c r="W6" s="141" t="b">
        <v>0</v>
      </c>
      <c r="X6" s="141" t="b">
        <v>0</v>
      </c>
      <c r="Y6" s="141" t="b">
        <v>0</v>
      </c>
      <c r="Z6" s="141" t="b">
        <v>0</v>
      </c>
      <c r="AA6" s="141" t="b">
        <v>0</v>
      </c>
      <c r="AB6" s="141" t="b">
        <v>0</v>
      </c>
      <c r="AC6" s="141" t="b">
        <v>0</v>
      </c>
      <c r="AD6" s="141" t="b">
        <v>0</v>
      </c>
      <c r="AE6" s="141" t="b">
        <v>0</v>
      </c>
    </row>
    <row r="7">
      <c r="A7" s="140"/>
      <c r="B7" s="141" t="b">
        <v>0</v>
      </c>
      <c r="C7" s="141" t="b">
        <v>0</v>
      </c>
      <c r="D7" s="141" t="b">
        <v>0</v>
      </c>
      <c r="E7" s="141" t="b">
        <v>0</v>
      </c>
      <c r="F7" s="141" t="b">
        <v>0</v>
      </c>
      <c r="G7" s="141" t="b">
        <v>0</v>
      </c>
      <c r="H7" s="141" t="b">
        <v>0</v>
      </c>
      <c r="I7" s="141" t="b">
        <v>0</v>
      </c>
      <c r="J7" s="141" t="b">
        <v>0</v>
      </c>
      <c r="K7" s="141" t="b">
        <v>0</v>
      </c>
      <c r="L7" s="141" t="b">
        <v>0</v>
      </c>
      <c r="M7" s="141" t="b">
        <v>0</v>
      </c>
      <c r="N7" s="141" t="b">
        <v>0</v>
      </c>
      <c r="O7" s="141" t="b">
        <v>0</v>
      </c>
      <c r="P7" s="141" t="b">
        <v>0</v>
      </c>
      <c r="Q7" s="141" t="b">
        <v>0</v>
      </c>
      <c r="R7" s="141" t="b">
        <v>0</v>
      </c>
      <c r="S7" s="141" t="b">
        <v>0</v>
      </c>
      <c r="T7" s="141" t="b">
        <v>0</v>
      </c>
      <c r="U7" s="141" t="b">
        <v>0</v>
      </c>
      <c r="V7" s="141" t="b">
        <v>0</v>
      </c>
      <c r="W7" s="141" t="b">
        <v>0</v>
      </c>
      <c r="X7" s="141" t="b">
        <v>0</v>
      </c>
      <c r="Y7" s="141" t="b">
        <v>0</v>
      </c>
      <c r="Z7" s="141" t="b">
        <v>0</v>
      </c>
      <c r="AA7" s="141" t="b">
        <v>0</v>
      </c>
      <c r="AB7" s="141" t="b">
        <v>0</v>
      </c>
      <c r="AC7" s="141" t="b">
        <v>0</v>
      </c>
      <c r="AD7" s="141" t="b">
        <v>0</v>
      </c>
      <c r="AE7" s="141" t="b">
        <v>0</v>
      </c>
    </row>
    <row r="8">
      <c r="A8" s="140"/>
      <c r="B8" s="141" t="b">
        <v>0</v>
      </c>
      <c r="C8" s="141" t="b">
        <v>0</v>
      </c>
      <c r="D8" s="141" t="b">
        <v>0</v>
      </c>
      <c r="E8" s="141" t="b">
        <v>0</v>
      </c>
      <c r="F8" s="141" t="b">
        <v>0</v>
      </c>
      <c r="G8" s="141" t="b">
        <v>0</v>
      </c>
      <c r="H8" s="141" t="b">
        <v>0</v>
      </c>
      <c r="I8" s="141" t="b">
        <v>0</v>
      </c>
      <c r="J8" s="141" t="b">
        <v>0</v>
      </c>
      <c r="K8" s="141" t="b">
        <v>0</v>
      </c>
      <c r="L8" s="141" t="b">
        <v>0</v>
      </c>
      <c r="M8" s="141" t="b">
        <v>0</v>
      </c>
      <c r="N8" s="141" t="b">
        <v>0</v>
      </c>
      <c r="O8" s="141" t="b">
        <v>0</v>
      </c>
      <c r="P8" s="141" t="b">
        <v>0</v>
      </c>
      <c r="Q8" s="141" t="b">
        <v>0</v>
      </c>
      <c r="R8" s="141" t="b">
        <v>0</v>
      </c>
      <c r="S8" s="141" t="b">
        <v>0</v>
      </c>
      <c r="T8" s="141" t="b">
        <v>0</v>
      </c>
      <c r="U8" s="141" t="b">
        <v>0</v>
      </c>
      <c r="V8" s="141" t="b">
        <v>0</v>
      </c>
      <c r="W8" s="141" t="b">
        <v>0</v>
      </c>
      <c r="X8" s="141" t="b">
        <v>0</v>
      </c>
      <c r="Y8" s="141" t="b">
        <v>0</v>
      </c>
      <c r="Z8" s="141" t="b">
        <v>0</v>
      </c>
      <c r="AA8" s="141" t="b">
        <v>0</v>
      </c>
      <c r="AB8" s="141" t="b">
        <v>0</v>
      </c>
      <c r="AC8" s="141" t="b">
        <v>0</v>
      </c>
      <c r="AD8" s="141" t="b">
        <v>0</v>
      </c>
      <c r="AE8" s="141" t="b">
        <v>0</v>
      </c>
    </row>
    <row r="9">
      <c r="A9" s="137"/>
      <c r="B9" s="141" t="b">
        <v>0</v>
      </c>
      <c r="C9" s="141" t="b">
        <v>0</v>
      </c>
      <c r="D9" s="141" t="b">
        <v>0</v>
      </c>
      <c r="E9" s="141" t="b">
        <v>0</v>
      </c>
      <c r="F9" s="141" t="b">
        <v>0</v>
      </c>
      <c r="G9" s="141" t="b">
        <v>0</v>
      </c>
      <c r="H9" s="141" t="b">
        <v>0</v>
      </c>
      <c r="I9" s="141" t="b">
        <v>0</v>
      </c>
      <c r="J9" s="141" t="b">
        <v>0</v>
      </c>
      <c r="K9" s="141" t="b">
        <v>0</v>
      </c>
      <c r="L9" s="141" t="b">
        <v>0</v>
      </c>
      <c r="M9" s="141" t="b">
        <v>0</v>
      </c>
      <c r="N9" s="141" t="b">
        <v>0</v>
      </c>
      <c r="O9" s="141" t="b">
        <v>0</v>
      </c>
      <c r="P9" s="141" t="b">
        <v>0</v>
      </c>
      <c r="Q9" s="141" t="b">
        <v>0</v>
      </c>
      <c r="R9" s="141" t="b">
        <v>0</v>
      </c>
      <c r="S9" s="141" t="b">
        <v>0</v>
      </c>
      <c r="T9" s="141" t="b">
        <v>0</v>
      </c>
      <c r="U9" s="141" t="b">
        <v>0</v>
      </c>
      <c r="V9" s="141" t="b">
        <v>0</v>
      </c>
      <c r="W9" s="141" t="b">
        <v>0</v>
      </c>
      <c r="X9" s="141" t="b">
        <v>0</v>
      </c>
      <c r="Y9" s="141" t="b">
        <v>0</v>
      </c>
      <c r="Z9" s="141" t="b">
        <v>0</v>
      </c>
      <c r="AA9" s="141" t="b">
        <v>0</v>
      </c>
      <c r="AB9" s="141" t="b">
        <v>0</v>
      </c>
      <c r="AC9" s="141" t="b">
        <v>0</v>
      </c>
      <c r="AD9" s="141" t="b">
        <v>0</v>
      </c>
      <c r="AE9" s="141" t="b">
        <v>0</v>
      </c>
    </row>
    <row r="10">
      <c r="A10" s="137"/>
      <c r="B10" s="141" t="b">
        <v>0</v>
      </c>
      <c r="C10" s="141" t="b">
        <v>0</v>
      </c>
      <c r="D10" s="141" t="b">
        <v>0</v>
      </c>
      <c r="E10" s="141" t="b">
        <v>0</v>
      </c>
      <c r="F10" s="141" t="b">
        <v>0</v>
      </c>
      <c r="G10" s="141" t="b">
        <v>0</v>
      </c>
      <c r="H10" s="141" t="b">
        <v>0</v>
      </c>
      <c r="I10" s="141" t="b">
        <v>0</v>
      </c>
      <c r="J10" s="141" t="b">
        <v>0</v>
      </c>
      <c r="K10" s="141" t="b">
        <v>0</v>
      </c>
      <c r="L10" s="141" t="b">
        <v>0</v>
      </c>
      <c r="M10" s="141" t="b">
        <v>0</v>
      </c>
      <c r="N10" s="141" t="b">
        <v>0</v>
      </c>
      <c r="O10" s="141" t="b">
        <v>0</v>
      </c>
      <c r="P10" s="141" t="b">
        <v>0</v>
      </c>
      <c r="Q10" s="141" t="b">
        <v>0</v>
      </c>
      <c r="R10" s="141" t="b">
        <v>0</v>
      </c>
      <c r="S10" s="141" t="b">
        <v>0</v>
      </c>
      <c r="T10" s="141" t="b">
        <v>0</v>
      </c>
      <c r="U10" s="141" t="b">
        <v>0</v>
      </c>
      <c r="V10" s="141" t="b">
        <v>0</v>
      </c>
      <c r="W10" s="141" t="b">
        <v>0</v>
      </c>
      <c r="X10" s="141" t="b">
        <v>0</v>
      </c>
      <c r="Y10" s="141" t="b">
        <v>0</v>
      </c>
      <c r="Z10" s="141" t="b">
        <v>0</v>
      </c>
      <c r="AA10" s="141" t="b">
        <v>0</v>
      </c>
      <c r="AB10" s="141" t="b">
        <v>0</v>
      </c>
      <c r="AC10" s="141" t="b">
        <v>0</v>
      </c>
      <c r="AD10" s="141" t="b">
        <v>0</v>
      </c>
      <c r="AE10" s="141" t="b">
        <v>0</v>
      </c>
    </row>
    <row r="11">
      <c r="A11" s="137"/>
      <c r="B11" s="141" t="b">
        <v>0</v>
      </c>
      <c r="C11" s="141" t="b">
        <v>0</v>
      </c>
      <c r="D11" s="141" t="b">
        <v>0</v>
      </c>
      <c r="E11" s="141" t="b">
        <v>0</v>
      </c>
      <c r="F11" s="141" t="b">
        <v>0</v>
      </c>
      <c r="G11" s="141" t="b">
        <v>0</v>
      </c>
      <c r="H11" s="141" t="b">
        <v>0</v>
      </c>
      <c r="I11" s="141" t="b">
        <v>0</v>
      </c>
      <c r="J11" s="141" t="b">
        <v>0</v>
      </c>
      <c r="K11" s="141" t="b">
        <v>0</v>
      </c>
      <c r="L11" s="141" t="b">
        <v>0</v>
      </c>
      <c r="M11" s="141" t="b">
        <v>0</v>
      </c>
      <c r="N11" s="141" t="b">
        <v>0</v>
      </c>
      <c r="O11" s="141" t="b">
        <v>0</v>
      </c>
      <c r="P11" s="141" t="b">
        <v>0</v>
      </c>
      <c r="Q11" s="141" t="b">
        <v>0</v>
      </c>
      <c r="R11" s="141" t="b">
        <v>0</v>
      </c>
      <c r="S11" s="141" t="b">
        <v>0</v>
      </c>
      <c r="T11" s="141" t="b">
        <v>0</v>
      </c>
      <c r="U11" s="141" t="b">
        <v>0</v>
      </c>
      <c r="V11" s="141" t="b">
        <v>0</v>
      </c>
      <c r="W11" s="141" t="b">
        <v>0</v>
      </c>
      <c r="X11" s="141" t="b">
        <v>0</v>
      </c>
      <c r="Y11" s="141" t="b">
        <v>0</v>
      </c>
      <c r="Z11" s="141" t="b">
        <v>0</v>
      </c>
      <c r="AA11" s="141" t="b">
        <v>0</v>
      </c>
      <c r="AB11" s="141" t="b">
        <v>0</v>
      </c>
      <c r="AC11" s="141" t="b">
        <v>0</v>
      </c>
      <c r="AD11" s="141" t="b">
        <v>0</v>
      </c>
      <c r="AE11" s="141" t="b">
        <v>0</v>
      </c>
    </row>
    <row r="12">
      <c r="A12" s="137"/>
      <c r="B12" s="141" t="b">
        <v>0</v>
      </c>
      <c r="C12" s="141" t="b">
        <v>0</v>
      </c>
      <c r="D12" s="141" t="b">
        <v>0</v>
      </c>
      <c r="E12" s="141" t="b">
        <v>0</v>
      </c>
      <c r="F12" s="141" t="b">
        <v>0</v>
      </c>
      <c r="G12" s="141" t="b">
        <v>0</v>
      </c>
      <c r="H12" s="141" t="b">
        <v>0</v>
      </c>
      <c r="I12" s="141" t="b">
        <v>0</v>
      </c>
      <c r="J12" s="141" t="b">
        <v>0</v>
      </c>
      <c r="K12" s="141" t="b">
        <v>0</v>
      </c>
      <c r="L12" s="141" t="b">
        <v>0</v>
      </c>
      <c r="M12" s="141" t="b">
        <v>0</v>
      </c>
      <c r="N12" s="141" t="b">
        <v>0</v>
      </c>
      <c r="O12" s="141" t="b">
        <v>0</v>
      </c>
      <c r="P12" s="141" t="b">
        <v>0</v>
      </c>
      <c r="Q12" s="141" t="b">
        <v>0</v>
      </c>
      <c r="R12" s="141" t="b">
        <v>0</v>
      </c>
      <c r="S12" s="141" t="b">
        <v>0</v>
      </c>
      <c r="T12" s="141" t="b">
        <v>0</v>
      </c>
      <c r="U12" s="141" t="b">
        <v>0</v>
      </c>
      <c r="V12" s="141" t="b">
        <v>0</v>
      </c>
      <c r="W12" s="141" t="b">
        <v>0</v>
      </c>
      <c r="X12" s="141" t="b">
        <v>0</v>
      </c>
      <c r="Y12" s="141" t="b">
        <v>0</v>
      </c>
      <c r="Z12" s="141" t="b">
        <v>0</v>
      </c>
      <c r="AA12" s="141" t="b">
        <v>0</v>
      </c>
      <c r="AB12" s="141" t="b">
        <v>0</v>
      </c>
      <c r="AC12" s="141" t="b">
        <v>0</v>
      </c>
      <c r="AD12" s="141" t="b">
        <v>0</v>
      </c>
      <c r="AE12" s="141" t="b">
        <v>0</v>
      </c>
    </row>
    <row r="13">
      <c r="A13" s="137"/>
      <c r="B13" s="141" t="b">
        <v>0</v>
      </c>
      <c r="C13" s="141" t="b">
        <v>0</v>
      </c>
      <c r="D13" s="141" t="b">
        <v>0</v>
      </c>
      <c r="E13" s="141" t="b">
        <v>0</v>
      </c>
      <c r="F13" s="141" t="b">
        <v>0</v>
      </c>
      <c r="G13" s="141" t="b">
        <v>0</v>
      </c>
      <c r="H13" s="141" t="b">
        <v>0</v>
      </c>
      <c r="I13" s="141" t="b">
        <v>0</v>
      </c>
      <c r="J13" s="141" t="b">
        <v>0</v>
      </c>
      <c r="K13" s="141" t="b">
        <v>0</v>
      </c>
      <c r="L13" s="141" t="b">
        <v>0</v>
      </c>
      <c r="M13" s="141" t="b">
        <v>0</v>
      </c>
      <c r="N13" s="141" t="b">
        <v>0</v>
      </c>
      <c r="O13" s="141" t="b">
        <v>0</v>
      </c>
      <c r="P13" s="141" t="b">
        <v>0</v>
      </c>
      <c r="Q13" s="141" t="b">
        <v>0</v>
      </c>
      <c r="R13" s="141" t="b">
        <v>0</v>
      </c>
      <c r="S13" s="141" t="b">
        <v>0</v>
      </c>
      <c r="T13" s="141" t="b">
        <v>0</v>
      </c>
      <c r="U13" s="141" t="b">
        <v>0</v>
      </c>
      <c r="V13" s="141" t="b">
        <v>0</v>
      </c>
      <c r="W13" s="141" t="b">
        <v>0</v>
      </c>
      <c r="X13" s="141" t="b">
        <v>0</v>
      </c>
      <c r="Y13" s="141" t="b">
        <v>0</v>
      </c>
      <c r="Z13" s="141" t="b">
        <v>0</v>
      </c>
      <c r="AA13" s="141" t="b">
        <v>0</v>
      </c>
      <c r="AB13" s="141" t="b">
        <v>0</v>
      </c>
      <c r="AC13" s="141" t="b">
        <v>0</v>
      </c>
      <c r="AD13" s="141" t="b">
        <v>0</v>
      </c>
      <c r="AE13" s="141" t="b">
        <v>0</v>
      </c>
    </row>
    <row r="14">
      <c r="A14" s="138" t="s">
        <v>7</v>
      </c>
      <c r="B14" s="139">
        <v>45467.0</v>
      </c>
      <c r="C14" s="139">
        <v>45474.0</v>
      </c>
      <c r="D14" s="139">
        <v>45481.0</v>
      </c>
      <c r="E14" s="139">
        <v>45488.0</v>
      </c>
      <c r="F14" s="139">
        <v>45495.0</v>
      </c>
      <c r="G14" s="139">
        <v>45502.0</v>
      </c>
      <c r="H14" s="139">
        <v>45509.0</v>
      </c>
      <c r="I14" s="139">
        <v>45516.0</v>
      </c>
      <c r="J14" s="139">
        <v>45523.0</v>
      </c>
      <c r="K14" s="139">
        <v>45530.0</v>
      </c>
      <c r="L14" s="139">
        <v>45537.0</v>
      </c>
      <c r="M14" s="139">
        <v>45544.0</v>
      </c>
      <c r="N14" s="139">
        <v>45558.0</v>
      </c>
      <c r="O14" s="139">
        <v>45565.0</v>
      </c>
      <c r="P14" s="139">
        <v>45572.0</v>
      </c>
      <c r="Q14" s="139">
        <v>45579.0</v>
      </c>
      <c r="R14" s="139">
        <v>45586.0</v>
      </c>
      <c r="S14" s="139">
        <v>45593.0</v>
      </c>
      <c r="T14" s="139">
        <v>45600.0</v>
      </c>
      <c r="U14" s="139">
        <v>45607.0</v>
      </c>
      <c r="V14" s="139">
        <v>45614.0</v>
      </c>
      <c r="W14" s="139">
        <v>45621.0</v>
      </c>
      <c r="X14" s="139">
        <v>45628.0</v>
      </c>
      <c r="Y14" s="139">
        <v>45635.0</v>
      </c>
      <c r="Z14" s="139">
        <v>45642.0</v>
      </c>
      <c r="AA14" s="139">
        <v>45649.0</v>
      </c>
      <c r="AB14" s="139">
        <v>45656.0</v>
      </c>
      <c r="AC14" s="139">
        <v>45663.0</v>
      </c>
      <c r="AD14" s="139">
        <v>45670.0</v>
      </c>
      <c r="AE14" s="139">
        <v>45677.0</v>
      </c>
    </row>
    <row r="15">
      <c r="A15" s="140"/>
      <c r="B15" s="142" t="b">
        <v>0</v>
      </c>
      <c r="C15" s="142" t="b">
        <v>0</v>
      </c>
      <c r="D15" s="142" t="b">
        <v>0</v>
      </c>
      <c r="E15" s="142" t="b">
        <v>0</v>
      </c>
      <c r="F15" s="142" t="b">
        <v>0</v>
      </c>
      <c r="G15" s="142" t="b">
        <v>0</v>
      </c>
      <c r="H15" s="142" t="b">
        <v>0</v>
      </c>
      <c r="I15" s="142" t="b">
        <v>0</v>
      </c>
      <c r="J15" s="142" t="b">
        <v>0</v>
      </c>
      <c r="K15" s="142" t="b">
        <v>0</v>
      </c>
      <c r="L15" s="142" t="b">
        <v>0</v>
      </c>
      <c r="M15" s="142" t="b">
        <v>0</v>
      </c>
      <c r="N15" s="142" t="b">
        <v>0</v>
      </c>
      <c r="O15" s="142" t="b">
        <v>0</v>
      </c>
      <c r="P15" s="142" t="b">
        <v>0</v>
      </c>
      <c r="Q15" s="142" t="b">
        <v>0</v>
      </c>
      <c r="R15" s="142" t="b">
        <v>0</v>
      </c>
      <c r="S15" s="142" t="b">
        <v>0</v>
      </c>
      <c r="T15" s="142" t="b">
        <v>0</v>
      </c>
      <c r="U15" s="142" t="b">
        <v>0</v>
      </c>
      <c r="V15" s="142" t="b">
        <v>0</v>
      </c>
      <c r="W15" s="142" t="b">
        <v>0</v>
      </c>
      <c r="X15" s="142" t="b">
        <v>0</v>
      </c>
      <c r="Y15" s="142" t="b">
        <v>0</v>
      </c>
      <c r="Z15" s="142" t="b">
        <v>0</v>
      </c>
      <c r="AA15" s="142" t="b">
        <v>0</v>
      </c>
      <c r="AB15" s="142" t="b">
        <v>0</v>
      </c>
      <c r="AC15" s="142" t="b">
        <v>0</v>
      </c>
      <c r="AD15" s="142" t="b">
        <v>0</v>
      </c>
      <c r="AE15" s="142" t="b">
        <v>0</v>
      </c>
    </row>
    <row r="16">
      <c r="A16" s="140"/>
      <c r="B16" s="142" t="b">
        <v>0</v>
      </c>
      <c r="C16" s="142" t="b">
        <v>0</v>
      </c>
      <c r="D16" s="142" t="b">
        <v>0</v>
      </c>
      <c r="E16" s="142" t="b">
        <v>0</v>
      </c>
      <c r="F16" s="142" t="b">
        <v>0</v>
      </c>
      <c r="G16" s="142" t="b">
        <v>0</v>
      </c>
      <c r="H16" s="142" t="b">
        <v>0</v>
      </c>
      <c r="I16" s="142" t="b">
        <v>0</v>
      </c>
      <c r="J16" s="142" t="b">
        <v>0</v>
      </c>
      <c r="K16" s="142" t="b">
        <v>0</v>
      </c>
      <c r="L16" s="142" t="b">
        <v>0</v>
      </c>
      <c r="M16" s="142" t="b">
        <v>0</v>
      </c>
      <c r="N16" s="142" t="b">
        <v>0</v>
      </c>
      <c r="O16" s="142" t="b">
        <v>0</v>
      </c>
      <c r="P16" s="142" t="b">
        <v>0</v>
      </c>
      <c r="Q16" s="142" t="b">
        <v>0</v>
      </c>
      <c r="R16" s="142" t="b">
        <v>0</v>
      </c>
      <c r="S16" s="142" t="b">
        <v>0</v>
      </c>
      <c r="T16" s="142" t="b">
        <v>0</v>
      </c>
      <c r="U16" s="142" t="b">
        <v>0</v>
      </c>
      <c r="V16" s="142" t="b">
        <v>0</v>
      </c>
      <c r="W16" s="142" t="b">
        <v>0</v>
      </c>
      <c r="X16" s="142" t="b">
        <v>0</v>
      </c>
      <c r="Y16" s="142" t="b">
        <v>0</v>
      </c>
      <c r="Z16" s="142" t="b">
        <v>0</v>
      </c>
      <c r="AA16" s="142" t="b">
        <v>0</v>
      </c>
      <c r="AB16" s="142" t="b">
        <v>0</v>
      </c>
      <c r="AC16" s="142" t="b">
        <v>0</v>
      </c>
      <c r="AD16" s="142" t="b">
        <v>0</v>
      </c>
      <c r="AE16" s="142" t="b">
        <v>0</v>
      </c>
    </row>
    <row r="17">
      <c r="A17" s="140"/>
      <c r="B17" s="142" t="b">
        <v>0</v>
      </c>
      <c r="C17" s="142" t="b">
        <v>0</v>
      </c>
      <c r="D17" s="142" t="b">
        <v>0</v>
      </c>
      <c r="E17" s="142" t="b">
        <v>0</v>
      </c>
      <c r="F17" s="142" t="b">
        <v>0</v>
      </c>
      <c r="G17" s="142" t="b">
        <v>0</v>
      </c>
      <c r="H17" s="142" t="b">
        <v>0</v>
      </c>
      <c r="I17" s="142" t="b">
        <v>0</v>
      </c>
      <c r="J17" s="142" t="b">
        <v>0</v>
      </c>
      <c r="K17" s="142" t="b">
        <v>0</v>
      </c>
      <c r="L17" s="142" t="b">
        <v>0</v>
      </c>
      <c r="M17" s="142" t="b">
        <v>0</v>
      </c>
      <c r="N17" s="142" t="b">
        <v>0</v>
      </c>
      <c r="O17" s="142" t="b">
        <v>0</v>
      </c>
      <c r="P17" s="142" t="b">
        <v>0</v>
      </c>
      <c r="Q17" s="142" t="b">
        <v>0</v>
      </c>
      <c r="R17" s="142" t="b">
        <v>0</v>
      </c>
      <c r="S17" s="142" t="b">
        <v>0</v>
      </c>
      <c r="T17" s="142" t="b">
        <v>0</v>
      </c>
      <c r="U17" s="142" t="b">
        <v>0</v>
      </c>
      <c r="V17" s="142" t="b">
        <v>0</v>
      </c>
      <c r="W17" s="142" t="b">
        <v>0</v>
      </c>
      <c r="X17" s="142" t="b">
        <v>0</v>
      </c>
      <c r="Y17" s="142" t="b">
        <v>0</v>
      </c>
      <c r="Z17" s="142" t="b">
        <v>0</v>
      </c>
      <c r="AA17" s="142" t="b">
        <v>0</v>
      </c>
      <c r="AB17" s="142" t="b">
        <v>0</v>
      </c>
      <c r="AC17" s="142" t="b">
        <v>0</v>
      </c>
      <c r="AD17" s="142" t="b">
        <v>0</v>
      </c>
      <c r="AE17" s="142" t="b">
        <v>0</v>
      </c>
    </row>
    <row r="18">
      <c r="A18" s="140"/>
      <c r="B18" s="142" t="b">
        <v>0</v>
      </c>
      <c r="C18" s="142" t="b">
        <v>0</v>
      </c>
      <c r="D18" s="142" t="b">
        <v>0</v>
      </c>
      <c r="E18" s="142" t="b">
        <v>0</v>
      </c>
      <c r="F18" s="142" t="b">
        <v>0</v>
      </c>
      <c r="G18" s="142" t="b">
        <v>0</v>
      </c>
      <c r="H18" s="142" t="b">
        <v>0</v>
      </c>
      <c r="I18" s="142" t="b">
        <v>0</v>
      </c>
      <c r="J18" s="142" t="b">
        <v>0</v>
      </c>
      <c r="K18" s="142" t="b">
        <v>0</v>
      </c>
      <c r="L18" s="142" t="b">
        <v>0</v>
      </c>
      <c r="M18" s="142" t="b">
        <v>0</v>
      </c>
      <c r="N18" s="142" t="b">
        <v>0</v>
      </c>
      <c r="O18" s="142" t="b">
        <v>0</v>
      </c>
      <c r="P18" s="142" t="b">
        <v>0</v>
      </c>
      <c r="Q18" s="142" t="b">
        <v>0</v>
      </c>
      <c r="R18" s="142" t="b">
        <v>0</v>
      </c>
      <c r="S18" s="142" t="b">
        <v>0</v>
      </c>
      <c r="T18" s="142" t="b">
        <v>0</v>
      </c>
      <c r="U18" s="142" t="b">
        <v>0</v>
      </c>
      <c r="V18" s="142" t="b">
        <v>0</v>
      </c>
      <c r="W18" s="142" t="b">
        <v>0</v>
      </c>
      <c r="X18" s="142" t="b">
        <v>0</v>
      </c>
      <c r="Y18" s="142" t="b">
        <v>0</v>
      </c>
      <c r="Z18" s="142" t="b">
        <v>0</v>
      </c>
      <c r="AA18" s="142" t="b">
        <v>0</v>
      </c>
      <c r="AB18" s="142" t="b">
        <v>0</v>
      </c>
      <c r="AC18" s="142" t="b">
        <v>0</v>
      </c>
      <c r="AD18" s="142" t="b">
        <v>0</v>
      </c>
      <c r="AE18" s="142" t="b">
        <v>0</v>
      </c>
    </row>
    <row r="19">
      <c r="A19" s="137"/>
      <c r="B19" s="142" t="b">
        <v>0</v>
      </c>
      <c r="C19" s="142" t="b">
        <v>0</v>
      </c>
      <c r="D19" s="142" t="b">
        <v>0</v>
      </c>
      <c r="E19" s="142" t="b">
        <v>0</v>
      </c>
      <c r="F19" s="142" t="b">
        <v>0</v>
      </c>
      <c r="G19" s="142" t="b">
        <v>0</v>
      </c>
      <c r="H19" s="142" t="b">
        <v>0</v>
      </c>
      <c r="I19" s="142" t="b">
        <v>0</v>
      </c>
      <c r="J19" s="142" t="b">
        <v>0</v>
      </c>
      <c r="K19" s="142" t="b">
        <v>0</v>
      </c>
      <c r="L19" s="142" t="b">
        <v>0</v>
      </c>
      <c r="M19" s="142" t="b">
        <v>0</v>
      </c>
      <c r="N19" s="142" t="b">
        <v>0</v>
      </c>
      <c r="O19" s="142" t="b">
        <v>0</v>
      </c>
      <c r="P19" s="142" t="b">
        <v>0</v>
      </c>
      <c r="Q19" s="142" t="b">
        <v>0</v>
      </c>
      <c r="R19" s="142" t="b">
        <v>0</v>
      </c>
      <c r="S19" s="142" t="b">
        <v>0</v>
      </c>
      <c r="T19" s="142" t="b">
        <v>0</v>
      </c>
      <c r="U19" s="142" t="b">
        <v>0</v>
      </c>
      <c r="V19" s="142" t="b">
        <v>0</v>
      </c>
      <c r="W19" s="142" t="b">
        <v>0</v>
      </c>
      <c r="X19" s="142" t="b">
        <v>0</v>
      </c>
      <c r="Y19" s="142" t="b">
        <v>0</v>
      </c>
      <c r="Z19" s="142" t="b">
        <v>0</v>
      </c>
      <c r="AA19" s="142" t="b">
        <v>0</v>
      </c>
      <c r="AB19" s="142" t="b">
        <v>0</v>
      </c>
      <c r="AC19" s="142" t="b">
        <v>0</v>
      </c>
      <c r="AD19" s="142" t="b">
        <v>0</v>
      </c>
      <c r="AE19" s="142" t="b">
        <v>0</v>
      </c>
    </row>
    <row r="20">
      <c r="A20" s="137"/>
      <c r="B20" s="142" t="b">
        <v>0</v>
      </c>
      <c r="C20" s="142" t="b">
        <v>0</v>
      </c>
      <c r="D20" s="142" t="b">
        <v>0</v>
      </c>
      <c r="E20" s="142" t="b">
        <v>0</v>
      </c>
      <c r="F20" s="142" t="b">
        <v>0</v>
      </c>
      <c r="G20" s="142" t="b">
        <v>0</v>
      </c>
      <c r="H20" s="142" t="b">
        <v>0</v>
      </c>
      <c r="I20" s="142" t="b">
        <v>0</v>
      </c>
      <c r="J20" s="142" t="b">
        <v>0</v>
      </c>
      <c r="K20" s="142" t="b">
        <v>0</v>
      </c>
      <c r="L20" s="142" t="b">
        <v>0</v>
      </c>
      <c r="M20" s="142" t="b">
        <v>0</v>
      </c>
      <c r="N20" s="142" t="b">
        <v>0</v>
      </c>
      <c r="O20" s="142" t="b">
        <v>0</v>
      </c>
      <c r="P20" s="142" t="b">
        <v>0</v>
      </c>
      <c r="Q20" s="142" t="b">
        <v>0</v>
      </c>
      <c r="R20" s="142" t="b">
        <v>0</v>
      </c>
      <c r="S20" s="142" t="b">
        <v>0</v>
      </c>
      <c r="T20" s="142" t="b">
        <v>0</v>
      </c>
      <c r="U20" s="142" t="b">
        <v>0</v>
      </c>
      <c r="V20" s="142" t="b">
        <v>0</v>
      </c>
      <c r="W20" s="142" t="b">
        <v>0</v>
      </c>
      <c r="X20" s="142" t="b">
        <v>0</v>
      </c>
      <c r="Y20" s="142" t="b">
        <v>0</v>
      </c>
      <c r="Z20" s="142" t="b">
        <v>0</v>
      </c>
      <c r="AA20" s="142" t="b">
        <v>0</v>
      </c>
      <c r="AB20" s="142" t="b">
        <v>0</v>
      </c>
      <c r="AC20" s="142" t="b">
        <v>0</v>
      </c>
      <c r="AD20" s="142" t="b">
        <v>0</v>
      </c>
      <c r="AE20" s="142" t="b">
        <v>0</v>
      </c>
    </row>
    <row r="21">
      <c r="A21" s="137"/>
      <c r="B21" s="142" t="b">
        <v>0</v>
      </c>
      <c r="C21" s="142" t="b">
        <v>0</v>
      </c>
      <c r="D21" s="142" t="b">
        <v>0</v>
      </c>
      <c r="E21" s="142" t="b">
        <v>0</v>
      </c>
      <c r="F21" s="142" t="b">
        <v>0</v>
      </c>
      <c r="G21" s="142" t="b">
        <v>0</v>
      </c>
      <c r="H21" s="142" t="b">
        <v>0</v>
      </c>
      <c r="I21" s="142" t="b">
        <v>0</v>
      </c>
      <c r="J21" s="142" t="b">
        <v>0</v>
      </c>
      <c r="K21" s="142" t="b">
        <v>0</v>
      </c>
      <c r="L21" s="142" t="b">
        <v>0</v>
      </c>
      <c r="M21" s="142" t="b">
        <v>0</v>
      </c>
      <c r="N21" s="142" t="b">
        <v>0</v>
      </c>
      <c r="O21" s="142" t="b">
        <v>0</v>
      </c>
      <c r="P21" s="142" t="b">
        <v>0</v>
      </c>
      <c r="Q21" s="142" t="b">
        <v>0</v>
      </c>
      <c r="R21" s="142" t="b">
        <v>0</v>
      </c>
      <c r="S21" s="142" t="b">
        <v>0</v>
      </c>
      <c r="T21" s="142" t="b">
        <v>0</v>
      </c>
      <c r="U21" s="142" t="b">
        <v>0</v>
      </c>
      <c r="V21" s="142" t="b">
        <v>0</v>
      </c>
      <c r="W21" s="142" t="b">
        <v>0</v>
      </c>
      <c r="X21" s="142" t="b">
        <v>0</v>
      </c>
      <c r="Y21" s="142" t="b">
        <v>0</v>
      </c>
      <c r="Z21" s="142" t="b">
        <v>0</v>
      </c>
      <c r="AA21" s="142" t="b">
        <v>0</v>
      </c>
      <c r="AB21" s="142" t="b">
        <v>0</v>
      </c>
      <c r="AC21" s="142" t="b">
        <v>0</v>
      </c>
      <c r="AD21" s="142" t="b">
        <v>0</v>
      </c>
      <c r="AE21" s="142" t="b">
        <v>0</v>
      </c>
    </row>
    <row r="22">
      <c r="A22" s="137"/>
      <c r="B22" s="142" t="b">
        <v>0</v>
      </c>
      <c r="C22" s="142" t="b">
        <v>0</v>
      </c>
      <c r="D22" s="142" t="b">
        <v>0</v>
      </c>
      <c r="E22" s="142" t="b">
        <v>0</v>
      </c>
      <c r="F22" s="142" t="b">
        <v>0</v>
      </c>
      <c r="G22" s="142" t="b">
        <v>0</v>
      </c>
      <c r="H22" s="142" t="b">
        <v>0</v>
      </c>
      <c r="I22" s="142" t="b">
        <v>0</v>
      </c>
      <c r="J22" s="142" t="b">
        <v>0</v>
      </c>
      <c r="K22" s="142" t="b">
        <v>0</v>
      </c>
      <c r="L22" s="142" t="b">
        <v>0</v>
      </c>
      <c r="M22" s="142" t="b">
        <v>0</v>
      </c>
      <c r="N22" s="142" t="b">
        <v>0</v>
      </c>
      <c r="O22" s="142" t="b">
        <v>0</v>
      </c>
      <c r="P22" s="142" t="b">
        <v>0</v>
      </c>
      <c r="Q22" s="142" t="b">
        <v>0</v>
      </c>
      <c r="R22" s="142" t="b">
        <v>0</v>
      </c>
      <c r="S22" s="142" t="b">
        <v>0</v>
      </c>
      <c r="T22" s="142" t="b">
        <v>0</v>
      </c>
      <c r="U22" s="142" t="b">
        <v>0</v>
      </c>
      <c r="V22" s="142" t="b">
        <v>0</v>
      </c>
      <c r="W22" s="142" t="b">
        <v>0</v>
      </c>
      <c r="X22" s="142" t="b">
        <v>0</v>
      </c>
      <c r="Y22" s="142" t="b">
        <v>0</v>
      </c>
      <c r="Z22" s="142" t="b">
        <v>0</v>
      </c>
      <c r="AA22" s="142" t="b">
        <v>0</v>
      </c>
      <c r="AB22" s="142" t="b">
        <v>0</v>
      </c>
      <c r="AC22" s="142" t="b">
        <v>0</v>
      </c>
      <c r="AD22" s="142" t="b">
        <v>0</v>
      </c>
      <c r="AE22" s="142" t="b">
        <v>0</v>
      </c>
    </row>
    <row r="23">
      <c r="A23" s="137"/>
      <c r="B23" s="142" t="b">
        <v>0</v>
      </c>
      <c r="C23" s="142" t="b">
        <v>0</v>
      </c>
      <c r="D23" s="142" t="b">
        <v>0</v>
      </c>
      <c r="E23" s="142" t="b">
        <v>0</v>
      </c>
      <c r="F23" s="142" t="b">
        <v>0</v>
      </c>
      <c r="G23" s="142" t="b">
        <v>0</v>
      </c>
      <c r="H23" s="142" t="b">
        <v>0</v>
      </c>
      <c r="I23" s="142" t="b">
        <v>0</v>
      </c>
      <c r="J23" s="142" t="b">
        <v>0</v>
      </c>
      <c r="K23" s="142" t="b">
        <v>0</v>
      </c>
      <c r="L23" s="142" t="b">
        <v>0</v>
      </c>
      <c r="M23" s="142" t="b">
        <v>0</v>
      </c>
      <c r="N23" s="142" t="b">
        <v>0</v>
      </c>
      <c r="O23" s="142" t="b">
        <v>0</v>
      </c>
      <c r="P23" s="142" t="b">
        <v>0</v>
      </c>
      <c r="Q23" s="142" t="b">
        <v>0</v>
      </c>
      <c r="R23" s="142" t="b">
        <v>0</v>
      </c>
      <c r="S23" s="142" t="b">
        <v>0</v>
      </c>
      <c r="T23" s="142" t="b">
        <v>0</v>
      </c>
      <c r="U23" s="142" t="b">
        <v>0</v>
      </c>
      <c r="V23" s="142" t="b">
        <v>0</v>
      </c>
      <c r="W23" s="142" t="b">
        <v>0</v>
      </c>
      <c r="X23" s="142" t="b">
        <v>0</v>
      </c>
      <c r="Y23" s="142" t="b">
        <v>0</v>
      </c>
      <c r="Z23" s="142" t="b">
        <v>0</v>
      </c>
      <c r="AA23" s="142" t="b">
        <v>0</v>
      </c>
      <c r="AB23" s="142" t="b">
        <v>0</v>
      </c>
      <c r="AC23" s="142" t="b">
        <v>0</v>
      </c>
      <c r="AD23" s="142" t="b">
        <v>0</v>
      </c>
      <c r="AE23" s="142" t="b">
        <v>0</v>
      </c>
    </row>
    <row r="24">
      <c r="A24" s="137"/>
      <c r="B24" s="142" t="b">
        <v>0</v>
      </c>
      <c r="C24" s="142" t="b">
        <v>0</v>
      </c>
      <c r="D24" s="142" t="b">
        <v>0</v>
      </c>
      <c r="E24" s="142" t="b">
        <v>0</v>
      </c>
      <c r="F24" s="142" t="b">
        <v>0</v>
      </c>
      <c r="G24" s="142" t="b">
        <v>0</v>
      </c>
      <c r="H24" s="142" t="b">
        <v>0</v>
      </c>
      <c r="I24" s="142" t="b">
        <v>0</v>
      </c>
      <c r="J24" s="142" t="b">
        <v>0</v>
      </c>
      <c r="K24" s="142" t="b">
        <v>0</v>
      </c>
      <c r="L24" s="142" t="b">
        <v>0</v>
      </c>
      <c r="M24" s="142" t="b">
        <v>0</v>
      </c>
      <c r="N24" s="142" t="b">
        <v>0</v>
      </c>
      <c r="O24" s="142" t="b">
        <v>0</v>
      </c>
      <c r="P24" s="142" t="b">
        <v>0</v>
      </c>
      <c r="Q24" s="142" t="b">
        <v>0</v>
      </c>
      <c r="R24" s="142" t="b">
        <v>0</v>
      </c>
      <c r="S24" s="142" t="b">
        <v>0</v>
      </c>
      <c r="T24" s="142" t="b">
        <v>0</v>
      </c>
      <c r="U24" s="142" t="b">
        <v>0</v>
      </c>
      <c r="V24" s="142" t="b">
        <v>0</v>
      </c>
      <c r="W24" s="142" t="b">
        <v>0</v>
      </c>
      <c r="X24" s="142" t="b">
        <v>0</v>
      </c>
      <c r="Y24" s="142" t="b">
        <v>0</v>
      </c>
      <c r="Z24" s="142" t="b">
        <v>0</v>
      </c>
      <c r="AA24" s="142" t="b">
        <v>0</v>
      </c>
      <c r="AB24" s="142" t="b">
        <v>0</v>
      </c>
      <c r="AC24" s="142" t="b">
        <v>0</v>
      </c>
      <c r="AD24" s="142" t="b">
        <v>0</v>
      </c>
      <c r="AE24" s="142" t="b">
        <v>0</v>
      </c>
    </row>
    <row r="25">
      <c r="A25" s="138" t="s">
        <v>8</v>
      </c>
      <c r="B25" s="139">
        <v>45467.0</v>
      </c>
      <c r="C25" s="139">
        <v>45474.0</v>
      </c>
      <c r="D25" s="139">
        <v>45481.0</v>
      </c>
      <c r="E25" s="139">
        <v>45488.0</v>
      </c>
      <c r="F25" s="139">
        <v>45495.0</v>
      </c>
      <c r="G25" s="139">
        <v>45502.0</v>
      </c>
      <c r="H25" s="139">
        <v>45509.0</v>
      </c>
      <c r="I25" s="139">
        <v>45516.0</v>
      </c>
      <c r="J25" s="139">
        <v>45523.0</v>
      </c>
      <c r="K25" s="139">
        <v>45530.0</v>
      </c>
      <c r="L25" s="139">
        <v>45537.0</v>
      </c>
      <c r="M25" s="139">
        <v>45544.0</v>
      </c>
      <c r="N25" s="139">
        <v>45558.0</v>
      </c>
      <c r="O25" s="139">
        <v>45565.0</v>
      </c>
      <c r="P25" s="139">
        <v>45572.0</v>
      </c>
      <c r="Q25" s="139">
        <v>45579.0</v>
      </c>
      <c r="R25" s="139">
        <v>45586.0</v>
      </c>
      <c r="S25" s="139">
        <v>45593.0</v>
      </c>
      <c r="T25" s="139">
        <v>45600.0</v>
      </c>
      <c r="U25" s="139">
        <v>45607.0</v>
      </c>
      <c r="V25" s="139">
        <v>45614.0</v>
      </c>
      <c r="W25" s="139">
        <v>45621.0</v>
      </c>
      <c r="X25" s="139">
        <v>45628.0</v>
      </c>
      <c r="Y25" s="139">
        <v>45635.0</v>
      </c>
      <c r="Z25" s="139">
        <v>45642.0</v>
      </c>
      <c r="AA25" s="139">
        <v>45649.0</v>
      </c>
      <c r="AB25" s="139">
        <v>45656.0</v>
      </c>
      <c r="AC25" s="139">
        <v>45663.0</v>
      </c>
      <c r="AD25" s="139">
        <v>45670.0</v>
      </c>
      <c r="AE25" s="139">
        <v>45677.0</v>
      </c>
    </row>
    <row r="26">
      <c r="A26" s="140"/>
      <c r="B26" s="141" t="b">
        <v>0</v>
      </c>
      <c r="C26" s="141" t="b">
        <v>0</v>
      </c>
      <c r="D26" s="141" t="b">
        <v>0</v>
      </c>
      <c r="E26" s="141" t="b">
        <v>0</v>
      </c>
      <c r="F26" s="141" t="b">
        <v>0</v>
      </c>
      <c r="G26" s="141" t="b">
        <v>0</v>
      </c>
      <c r="H26" s="141" t="b">
        <v>0</v>
      </c>
      <c r="I26" s="141" t="b">
        <v>0</v>
      </c>
      <c r="J26" s="141" t="b">
        <v>0</v>
      </c>
      <c r="K26" s="141" t="b">
        <v>0</v>
      </c>
      <c r="L26" s="141" t="b">
        <v>0</v>
      </c>
      <c r="M26" s="141" t="b">
        <v>0</v>
      </c>
      <c r="N26" s="141" t="b">
        <v>0</v>
      </c>
      <c r="O26" s="141" t="b">
        <v>0</v>
      </c>
      <c r="P26" s="141" t="b">
        <v>0</v>
      </c>
      <c r="Q26" s="141" t="b">
        <v>0</v>
      </c>
      <c r="R26" s="141" t="b">
        <v>0</v>
      </c>
      <c r="S26" s="141" t="b">
        <v>0</v>
      </c>
      <c r="T26" s="141" t="b">
        <v>0</v>
      </c>
      <c r="U26" s="141" t="b">
        <v>0</v>
      </c>
      <c r="V26" s="141" t="b">
        <v>0</v>
      </c>
      <c r="W26" s="141" t="b">
        <v>0</v>
      </c>
      <c r="X26" s="141" t="b">
        <v>0</v>
      </c>
      <c r="Y26" s="141" t="b">
        <v>0</v>
      </c>
      <c r="Z26" s="141" t="b">
        <v>0</v>
      </c>
      <c r="AA26" s="141" t="b">
        <v>0</v>
      </c>
      <c r="AB26" s="141" t="b">
        <v>0</v>
      </c>
      <c r="AC26" s="141" t="b">
        <v>0</v>
      </c>
      <c r="AD26" s="141" t="b">
        <v>0</v>
      </c>
      <c r="AE26" s="141" t="b">
        <v>0</v>
      </c>
    </row>
    <row r="27">
      <c r="A27" s="140"/>
      <c r="B27" s="141" t="b">
        <v>0</v>
      </c>
      <c r="C27" s="141" t="b">
        <v>0</v>
      </c>
      <c r="D27" s="141" t="b">
        <v>0</v>
      </c>
      <c r="E27" s="141" t="b">
        <v>0</v>
      </c>
      <c r="F27" s="141" t="b">
        <v>0</v>
      </c>
      <c r="G27" s="141" t="b">
        <v>0</v>
      </c>
      <c r="H27" s="141" t="b">
        <v>0</v>
      </c>
      <c r="I27" s="141" t="b">
        <v>0</v>
      </c>
      <c r="J27" s="141" t="b">
        <v>0</v>
      </c>
      <c r="K27" s="141" t="b">
        <v>0</v>
      </c>
      <c r="L27" s="141" t="b">
        <v>0</v>
      </c>
      <c r="M27" s="141" t="b">
        <v>0</v>
      </c>
      <c r="N27" s="141" t="b">
        <v>0</v>
      </c>
      <c r="O27" s="141" t="b">
        <v>0</v>
      </c>
      <c r="P27" s="141" t="b">
        <v>0</v>
      </c>
      <c r="Q27" s="141" t="b">
        <v>0</v>
      </c>
      <c r="R27" s="141" t="b">
        <v>0</v>
      </c>
      <c r="S27" s="141" t="b">
        <v>0</v>
      </c>
      <c r="T27" s="141" t="b">
        <v>0</v>
      </c>
      <c r="U27" s="141" t="b">
        <v>0</v>
      </c>
      <c r="V27" s="141" t="b">
        <v>0</v>
      </c>
      <c r="W27" s="141" t="b">
        <v>0</v>
      </c>
      <c r="X27" s="141" t="b">
        <v>0</v>
      </c>
      <c r="Y27" s="141" t="b">
        <v>0</v>
      </c>
      <c r="Z27" s="141" t="b">
        <v>0</v>
      </c>
      <c r="AA27" s="141" t="b">
        <v>0</v>
      </c>
      <c r="AB27" s="141" t="b">
        <v>0</v>
      </c>
      <c r="AC27" s="141" t="b">
        <v>0</v>
      </c>
      <c r="AD27" s="141" t="b">
        <v>0</v>
      </c>
      <c r="AE27" s="141" t="b">
        <v>0</v>
      </c>
    </row>
    <row r="28">
      <c r="A28" s="140"/>
      <c r="B28" s="141" t="b">
        <v>0</v>
      </c>
      <c r="C28" s="141" t="b">
        <v>0</v>
      </c>
      <c r="D28" s="141" t="b">
        <v>0</v>
      </c>
      <c r="E28" s="141" t="b">
        <v>0</v>
      </c>
      <c r="F28" s="141" t="b">
        <v>0</v>
      </c>
      <c r="G28" s="141" t="b">
        <v>0</v>
      </c>
      <c r="H28" s="141" t="b">
        <v>0</v>
      </c>
      <c r="I28" s="141" t="b">
        <v>0</v>
      </c>
      <c r="J28" s="141" t="b">
        <v>0</v>
      </c>
      <c r="K28" s="141" t="b">
        <v>0</v>
      </c>
      <c r="L28" s="141" t="b">
        <v>0</v>
      </c>
      <c r="M28" s="141" t="b">
        <v>0</v>
      </c>
      <c r="N28" s="141" t="b">
        <v>0</v>
      </c>
      <c r="O28" s="141" t="b">
        <v>0</v>
      </c>
      <c r="P28" s="141" t="b">
        <v>0</v>
      </c>
      <c r="Q28" s="141" t="b">
        <v>0</v>
      </c>
      <c r="R28" s="141" t="b">
        <v>0</v>
      </c>
      <c r="S28" s="141" t="b">
        <v>0</v>
      </c>
      <c r="T28" s="141" t="b">
        <v>0</v>
      </c>
      <c r="U28" s="141" t="b">
        <v>0</v>
      </c>
      <c r="V28" s="141" t="b">
        <v>0</v>
      </c>
      <c r="W28" s="141" t="b">
        <v>0</v>
      </c>
      <c r="X28" s="141" t="b">
        <v>0</v>
      </c>
      <c r="Y28" s="141" t="b">
        <v>0</v>
      </c>
      <c r="Z28" s="141" t="b">
        <v>0</v>
      </c>
      <c r="AA28" s="141" t="b">
        <v>0</v>
      </c>
      <c r="AB28" s="141" t="b">
        <v>0</v>
      </c>
      <c r="AC28" s="141" t="b">
        <v>0</v>
      </c>
      <c r="AD28" s="141" t="b">
        <v>0</v>
      </c>
      <c r="AE28" s="141" t="b">
        <v>0</v>
      </c>
    </row>
    <row r="29">
      <c r="A29" s="140"/>
      <c r="B29" s="141" t="b">
        <v>0</v>
      </c>
      <c r="C29" s="141" t="b">
        <v>0</v>
      </c>
      <c r="D29" s="141" t="b">
        <v>0</v>
      </c>
      <c r="E29" s="141" t="b">
        <v>0</v>
      </c>
      <c r="F29" s="141" t="b">
        <v>0</v>
      </c>
      <c r="G29" s="141" t="b">
        <v>0</v>
      </c>
      <c r="H29" s="141" t="b">
        <v>0</v>
      </c>
      <c r="I29" s="141" t="b">
        <v>0</v>
      </c>
      <c r="J29" s="141" t="b">
        <v>0</v>
      </c>
      <c r="K29" s="141" t="b">
        <v>0</v>
      </c>
      <c r="L29" s="141" t="b">
        <v>0</v>
      </c>
      <c r="M29" s="141" t="b">
        <v>0</v>
      </c>
      <c r="N29" s="141" t="b">
        <v>0</v>
      </c>
      <c r="O29" s="141" t="b">
        <v>0</v>
      </c>
      <c r="P29" s="141" t="b">
        <v>0</v>
      </c>
      <c r="Q29" s="141" t="b">
        <v>0</v>
      </c>
      <c r="R29" s="141" t="b">
        <v>0</v>
      </c>
      <c r="S29" s="141" t="b">
        <v>0</v>
      </c>
      <c r="T29" s="141" t="b">
        <v>0</v>
      </c>
      <c r="U29" s="141" t="b">
        <v>0</v>
      </c>
      <c r="V29" s="141" t="b">
        <v>0</v>
      </c>
      <c r="W29" s="141" t="b">
        <v>0</v>
      </c>
      <c r="X29" s="141" t="b">
        <v>0</v>
      </c>
      <c r="Y29" s="141" t="b">
        <v>0</v>
      </c>
      <c r="Z29" s="141" t="b">
        <v>0</v>
      </c>
      <c r="AA29" s="141" t="b">
        <v>0</v>
      </c>
      <c r="AB29" s="141" t="b">
        <v>0</v>
      </c>
      <c r="AC29" s="141" t="b">
        <v>0</v>
      </c>
      <c r="AD29" s="141" t="b">
        <v>0</v>
      </c>
      <c r="AE29" s="141" t="b">
        <v>0</v>
      </c>
    </row>
    <row r="30">
      <c r="A30" s="137"/>
      <c r="B30" s="141" t="b">
        <v>0</v>
      </c>
      <c r="C30" s="141" t="b">
        <v>0</v>
      </c>
      <c r="D30" s="141" t="b">
        <v>0</v>
      </c>
      <c r="E30" s="141" t="b">
        <v>0</v>
      </c>
      <c r="F30" s="141" t="b">
        <v>0</v>
      </c>
      <c r="G30" s="141" t="b">
        <v>0</v>
      </c>
      <c r="H30" s="141" t="b">
        <v>0</v>
      </c>
      <c r="I30" s="141" t="b">
        <v>0</v>
      </c>
      <c r="J30" s="141" t="b">
        <v>0</v>
      </c>
      <c r="K30" s="141" t="b">
        <v>0</v>
      </c>
      <c r="L30" s="141" t="b">
        <v>0</v>
      </c>
      <c r="M30" s="141" t="b">
        <v>0</v>
      </c>
      <c r="N30" s="141" t="b">
        <v>0</v>
      </c>
      <c r="O30" s="141" t="b">
        <v>0</v>
      </c>
      <c r="P30" s="141" t="b">
        <v>0</v>
      </c>
      <c r="Q30" s="141" t="b">
        <v>0</v>
      </c>
      <c r="R30" s="141" t="b">
        <v>0</v>
      </c>
      <c r="S30" s="141" t="b">
        <v>0</v>
      </c>
      <c r="T30" s="141" t="b">
        <v>0</v>
      </c>
      <c r="U30" s="141" t="b">
        <v>0</v>
      </c>
      <c r="V30" s="141" t="b">
        <v>0</v>
      </c>
      <c r="W30" s="141" t="b">
        <v>0</v>
      </c>
      <c r="X30" s="141" t="b">
        <v>0</v>
      </c>
      <c r="Y30" s="141" t="b">
        <v>0</v>
      </c>
      <c r="Z30" s="141" t="b">
        <v>0</v>
      </c>
      <c r="AA30" s="141" t="b">
        <v>0</v>
      </c>
      <c r="AB30" s="141" t="b">
        <v>0</v>
      </c>
      <c r="AC30" s="141" t="b">
        <v>0</v>
      </c>
      <c r="AD30" s="141" t="b">
        <v>0</v>
      </c>
      <c r="AE30" s="141" t="b">
        <v>0</v>
      </c>
    </row>
    <row r="31">
      <c r="A31" s="137"/>
      <c r="B31" s="141" t="b">
        <v>0</v>
      </c>
      <c r="C31" s="141" t="b">
        <v>0</v>
      </c>
      <c r="D31" s="141" t="b">
        <v>0</v>
      </c>
      <c r="E31" s="141" t="b">
        <v>0</v>
      </c>
      <c r="F31" s="141" t="b">
        <v>0</v>
      </c>
      <c r="G31" s="141" t="b">
        <v>0</v>
      </c>
      <c r="H31" s="141" t="b">
        <v>0</v>
      </c>
      <c r="I31" s="141" t="b">
        <v>0</v>
      </c>
      <c r="J31" s="141" t="b">
        <v>0</v>
      </c>
      <c r="K31" s="141" t="b">
        <v>0</v>
      </c>
      <c r="L31" s="141" t="b">
        <v>0</v>
      </c>
      <c r="M31" s="141" t="b">
        <v>0</v>
      </c>
      <c r="N31" s="141" t="b">
        <v>0</v>
      </c>
      <c r="O31" s="141" t="b">
        <v>0</v>
      </c>
      <c r="P31" s="141" t="b">
        <v>0</v>
      </c>
      <c r="Q31" s="141" t="b">
        <v>0</v>
      </c>
      <c r="R31" s="141" t="b">
        <v>0</v>
      </c>
      <c r="S31" s="141" t="b">
        <v>0</v>
      </c>
      <c r="T31" s="141" t="b">
        <v>0</v>
      </c>
      <c r="U31" s="141" t="b">
        <v>0</v>
      </c>
      <c r="V31" s="141" t="b">
        <v>0</v>
      </c>
      <c r="W31" s="141" t="b">
        <v>0</v>
      </c>
      <c r="X31" s="141" t="b">
        <v>0</v>
      </c>
      <c r="Y31" s="141" t="b">
        <v>0</v>
      </c>
      <c r="Z31" s="141" t="b">
        <v>0</v>
      </c>
      <c r="AA31" s="141" t="b">
        <v>0</v>
      </c>
      <c r="AB31" s="141" t="b">
        <v>0</v>
      </c>
      <c r="AC31" s="141" t="b">
        <v>0</v>
      </c>
      <c r="AD31" s="141" t="b">
        <v>0</v>
      </c>
      <c r="AE31" s="141" t="b">
        <v>0</v>
      </c>
    </row>
    <row r="32">
      <c r="A32" s="137"/>
      <c r="B32" s="141" t="b">
        <v>0</v>
      </c>
      <c r="C32" s="141" t="b">
        <v>0</v>
      </c>
      <c r="D32" s="141" t="b">
        <v>0</v>
      </c>
      <c r="E32" s="141" t="b">
        <v>0</v>
      </c>
      <c r="F32" s="141" t="b">
        <v>0</v>
      </c>
      <c r="G32" s="141" t="b">
        <v>0</v>
      </c>
      <c r="H32" s="141" t="b">
        <v>0</v>
      </c>
      <c r="I32" s="141" t="b">
        <v>0</v>
      </c>
      <c r="J32" s="141" t="b">
        <v>0</v>
      </c>
      <c r="K32" s="141" t="b">
        <v>0</v>
      </c>
      <c r="L32" s="141" t="b">
        <v>0</v>
      </c>
      <c r="M32" s="141" t="b">
        <v>0</v>
      </c>
      <c r="N32" s="141" t="b">
        <v>0</v>
      </c>
      <c r="O32" s="141" t="b">
        <v>0</v>
      </c>
      <c r="P32" s="141" t="b">
        <v>0</v>
      </c>
      <c r="Q32" s="141" t="b">
        <v>0</v>
      </c>
      <c r="R32" s="141" t="b">
        <v>0</v>
      </c>
      <c r="S32" s="141" t="b">
        <v>0</v>
      </c>
      <c r="T32" s="141" t="b">
        <v>0</v>
      </c>
      <c r="U32" s="141" t="b">
        <v>0</v>
      </c>
      <c r="V32" s="141" t="b">
        <v>0</v>
      </c>
      <c r="W32" s="141" t="b">
        <v>0</v>
      </c>
      <c r="X32" s="141" t="b">
        <v>0</v>
      </c>
      <c r="Y32" s="141" t="b">
        <v>0</v>
      </c>
      <c r="Z32" s="141" t="b">
        <v>0</v>
      </c>
      <c r="AA32" s="141" t="b">
        <v>0</v>
      </c>
      <c r="AB32" s="141" t="b">
        <v>0</v>
      </c>
      <c r="AC32" s="141" t="b">
        <v>0</v>
      </c>
      <c r="AD32" s="141" t="b">
        <v>0</v>
      </c>
      <c r="AE32" s="141" t="b">
        <v>0</v>
      </c>
    </row>
    <row r="33">
      <c r="A33" s="137"/>
      <c r="B33" s="141" t="b">
        <v>0</v>
      </c>
      <c r="C33" s="141" t="b">
        <v>0</v>
      </c>
      <c r="D33" s="141" t="b">
        <v>0</v>
      </c>
      <c r="E33" s="141" t="b">
        <v>0</v>
      </c>
      <c r="F33" s="141" t="b">
        <v>0</v>
      </c>
      <c r="G33" s="141" t="b">
        <v>0</v>
      </c>
      <c r="H33" s="141" t="b">
        <v>0</v>
      </c>
      <c r="I33" s="141" t="b">
        <v>0</v>
      </c>
      <c r="J33" s="141" t="b">
        <v>0</v>
      </c>
      <c r="K33" s="141" t="b">
        <v>0</v>
      </c>
      <c r="L33" s="141" t="b">
        <v>0</v>
      </c>
      <c r="M33" s="141" t="b">
        <v>0</v>
      </c>
      <c r="N33" s="141" t="b">
        <v>0</v>
      </c>
      <c r="O33" s="141" t="b">
        <v>0</v>
      </c>
      <c r="P33" s="141" t="b">
        <v>0</v>
      </c>
      <c r="Q33" s="141" t="b">
        <v>0</v>
      </c>
      <c r="R33" s="141" t="b">
        <v>0</v>
      </c>
      <c r="S33" s="141" t="b">
        <v>0</v>
      </c>
      <c r="T33" s="141" t="b">
        <v>0</v>
      </c>
      <c r="U33" s="141" t="b">
        <v>0</v>
      </c>
      <c r="V33" s="141" t="b">
        <v>0</v>
      </c>
      <c r="W33" s="141" t="b">
        <v>0</v>
      </c>
      <c r="X33" s="141" t="b">
        <v>0</v>
      </c>
      <c r="Y33" s="141" t="b">
        <v>0</v>
      </c>
      <c r="Z33" s="141" t="b">
        <v>0</v>
      </c>
      <c r="AA33" s="141" t="b">
        <v>0</v>
      </c>
      <c r="AB33" s="141" t="b">
        <v>0</v>
      </c>
      <c r="AC33" s="141" t="b">
        <v>0</v>
      </c>
      <c r="AD33" s="141" t="b">
        <v>0</v>
      </c>
      <c r="AE33" s="141" t="b">
        <v>0</v>
      </c>
    </row>
    <row r="34">
      <c r="A34" s="137"/>
      <c r="B34" s="141" t="b">
        <v>0</v>
      </c>
      <c r="C34" s="141" t="b">
        <v>0</v>
      </c>
      <c r="D34" s="141" t="b">
        <v>0</v>
      </c>
      <c r="E34" s="141" t="b">
        <v>0</v>
      </c>
      <c r="F34" s="141" t="b">
        <v>0</v>
      </c>
      <c r="G34" s="141" t="b">
        <v>0</v>
      </c>
      <c r="H34" s="141" t="b">
        <v>0</v>
      </c>
      <c r="I34" s="141" t="b">
        <v>0</v>
      </c>
      <c r="J34" s="141" t="b">
        <v>0</v>
      </c>
      <c r="K34" s="141" t="b">
        <v>0</v>
      </c>
      <c r="L34" s="141" t="b">
        <v>0</v>
      </c>
      <c r="M34" s="141" t="b">
        <v>0</v>
      </c>
      <c r="N34" s="141" t="b">
        <v>0</v>
      </c>
      <c r="O34" s="141" t="b">
        <v>0</v>
      </c>
      <c r="P34" s="141" t="b">
        <v>0</v>
      </c>
      <c r="Q34" s="141" t="b">
        <v>0</v>
      </c>
      <c r="R34" s="141" t="b">
        <v>0</v>
      </c>
      <c r="S34" s="141" t="b">
        <v>0</v>
      </c>
      <c r="T34" s="141" t="b">
        <v>0</v>
      </c>
      <c r="U34" s="141" t="b">
        <v>0</v>
      </c>
      <c r="V34" s="141" t="b">
        <v>0</v>
      </c>
      <c r="W34" s="141" t="b">
        <v>0</v>
      </c>
      <c r="X34" s="141" t="b">
        <v>0</v>
      </c>
      <c r="Y34" s="141" t="b">
        <v>0</v>
      </c>
      <c r="Z34" s="141" t="b">
        <v>0</v>
      </c>
      <c r="AA34" s="141" t="b">
        <v>0</v>
      </c>
      <c r="AB34" s="141" t="b">
        <v>0</v>
      </c>
      <c r="AC34" s="141" t="b">
        <v>0</v>
      </c>
      <c r="AD34" s="141" t="b">
        <v>0</v>
      </c>
      <c r="AE34" s="141" t="b">
        <v>0</v>
      </c>
    </row>
    <row r="35">
      <c r="A35" s="137"/>
      <c r="B35" s="141" t="b">
        <v>0</v>
      </c>
      <c r="C35" s="141" t="b">
        <v>0</v>
      </c>
      <c r="D35" s="141" t="b">
        <v>0</v>
      </c>
      <c r="E35" s="141" t="b">
        <v>0</v>
      </c>
      <c r="F35" s="141" t="b">
        <v>0</v>
      </c>
      <c r="G35" s="141" t="b">
        <v>0</v>
      </c>
      <c r="H35" s="141" t="b">
        <v>0</v>
      </c>
      <c r="I35" s="141" t="b">
        <v>0</v>
      </c>
      <c r="J35" s="141" t="b">
        <v>0</v>
      </c>
      <c r="K35" s="141" t="b">
        <v>0</v>
      </c>
      <c r="L35" s="141" t="b">
        <v>0</v>
      </c>
      <c r="M35" s="141" t="b">
        <v>0</v>
      </c>
      <c r="N35" s="141" t="b">
        <v>0</v>
      </c>
      <c r="O35" s="141" t="b">
        <v>0</v>
      </c>
      <c r="P35" s="141" t="b">
        <v>0</v>
      </c>
      <c r="Q35" s="141" t="b">
        <v>0</v>
      </c>
      <c r="R35" s="141" t="b">
        <v>0</v>
      </c>
      <c r="S35" s="141" t="b">
        <v>0</v>
      </c>
      <c r="T35" s="141" t="b">
        <v>0</v>
      </c>
      <c r="U35" s="141" t="b">
        <v>0</v>
      </c>
      <c r="V35" s="141" t="b">
        <v>0</v>
      </c>
      <c r="W35" s="141" t="b">
        <v>0</v>
      </c>
      <c r="X35" s="141" t="b">
        <v>0</v>
      </c>
      <c r="Y35" s="141" t="b">
        <v>0</v>
      </c>
      <c r="Z35" s="141" t="b">
        <v>0</v>
      </c>
      <c r="AA35" s="141" t="b">
        <v>0</v>
      </c>
      <c r="AB35" s="141" t="b">
        <v>0</v>
      </c>
      <c r="AC35" s="141" t="b">
        <v>0</v>
      </c>
      <c r="AD35" s="141" t="b">
        <v>0</v>
      </c>
      <c r="AE35" s="141" t="b">
        <v>0</v>
      </c>
    </row>
    <row r="36">
      <c r="A36" s="138" t="s">
        <v>9</v>
      </c>
      <c r="B36" s="139">
        <v>45467.0</v>
      </c>
      <c r="C36" s="139">
        <v>45474.0</v>
      </c>
      <c r="D36" s="139">
        <v>45481.0</v>
      </c>
      <c r="E36" s="139">
        <v>45488.0</v>
      </c>
      <c r="F36" s="139">
        <v>45495.0</v>
      </c>
      <c r="G36" s="139">
        <v>45502.0</v>
      </c>
      <c r="H36" s="139">
        <v>45509.0</v>
      </c>
      <c r="I36" s="139">
        <v>45516.0</v>
      </c>
      <c r="J36" s="139">
        <v>45523.0</v>
      </c>
      <c r="K36" s="139">
        <v>45530.0</v>
      </c>
      <c r="L36" s="139">
        <v>45537.0</v>
      </c>
      <c r="M36" s="139">
        <v>45544.0</v>
      </c>
      <c r="N36" s="139">
        <v>45558.0</v>
      </c>
      <c r="O36" s="139">
        <v>45565.0</v>
      </c>
      <c r="P36" s="139">
        <v>45572.0</v>
      </c>
      <c r="Q36" s="139">
        <v>45579.0</v>
      </c>
      <c r="R36" s="139">
        <v>45586.0</v>
      </c>
      <c r="S36" s="139">
        <v>45593.0</v>
      </c>
      <c r="T36" s="139">
        <v>45600.0</v>
      </c>
      <c r="U36" s="139">
        <v>45607.0</v>
      </c>
      <c r="V36" s="139">
        <v>45614.0</v>
      </c>
      <c r="W36" s="139">
        <v>45621.0</v>
      </c>
      <c r="X36" s="139">
        <v>45628.0</v>
      </c>
      <c r="Y36" s="139">
        <v>45635.0</v>
      </c>
      <c r="Z36" s="139">
        <v>45642.0</v>
      </c>
      <c r="AA36" s="139">
        <v>45649.0</v>
      </c>
      <c r="AB36" s="139">
        <v>45656.0</v>
      </c>
      <c r="AC36" s="139">
        <v>45663.0</v>
      </c>
      <c r="AD36" s="139">
        <v>45670.0</v>
      </c>
      <c r="AE36" s="139">
        <v>45677.0</v>
      </c>
    </row>
    <row r="37">
      <c r="A37" s="137"/>
      <c r="B37" s="142" t="b">
        <v>0</v>
      </c>
      <c r="C37" s="142" t="b">
        <v>0</v>
      </c>
      <c r="D37" s="142" t="b">
        <v>0</v>
      </c>
      <c r="E37" s="142" t="b">
        <v>0</v>
      </c>
      <c r="F37" s="142" t="b">
        <v>0</v>
      </c>
      <c r="G37" s="142" t="b">
        <v>0</v>
      </c>
      <c r="H37" s="142" t="b">
        <v>0</v>
      </c>
      <c r="I37" s="142" t="b">
        <v>0</v>
      </c>
      <c r="J37" s="142" t="b">
        <v>0</v>
      </c>
      <c r="K37" s="142" t="b">
        <v>0</v>
      </c>
      <c r="L37" s="142" t="b">
        <v>0</v>
      </c>
      <c r="M37" s="142" t="b">
        <v>0</v>
      </c>
      <c r="N37" s="142" t="b">
        <v>0</v>
      </c>
      <c r="O37" s="142" t="b">
        <v>0</v>
      </c>
      <c r="P37" s="142" t="b">
        <v>0</v>
      </c>
      <c r="Q37" s="142" t="b">
        <v>0</v>
      </c>
      <c r="R37" s="142" t="b">
        <v>0</v>
      </c>
      <c r="S37" s="142" t="b">
        <v>0</v>
      </c>
      <c r="T37" s="142" t="b">
        <v>0</v>
      </c>
      <c r="U37" s="142" t="b">
        <v>0</v>
      </c>
      <c r="V37" s="142" t="b">
        <v>0</v>
      </c>
      <c r="W37" s="142" t="b">
        <v>0</v>
      </c>
      <c r="X37" s="142" t="b">
        <v>0</v>
      </c>
      <c r="Y37" s="142" t="b">
        <v>0</v>
      </c>
      <c r="Z37" s="142" t="b">
        <v>0</v>
      </c>
      <c r="AA37" s="142" t="b">
        <v>0</v>
      </c>
      <c r="AB37" s="142" t="b">
        <v>0</v>
      </c>
      <c r="AC37" s="142" t="b">
        <v>0</v>
      </c>
      <c r="AD37" s="142" t="b">
        <v>0</v>
      </c>
      <c r="AE37" s="142" t="b">
        <v>0</v>
      </c>
    </row>
    <row r="38">
      <c r="A38" s="137"/>
      <c r="B38" s="142" t="b">
        <v>0</v>
      </c>
      <c r="C38" s="142" t="b">
        <v>0</v>
      </c>
      <c r="D38" s="142" t="b">
        <v>0</v>
      </c>
      <c r="E38" s="142" t="b">
        <v>0</v>
      </c>
      <c r="F38" s="142" t="b">
        <v>0</v>
      </c>
      <c r="G38" s="142" t="b">
        <v>0</v>
      </c>
      <c r="H38" s="142" t="b">
        <v>0</v>
      </c>
      <c r="I38" s="142" t="b">
        <v>0</v>
      </c>
      <c r="J38" s="142" t="b">
        <v>0</v>
      </c>
      <c r="K38" s="142" t="b">
        <v>0</v>
      </c>
      <c r="L38" s="142" t="b">
        <v>0</v>
      </c>
      <c r="M38" s="142" t="b">
        <v>0</v>
      </c>
      <c r="N38" s="142" t="b">
        <v>0</v>
      </c>
      <c r="O38" s="142" t="b">
        <v>0</v>
      </c>
      <c r="P38" s="142" t="b">
        <v>0</v>
      </c>
      <c r="Q38" s="142" t="b">
        <v>0</v>
      </c>
      <c r="R38" s="142" t="b">
        <v>0</v>
      </c>
      <c r="S38" s="142" t="b">
        <v>0</v>
      </c>
      <c r="T38" s="142" t="b">
        <v>0</v>
      </c>
      <c r="U38" s="142" t="b">
        <v>0</v>
      </c>
      <c r="V38" s="142" t="b">
        <v>0</v>
      </c>
      <c r="W38" s="142" t="b">
        <v>0</v>
      </c>
      <c r="X38" s="142" t="b">
        <v>0</v>
      </c>
      <c r="Y38" s="142" t="b">
        <v>0</v>
      </c>
      <c r="Z38" s="142" t="b">
        <v>0</v>
      </c>
      <c r="AA38" s="142" t="b">
        <v>0</v>
      </c>
      <c r="AB38" s="142" t="b">
        <v>0</v>
      </c>
      <c r="AC38" s="142" t="b">
        <v>0</v>
      </c>
      <c r="AD38" s="142" t="b">
        <v>0</v>
      </c>
      <c r="AE38" s="142" t="b">
        <v>0</v>
      </c>
    </row>
    <row r="39">
      <c r="A39" s="137"/>
      <c r="B39" s="142" t="b">
        <v>0</v>
      </c>
      <c r="C39" s="142" t="b">
        <v>0</v>
      </c>
      <c r="D39" s="142" t="b">
        <v>0</v>
      </c>
      <c r="E39" s="142" t="b">
        <v>0</v>
      </c>
      <c r="F39" s="142" t="b">
        <v>0</v>
      </c>
      <c r="G39" s="142" t="b">
        <v>0</v>
      </c>
      <c r="H39" s="142" t="b">
        <v>0</v>
      </c>
      <c r="I39" s="142" t="b">
        <v>0</v>
      </c>
      <c r="J39" s="142" t="b">
        <v>0</v>
      </c>
      <c r="K39" s="142" t="b">
        <v>0</v>
      </c>
      <c r="L39" s="142" t="b">
        <v>0</v>
      </c>
      <c r="M39" s="142" t="b">
        <v>0</v>
      </c>
      <c r="N39" s="142" t="b">
        <v>0</v>
      </c>
      <c r="O39" s="142" t="b">
        <v>0</v>
      </c>
      <c r="P39" s="142" t="b">
        <v>0</v>
      </c>
      <c r="Q39" s="142" t="b">
        <v>0</v>
      </c>
      <c r="R39" s="142" t="b">
        <v>0</v>
      </c>
      <c r="S39" s="142" t="b">
        <v>0</v>
      </c>
      <c r="T39" s="142" t="b">
        <v>0</v>
      </c>
      <c r="U39" s="142" t="b">
        <v>0</v>
      </c>
      <c r="V39" s="142" t="b">
        <v>0</v>
      </c>
      <c r="W39" s="142" t="b">
        <v>0</v>
      </c>
      <c r="X39" s="142" t="b">
        <v>0</v>
      </c>
      <c r="Y39" s="142" t="b">
        <v>0</v>
      </c>
      <c r="Z39" s="142" t="b">
        <v>0</v>
      </c>
      <c r="AA39" s="142" t="b">
        <v>0</v>
      </c>
      <c r="AB39" s="142" t="b">
        <v>0</v>
      </c>
      <c r="AC39" s="142" t="b">
        <v>0</v>
      </c>
      <c r="AD39" s="142" t="b">
        <v>0</v>
      </c>
      <c r="AE39" s="142" t="b">
        <v>0</v>
      </c>
    </row>
    <row r="40">
      <c r="A40" s="137"/>
      <c r="B40" s="142" t="b">
        <v>0</v>
      </c>
      <c r="C40" s="142" t="b">
        <v>0</v>
      </c>
      <c r="D40" s="142" t="b">
        <v>0</v>
      </c>
      <c r="E40" s="142" t="b">
        <v>0</v>
      </c>
      <c r="F40" s="142" t="b">
        <v>0</v>
      </c>
      <c r="G40" s="142" t="b">
        <v>0</v>
      </c>
      <c r="H40" s="142" t="b">
        <v>0</v>
      </c>
      <c r="I40" s="142" t="b">
        <v>0</v>
      </c>
      <c r="J40" s="142" t="b">
        <v>0</v>
      </c>
      <c r="K40" s="142" t="b">
        <v>0</v>
      </c>
      <c r="L40" s="142" t="b">
        <v>0</v>
      </c>
      <c r="M40" s="142" t="b">
        <v>0</v>
      </c>
      <c r="N40" s="142" t="b">
        <v>0</v>
      </c>
      <c r="O40" s="142" t="b">
        <v>0</v>
      </c>
      <c r="P40" s="142" t="b">
        <v>0</v>
      </c>
      <c r="Q40" s="142" t="b">
        <v>0</v>
      </c>
      <c r="R40" s="142" t="b">
        <v>0</v>
      </c>
      <c r="S40" s="142" t="b">
        <v>0</v>
      </c>
      <c r="T40" s="142" t="b">
        <v>0</v>
      </c>
      <c r="U40" s="142" t="b">
        <v>0</v>
      </c>
      <c r="V40" s="142" t="b">
        <v>0</v>
      </c>
      <c r="W40" s="142" t="b">
        <v>0</v>
      </c>
      <c r="X40" s="142" t="b">
        <v>0</v>
      </c>
      <c r="Y40" s="142" t="b">
        <v>0</v>
      </c>
      <c r="Z40" s="142" t="b">
        <v>0</v>
      </c>
      <c r="AA40" s="142" t="b">
        <v>0</v>
      </c>
      <c r="AB40" s="142" t="b">
        <v>0</v>
      </c>
      <c r="AC40" s="142" t="b">
        <v>0</v>
      </c>
      <c r="AD40" s="142" t="b">
        <v>0</v>
      </c>
      <c r="AE40" s="142" t="b">
        <v>0</v>
      </c>
    </row>
    <row r="41">
      <c r="A41" s="137"/>
      <c r="B41" s="142" t="b">
        <v>0</v>
      </c>
      <c r="C41" s="142" t="b">
        <v>0</v>
      </c>
      <c r="D41" s="142" t="b">
        <v>0</v>
      </c>
      <c r="E41" s="142" t="b">
        <v>0</v>
      </c>
      <c r="F41" s="142" t="b">
        <v>0</v>
      </c>
      <c r="G41" s="142" t="b">
        <v>0</v>
      </c>
      <c r="H41" s="142" t="b">
        <v>0</v>
      </c>
      <c r="I41" s="142" t="b">
        <v>0</v>
      </c>
      <c r="J41" s="142" t="b">
        <v>0</v>
      </c>
      <c r="K41" s="142" t="b">
        <v>0</v>
      </c>
      <c r="L41" s="142" t="b">
        <v>0</v>
      </c>
      <c r="M41" s="142" t="b">
        <v>0</v>
      </c>
      <c r="N41" s="142" t="b">
        <v>0</v>
      </c>
      <c r="O41" s="142" t="b">
        <v>0</v>
      </c>
      <c r="P41" s="142" t="b">
        <v>0</v>
      </c>
      <c r="Q41" s="142" t="b">
        <v>0</v>
      </c>
      <c r="R41" s="142" t="b">
        <v>0</v>
      </c>
      <c r="S41" s="142" t="b">
        <v>0</v>
      </c>
      <c r="T41" s="142" t="b">
        <v>0</v>
      </c>
      <c r="U41" s="142" t="b">
        <v>0</v>
      </c>
      <c r="V41" s="142" t="b">
        <v>0</v>
      </c>
      <c r="W41" s="142" t="b">
        <v>0</v>
      </c>
      <c r="X41" s="142" t="b">
        <v>0</v>
      </c>
      <c r="Y41" s="142" t="b">
        <v>0</v>
      </c>
      <c r="Z41" s="142" t="b">
        <v>0</v>
      </c>
      <c r="AA41" s="142" t="b">
        <v>0</v>
      </c>
      <c r="AB41" s="142" t="b">
        <v>0</v>
      </c>
      <c r="AC41" s="142" t="b">
        <v>0</v>
      </c>
      <c r="AD41" s="142" t="b">
        <v>0</v>
      </c>
      <c r="AE41" s="142" t="b">
        <v>0</v>
      </c>
    </row>
    <row r="42">
      <c r="A42" s="137"/>
      <c r="B42" s="142" t="b">
        <v>0</v>
      </c>
      <c r="C42" s="142" t="b">
        <v>0</v>
      </c>
      <c r="D42" s="142" t="b">
        <v>0</v>
      </c>
      <c r="E42" s="142" t="b">
        <v>0</v>
      </c>
      <c r="F42" s="142" t="b">
        <v>0</v>
      </c>
      <c r="G42" s="142" t="b">
        <v>0</v>
      </c>
      <c r="H42" s="142" t="b">
        <v>0</v>
      </c>
      <c r="I42" s="142" t="b">
        <v>0</v>
      </c>
      <c r="J42" s="142" t="b">
        <v>0</v>
      </c>
      <c r="K42" s="142" t="b">
        <v>0</v>
      </c>
      <c r="L42" s="142" t="b">
        <v>0</v>
      </c>
      <c r="M42" s="142" t="b">
        <v>0</v>
      </c>
      <c r="N42" s="142" t="b">
        <v>0</v>
      </c>
      <c r="O42" s="142" t="b">
        <v>0</v>
      </c>
      <c r="P42" s="142" t="b">
        <v>0</v>
      </c>
      <c r="Q42" s="142" t="b">
        <v>0</v>
      </c>
      <c r="R42" s="142" t="b">
        <v>0</v>
      </c>
      <c r="S42" s="142" t="b">
        <v>0</v>
      </c>
      <c r="T42" s="142" t="b">
        <v>0</v>
      </c>
      <c r="U42" s="142" t="b">
        <v>0</v>
      </c>
      <c r="V42" s="142" t="b">
        <v>0</v>
      </c>
      <c r="W42" s="142" t="b">
        <v>0</v>
      </c>
      <c r="X42" s="142" t="b">
        <v>0</v>
      </c>
      <c r="Y42" s="142" t="b">
        <v>0</v>
      </c>
      <c r="Z42" s="142" t="b">
        <v>0</v>
      </c>
      <c r="AA42" s="142" t="b">
        <v>0</v>
      </c>
      <c r="AB42" s="142" t="b">
        <v>0</v>
      </c>
      <c r="AC42" s="142" t="b">
        <v>0</v>
      </c>
      <c r="AD42" s="142" t="b">
        <v>0</v>
      </c>
      <c r="AE42" s="142" t="b">
        <v>0</v>
      </c>
    </row>
    <row r="43">
      <c r="A43" s="137"/>
      <c r="B43" s="142" t="b">
        <v>0</v>
      </c>
      <c r="C43" s="142" t="b">
        <v>0</v>
      </c>
      <c r="D43" s="142" t="b">
        <v>0</v>
      </c>
      <c r="E43" s="142" t="b">
        <v>0</v>
      </c>
      <c r="F43" s="142" t="b">
        <v>0</v>
      </c>
      <c r="G43" s="142" t="b">
        <v>0</v>
      </c>
      <c r="H43" s="142" t="b">
        <v>0</v>
      </c>
      <c r="I43" s="142" t="b">
        <v>0</v>
      </c>
      <c r="J43" s="142" t="b">
        <v>0</v>
      </c>
      <c r="K43" s="142" t="b">
        <v>0</v>
      </c>
      <c r="L43" s="142" t="b">
        <v>0</v>
      </c>
      <c r="M43" s="142" t="b">
        <v>0</v>
      </c>
      <c r="N43" s="142" t="b">
        <v>0</v>
      </c>
      <c r="O43" s="142" t="b">
        <v>0</v>
      </c>
      <c r="P43" s="142" t="b">
        <v>0</v>
      </c>
      <c r="Q43" s="142" t="b">
        <v>0</v>
      </c>
      <c r="R43" s="142" t="b">
        <v>0</v>
      </c>
      <c r="S43" s="142" t="b">
        <v>0</v>
      </c>
      <c r="T43" s="142" t="b">
        <v>0</v>
      </c>
      <c r="U43" s="142" t="b">
        <v>0</v>
      </c>
      <c r="V43" s="142" t="b">
        <v>0</v>
      </c>
      <c r="W43" s="142" t="b">
        <v>0</v>
      </c>
      <c r="X43" s="142" t="b">
        <v>0</v>
      </c>
      <c r="Y43" s="142" t="b">
        <v>0</v>
      </c>
      <c r="Z43" s="142" t="b">
        <v>0</v>
      </c>
      <c r="AA43" s="142" t="b">
        <v>0</v>
      </c>
      <c r="AB43" s="142" t="b">
        <v>0</v>
      </c>
      <c r="AC43" s="142" t="b">
        <v>0</v>
      </c>
      <c r="AD43" s="142" t="b">
        <v>0</v>
      </c>
      <c r="AE43" s="142" t="b">
        <v>0</v>
      </c>
    </row>
    <row r="44">
      <c r="A44" s="137"/>
      <c r="B44" s="142" t="b">
        <v>0</v>
      </c>
      <c r="C44" s="142" t="b">
        <v>0</v>
      </c>
      <c r="D44" s="142" t="b">
        <v>0</v>
      </c>
      <c r="E44" s="142" t="b">
        <v>0</v>
      </c>
      <c r="F44" s="142" t="b">
        <v>0</v>
      </c>
      <c r="G44" s="142" t="b">
        <v>0</v>
      </c>
      <c r="H44" s="142" t="b">
        <v>0</v>
      </c>
      <c r="I44" s="142" t="b">
        <v>0</v>
      </c>
      <c r="J44" s="142" t="b">
        <v>0</v>
      </c>
      <c r="K44" s="142" t="b">
        <v>0</v>
      </c>
      <c r="L44" s="142" t="b">
        <v>0</v>
      </c>
      <c r="M44" s="142" t="b">
        <v>0</v>
      </c>
      <c r="N44" s="142" t="b">
        <v>0</v>
      </c>
      <c r="O44" s="142" t="b">
        <v>0</v>
      </c>
      <c r="P44" s="142" t="b">
        <v>0</v>
      </c>
      <c r="Q44" s="142" t="b">
        <v>0</v>
      </c>
      <c r="R44" s="142" t="b">
        <v>0</v>
      </c>
      <c r="S44" s="142" t="b">
        <v>0</v>
      </c>
      <c r="T44" s="142" t="b">
        <v>0</v>
      </c>
      <c r="U44" s="142" t="b">
        <v>0</v>
      </c>
      <c r="V44" s="142" t="b">
        <v>0</v>
      </c>
      <c r="W44" s="142" t="b">
        <v>0</v>
      </c>
      <c r="X44" s="142" t="b">
        <v>0</v>
      </c>
      <c r="Y44" s="142" t="b">
        <v>0</v>
      </c>
      <c r="Z44" s="142" t="b">
        <v>0</v>
      </c>
      <c r="AA44" s="142" t="b">
        <v>0</v>
      </c>
      <c r="AB44" s="142" t="b">
        <v>0</v>
      </c>
      <c r="AC44" s="142" t="b">
        <v>0</v>
      </c>
      <c r="AD44" s="142" t="b">
        <v>0</v>
      </c>
      <c r="AE44" s="142" t="b">
        <v>0</v>
      </c>
    </row>
    <row r="45">
      <c r="A45" s="137"/>
      <c r="B45" s="142" t="b">
        <v>0</v>
      </c>
      <c r="C45" s="142" t="b">
        <v>0</v>
      </c>
      <c r="D45" s="142" t="b">
        <v>0</v>
      </c>
      <c r="E45" s="142" t="b">
        <v>0</v>
      </c>
      <c r="F45" s="142" t="b">
        <v>0</v>
      </c>
      <c r="G45" s="142" t="b">
        <v>0</v>
      </c>
      <c r="H45" s="142" t="b">
        <v>0</v>
      </c>
      <c r="I45" s="142" t="b">
        <v>0</v>
      </c>
      <c r="J45" s="142" t="b">
        <v>0</v>
      </c>
      <c r="K45" s="142" t="b">
        <v>0</v>
      </c>
      <c r="L45" s="142" t="b">
        <v>0</v>
      </c>
      <c r="M45" s="142" t="b">
        <v>0</v>
      </c>
      <c r="N45" s="142" t="b">
        <v>0</v>
      </c>
      <c r="O45" s="142" t="b">
        <v>0</v>
      </c>
      <c r="P45" s="142" t="b">
        <v>0</v>
      </c>
      <c r="Q45" s="142" t="b">
        <v>0</v>
      </c>
      <c r="R45" s="142" t="b">
        <v>0</v>
      </c>
      <c r="S45" s="142" t="b">
        <v>0</v>
      </c>
      <c r="T45" s="142" t="b">
        <v>0</v>
      </c>
      <c r="U45" s="142" t="b">
        <v>0</v>
      </c>
      <c r="V45" s="142" t="b">
        <v>0</v>
      </c>
      <c r="W45" s="142" t="b">
        <v>0</v>
      </c>
      <c r="X45" s="142" t="b">
        <v>0</v>
      </c>
      <c r="Y45" s="142" t="b">
        <v>0</v>
      </c>
      <c r="Z45" s="142" t="b">
        <v>0</v>
      </c>
      <c r="AA45" s="142" t="b">
        <v>0</v>
      </c>
      <c r="AB45" s="142" t="b">
        <v>0</v>
      </c>
      <c r="AC45" s="142" t="b">
        <v>0</v>
      </c>
      <c r="AD45" s="142" t="b">
        <v>0</v>
      </c>
      <c r="AE45" s="142" t="b">
        <v>0</v>
      </c>
    </row>
    <row r="46">
      <c r="A46" s="137"/>
      <c r="B46" s="142" t="b">
        <v>0</v>
      </c>
      <c r="C46" s="142" t="b">
        <v>0</v>
      </c>
      <c r="D46" s="142" t="b">
        <v>0</v>
      </c>
      <c r="E46" s="142" t="b">
        <v>0</v>
      </c>
      <c r="F46" s="142" t="b">
        <v>0</v>
      </c>
      <c r="G46" s="142" t="b">
        <v>0</v>
      </c>
      <c r="H46" s="142" t="b">
        <v>0</v>
      </c>
      <c r="I46" s="142" t="b">
        <v>0</v>
      </c>
      <c r="J46" s="142" t="b">
        <v>0</v>
      </c>
      <c r="K46" s="142" t="b">
        <v>0</v>
      </c>
      <c r="L46" s="142" t="b">
        <v>0</v>
      </c>
      <c r="M46" s="142" t="b">
        <v>0</v>
      </c>
      <c r="N46" s="142" t="b">
        <v>0</v>
      </c>
      <c r="O46" s="142" t="b">
        <v>0</v>
      </c>
      <c r="P46" s="142" t="b">
        <v>0</v>
      </c>
      <c r="Q46" s="142" t="b">
        <v>0</v>
      </c>
      <c r="R46" s="142" t="b">
        <v>0</v>
      </c>
      <c r="S46" s="142" t="b">
        <v>0</v>
      </c>
      <c r="T46" s="142" t="b">
        <v>0</v>
      </c>
      <c r="U46" s="142" t="b">
        <v>0</v>
      </c>
      <c r="V46" s="142" t="b">
        <v>0</v>
      </c>
      <c r="W46" s="142" t="b">
        <v>0</v>
      </c>
      <c r="X46" s="142" t="b">
        <v>0</v>
      </c>
      <c r="Y46" s="142" t="b">
        <v>0</v>
      </c>
      <c r="Z46" s="142" t="b">
        <v>0</v>
      </c>
      <c r="AA46" s="142" t="b">
        <v>0</v>
      </c>
      <c r="AB46" s="142" t="b">
        <v>0</v>
      </c>
      <c r="AC46" s="142" t="b">
        <v>0</v>
      </c>
      <c r="AD46" s="142" t="b">
        <v>0</v>
      </c>
      <c r="AE46" s="142" t="b">
        <v>0</v>
      </c>
    </row>
    <row r="47">
      <c r="A47" s="138" t="s">
        <v>10</v>
      </c>
      <c r="B47" s="139">
        <v>45467.0</v>
      </c>
      <c r="C47" s="139">
        <v>45474.0</v>
      </c>
      <c r="D47" s="139">
        <v>45481.0</v>
      </c>
      <c r="E47" s="139">
        <v>45488.0</v>
      </c>
      <c r="F47" s="139">
        <v>45495.0</v>
      </c>
      <c r="G47" s="139">
        <v>45502.0</v>
      </c>
      <c r="H47" s="139">
        <v>45509.0</v>
      </c>
      <c r="I47" s="139">
        <v>45516.0</v>
      </c>
      <c r="J47" s="139">
        <v>45523.0</v>
      </c>
      <c r="K47" s="139">
        <v>45530.0</v>
      </c>
      <c r="L47" s="139">
        <v>45537.0</v>
      </c>
      <c r="M47" s="139">
        <v>45544.0</v>
      </c>
      <c r="N47" s="139">
        <v>45558.0</v>
      </c>
      <c r="O47" s="139">
        <v>45565.0</v>
      </c>
      <c r="P47" s="139">
        <v>45572.0</v>
      </c>
      <c r="Q47" s="139">
        <v>45579.0</v>
      </c>
      <c r="R47" s="139">
        <v>45586.0</v>
      </c>
      <c r="S47" s="139">
        <v>45593.0</v>
      </c>
      <c r="T47" s="139">
        <v>45600.0</v>
      </c>
      <c r="U47" s="139">
        <v>45607.0</v>
      </c>
      <c r="V47" s="139">
        <v>45614.0</v>
      </c>
      <c r="W47" s="139">
        <v>45621.0</v>
      </c>
      <c r="X47" s="139">
        <v>45628.0</v>
      </c>
      <c r="Y47" s="139">
        <v>45635.0</v>
      </c>
      <c r="Z47" s="139">
        <v>45642.0</v>
      </c>
      <c r="AA47" s="139">
        <v>45649.0</v>
      </c>
      <c r="AB47" s="139">
        <v>45656.0</v>
      </c>
      <c r="AC47" s="139">
        <v>45663.0</v>
      </c>
      <c r="AD47" s="139">
        <v>45670.0</v>
      </c>
      <c r="AE47" s="139">
        <v>45677.0</v>
      </c>
    </row>
    <row r="48">
      <c r="A48" s="137"/>
      <c r="B48" s="141" t="b">
        <v>0</v>
      </c>
      <c r="C48" s="141" t="b">
        <v>0</v>
      </c>
      <c r="D48" s="141" t="b">
        <v>0</v>
      </c>
      <c r="E48" s="141" t="b">
        <v>0</v>
      </c>
      <c r="F48" s="141" t="b">
        <v>0</v>
      </c>
      <c r="G48" s="141" t="b">
        <v>0</v>
      </c>
      <c r="H48" s="141" t="b">
        <v>0</v>
      </c>
      <c r="I48" s="141" t="b">
        <v>0</v>
      </c>
      <c r="J48" s="141" t="b">
        <v>0</v>
      </c>
      <c r="K48" s="141" t="b">
        <v>0</v>
      </c>
      <c r="L48" s="141" t="b">
        <v>0</v>
      </c>
      <c r="M48" s="141" t="b">
        <v>0</v>
      </c>
      <c r="N48" s="141" t="b">
        <v>0</v>
      </c>
      <c r="O48" s="141" t="b">
        <v>0</v>
      </c>
      <c r="P48" s="141" t="b">
        <v>0</v>
      </c>
      <c r="Q48" s="141" t="b">
        <v>0</v>
      </c>
      <c r="R48" s="141" t="b">
        <v>0</v>
      </c>
      <c r="S48" s="141" t="b">
        <v>0</v>
      </c>
      <c r="T48" s="141" t="b">
        <v>0</v>
      </c>
      <c r="U48" s="141" t="b">
        <v>0</v>
      </c>
      <c r="V48" s="141" t="b">
        <v>0</v>
      </c>
      <c r="W48" s="141" t="b">
        <v>0</v>
      </c>
      <c r="X48" s="141" t="b">
        <v>0</v>
      </c>
      <c r="Y48" s="141" t="b">
        <v>0</v>
      </c>
      <c r="Z48" s="141" t="b">
        <v>0</v>
      </c>
      <c r="AA48" s="141" t="b">
        <v>0</v>
      </c>
      <c r="AB48" s="141" t="b">
        <v>0</v>
      </c>
      <c r="AC48" s="141" t="b">
        <v>0</v>
      </c>
      <c r="AD48" s="141" t="b">
        <v>0</v>
      </c>
      <c r="AE48" s="141" t="b">
        <v>0</v>
      </c>
    </row>
    <row r="49">
      <c r="A49" s="137"/>
      <c r="B49" s="141" t="b">
        <v>0</v>
      </c>
      <c r="C49" s="141" t="b">
        <v>0</v>
      </c>
      <c r="D49" s="141" t="b">
        <v>0</v>
      </c>
      <c r="E49" s="141" t="b">
        <v>0</v>
      </c>
      <c r="F49" s="141" t="b">
        <v>0</v>
      </c>
      <c r="G49" s="141" t="b">
        <v>0</v>
      </c>
      <c r="H49" s="141" t="b">
        <v>0</v>
      </c>
      <c r="I49" s="141" t="b">
        <v>0</v>
      </c>
      <c r="J49" s="141" t="b">
        <v>0</v>
      </c>
      <c r="K49" s="141" t="b">
        <v>0</v>
      </c>
      <c r="L49" s="141" t="b">
        <v>0</v>
      </c>
      <c r="M49" s="141" t="b">
        <v>0</v>
      </c>
      <c r="N49" s="141" t="b">
        <v>0</v>
      </c>
      <c r="O49" s="141" t="b">
        <v>0</v>
      </c>
      <c r="P49" s="141" t="b">
        <v>0</v>
      </c>
      <c r="Q49" s="141" t="b">
        <v>0</v>
      </c>
      <c r="R49" s="141" t="b">
        <v>0</v>
      </c>
      <c r="S49" s="141" t="b">
        <v>0</v>
      </c>
      <c r="T49" s="141" t="b">
        <v>0</v>
      </c>
      <c r="U49" s="141" t="b">
        <v>0</v>
      </c>
      <c r="V49" s="141" t="b">
        <v>0</v>
      </c>
      <c r="W49" s="141" t="b">
        <v>0</v>
      </c>
      <c r="X49" s="141" t="b">
        <v>0</v>
      </c>
      <c r="Y49" s="141" t="b">
        <v>0</v>
      </c>
      <c r="Z49" s="141" t="b">
        <v>0</v>
      </c>
      <c r="AA49" s="141" t="b">
        <v>0</v>
      </c>
      <c r="AB49" s="141" t="b">
        <v>0</v>
      </c>
      <c r="AC49" s="141" t="b">
        <v>0</v>
      </c>
      <c r="AD49" s="141" t="b">
        <v>0</v>
      </c>
      <c r="AE49" s="141" t="b">
        <v>0</v>
      </c>
    </row>
    <row r="50">
      <c r="A50" s="137"/>
      <c r="B50" s="141" t="b">
        <v>0</v>
      </c>
      <c r="C50" s="141" t="b">
        <v>0</v>
      </c>
      <c r="D50" s="141" t="b">
        <v>0</v>
      </c>
      <c r="E50" s="141" t="b">
        <v>0</v>
      </c>
      <c r="F50" s="141" t="b">
        <v>0</v>
      </c>
      <c r="G50" s="141" t="b">
        <v>0</v>
      </c>
      <c r="H50" s="141" t="b">
        <v>0</v>
      </c>
      <c r="I50" s="141" t="b">
        <v>0</v>
      </c>
      <c r="J50" s="141" t="b">
        <v>0</v>
      </c>
      <c r="K50" s="141" t="b">
        <v>0</v>
      </c>
      <c r="L50" s="141" t="b">
        <v>0</v>
      </c>
      <c r="M50" s="141" t="b">
        <v>0</v>
      </c>
      <c r="N50" s="141" t="b">
        <v>0</v>
      </c>
      <c r="O50" s="141" t="b">
        <v>0</v>
      </c>
      <c r="P50" s="141" t="b">
        <v>0</v>
      </c>
      <c r="Q50" s="141" t="b">
        <v>0</v>
      </c>
      <c r="R50" s="141" t="b">
        <v>0</v>
      </c>
      <c r="S50" s="141" t="b">
        <v>0</v>
      </c>
      <c r="T50" s="141" t="b">
        <v>0</v>
      </c>
      <c r="U50" s="141" t="b">
        <v>0</v>
      </c>
      <c r="V50" s="141" t="b">
        <v>0</v>
      </c>
      <c r="W50" s="141" t="b">
        <v>0</v>
      </c>
      <c r="X50" s="141" t="b">
        <v>0</v>
      </c>
      <c r="Y50" s="141" t="b">
        <v>0</v>
      </c>
      <c r="Z50" s="141" t="b">
        <v>0</v>
      </c>
      <c r="AA50" s="141" t="b">
        <v>0</v>
      </c>
      <c r="AB50" s="141" t="b">
        <v>0</v>
      </c>
      <c r="AC50" s="141" t="b">
        <v>0</v>
      </c>
      <c r="AD50" s="141" t="b">
        <v>0</v>
      </c>
      <c r="AE50" s="141" t="b">
        <v>0</v>
      </c>
    </row>
    <row r="51">
      <c r="A51" s="137"/>
      <c r="B51" s="141" t="b">
        <v>0</v>
      </c>
      <c r="C51" s="141" t="b">
        <v>0</v>
      </c>
      <c r="D51" s="141" t="b">
        <v>0</v>
      </c>
      <c r="E51" s="141" t="b">
        <v>0</v>
      </c>
      <c r="F51" s="141" t="b">
        <v>0</v>
      </c>
      <c r="G51" s="141" t="b">
        <v>0</v>
      </c>
      <c r="H51" s="141" t="b">
        <v>0</v>
      </c>
      <c r="I51" s="141" t="b">
        <v>0</v>
      </c>
      <c r="J51" s="141" t="b">
        <v>0</v>
      </c>
      <c r="K51" s="141" t="b">
        <v>0</v>
      </c>
      <c r="L51" s="141" t="b">
        <v>0</v>
      </c>
      <c r="M51" s="141" t="b">
        <v>0</v>
      </c>
      <c r="N51" s="141" t="b">
        <v>0</v>
      </c>
      <c r="O51" s="141" t="b">
        <v>0</v>
      </c>
      <c r="P51" s="141" t="b">
        <v>0</v>
      </c>
      <c r="Q51" s="141" t="b">
        <v>0</v>
      </c>
      <c r="R51" s="141" t="b">
        <v>0</v>
      </c>
      <c r="S51" s="141" t="b">
        <v>0</v>
      </c>
      <c r="T51" s="141" t="b">
        <v>0</v>
      </c>
      <c r="U51" s="141" t="b">
        <v>0</v>
      </c>
      <c r="V51" s="141" t="b">
        <v>0</v>
      </c>
      <c r="W51" s="141" t="b">
        <v>0</v>
      </c>
      <c r="X51" s="141" t="b">
        <v>0</v>
      </c>
      <c r="Y51" s="141" t="b">
        <v>0</v>
      </c>
      <c r="Z51" s="141" t="b">
        <v>0</v>
      </c>
      <c r="AA51" s="141" t="b">
        <v>0</v>
      </c>
      <c r="AB51" s="141" t="b">
        <v>0</v>
      </c>
      <c r="AC51" s="141" t="b">
        <v>0</v>
      </c>
      <c r="AD51" s="141" t="b">
        <v>0</v>
      </c>
      <c r="AE51" s="141" t="b">
        <v>0</v>
      </c>
    </row>
    <row r="52">
      <c r="A52" s="137"/>
      <c r="B52" s="141" t="b">
        <v>0</v>
      </c>
      <c r="C52" s="141" t="b">
        <v>0</v>
      </c>
      <c r="D52" s="141" t="b">
        <v>0</v>
      </c>
      <c r="E52" s="141" t="b">
        <v>0</v>
      </c>
      <c r="F52" s="141" t="b">
        <v>0</v>
      </c>
      <c r="G52" s="141" t="b">
        <v>0</v>
      </c>
      <c r="H52" s="141" t="b">
        <v>0</v>
      </c>
      <c r="I52" s="141" t="b">
        <v>0</v>
      </c>
      <c r="J52" s="141" t="b">
        <v>0</v>
      </c>
      <c r="K52" s="141" t="b">
        <v>0</v>
      </c>
      <c r="L52" s="141" t="b">
        <v>0</v>
      </c>
      <c r="M52" s="141" t="b">
        <v>0</v>
      </c>
      <c r="N52" s="141" t="b">
        <v>0</v>
      </c>
      <c r="O52" s="141" t="b">
        <v>0</v>
      </c>
      <c r="P52" s="141" t="b">
        <v>0</v>
      </c>
      <c r="Q52" s="141" t="b">
        <v>0</v>
      </c>
      <c r="R52" s="141" t="b">
        <v>0</v>
      </c>
      <c r="S52" s="141" t="b">
        <v>0</v>
      </c>
      <c r="T52" s="141" t="b">
        <v>0</v>
      </c>
      <c r="U52" s="141" t="b">
        <v>0</v>
      </c>
      <c r="V52" s="141" t="b">
        <v>0</v>
      </c>
      <c r="W52" s="141" t="b">
        <v>0</v>
      </c>
      <c r="X52" s="141" t="b">
        <v>0</v>
      </c>
      <c r="Y52" s="141" t="b">
        <v>0</v>
      </c>
      <c r="Z52" s="141" t="b">
        <v>0</v>
      </c>
      <c r="AA52" s="141" t="b">
        <v>0</v>
      </c>
      <c r="AB52" s="141" t="b">
        <v>0</v>
      </c>
      <c r="AC52" s="141" t="b">
        <v>0</v>
      </c>
      <c r="AD52" s="141" t="b">
        <v>0</v>
      </c>
      <c r="AE52" s="141" t="b">
        <v>0</v>
      </c>
    </row>
    <row r="53">
      <c r="A53" s="137"/>
      <c r="B53" s="141" t="b">
        <v>0</v>
      </c>
      <c r="C53" s="141" t="b">
        <v>0</v>
      </c>
      <c r="D53" s="141" t="b">
        <v>0</v>
      </c>
      <c r="E53" s="141" t="b">
        <v>0</v>
      </c>
      <c r="F53" s="141" t="b">
        <v>0</v>
      </c>
      <c r="G53" s="141" t="b">
        <v>0</v>
      </c>
      <c r="H53" s="141" t="b">
        <v>0</v>
      </c>
      <c r="I53" s="141" t="b">
        <v>0</v>
      </c>
      <c r="J53" s="141" t="b">
        <v>0</v>
      </c>
      <c r="K53" s="141" t="b">
        <v>0</v>
      </c>
      <c r="L53" s="141" t="b">
        <v>0</v>
      </c>
      <c r="M53" s="141" t="b">
        <v>0</v>
      </c>
      <c r="N53" s="141" t="b">
        <v>0</v>
      </c>
      <c r="O53" s="141" t="b">
        <v>0</v>
      </c>
      <c r="P53" s="141" t="b">
        <v>0</v>
      </c>
      <c r="Q53" s="141" t="b">
        <v>0</v>
      </c>
      <c r="R53" s="141" t="b">
        <v>0</v>
      </c>
      <c r="S53" s="141" t="b">
        <v>0</v>
      </c>
      <c r="T53" s="141" t="b">
        <v>0</v>
      </c>
      <c r="U53" s="141" t="b">
        <v>0</v>
      </c>
      <c r="V53" s="141" t="b">
        <v>0</v>
      </c>
      <c r="W53" s="141" t="b">
        <v>0</v>
      </c>
      <c r="X53" s="141" t="b">
        <v>0</v>
      </c>
      <c r="Y53" s="141" t="b">
        <v>0</v>
      </c>
      <c r="Z53" s="141" t="b">
        <v>0</v>
      </c>
      <c r="AA53" s="141" t="b">
        <v>0</v>
      </c>
      <c r="AB53" s="141" t="b">
        <v>0</v>
      </c>
      <c r="AC53" s="141" t="b">
        <v>0</v>
      </c>
      <c r="AD53" s="141" t="b">
        <v>0</v>
      </c>
      <c r="AE53" s="141" t="b">
        <v>0</v>
      </c>
    </row>
    <row r="54">
      <c r="A54" s="137"/>
      <c r="B54" s="141" t="b">
        <v>0</v>
      </c>
      <c r="C54" s="141" t="b">
        <v>0</v>
      </c>
      <c r="D54" s="141" t="b">
        <v>0</v>
      </c>
      <c r="E54" s="141" t="b">
        <v>0</v>
      </c>
      <c r="F54" s="141" t="b">
        <v>0</v>
      </c>
      <c r="G54" s="141" t="b">
        <v>0</v>
      </c>
      <c r="H54" s="141" t="b">
        <v>0</v>
      </c>
      <c r="I54" s="141" t="b">
        <v>0</v>
      </c>
      <c r="J54" s="141" t="b">
        <v>0</v>
      </c>
      <c r="K54" s="141" t="b">
        <v>0</v>
      </c>
      <c r="L54" s="141" t="b">
        <v>0</v>
      </c>
      <c r="M54" s="141" t="b">
        <v>0</v>
      </c>
      <c r="N54" s="141" t="b">
        <v>0</v>
      </c>
      <c r="O54" s="141" t="b">
        <v>0</v>
      </c>
      <c r="P54" s="141" t="b">
        <v>0</v>
      </c>
      <c r="Q54" s="141" t="b">
        <v>0</v>
      </c>
      <c r="R54" s="141" t="b">
        <v>0</v>
      </c>
      <c r="S54" s="141" t="b">
        <v>0</v>
      </c>
      <c r="T54" s="141" t="b">
        <v>0</v>
      </c>
      <c r="U54" s="141" t="b">
        <v>0</v>
      </c>
      <c r="V54" s="141" t="b">
        <v>0</v>
      </c>
      <c r="W54" s="141" t="b">
        <v>0</v>
      </c>
      <c r="X54" s="141" t="b">
        <v>0</v>
      </c>
      <c r="Y54" s="141" t="b">
        <v>0</v>
      </c>
      <c r="Z54" s="141" t="b">
        <v>0</v>
      </c>
      <c r="AA54" s="141" t="b">
        <v>0</v>
      </c>
      <c r="AB54" s="141" t="b">
        <v>0</v>
      </c>
      <c r="AC54" s="141" t="b">
        <v>0</v>
      </c>
      <c r="AD54" s="141" t="b">
        <v>0</v>
      </c>
      <c r="AE54" s="141" t="b">
        <v>0</v>
      </c>
    </row>
    <row r="55">
      <c r="A55" s="137"/>
      <c r="B55" s="141" t="b">
        <v>0</v>
      </c>
      <c r="C55" s="141" t="b">
        <v>0</v>
      </c>
      <c r="D55" s="141" t="b">
        <v>0</v>
      </c>
      <c r="E55" s="141" t="b">
        <v>0</v>
      </c>
      <c r="F55" s="141" t="b">
        <v>0</v>
      </c>
      <c r="G55" s="141" t="b">
        <v>0</v>
      </c>
      <c r="H55" s="141" t="b">
        <v>0</v>
      </c>
      <c r="I55" s="141" t="b">
        <v>0</v>
      </c>
      <c r="J55" s="141" t="b">
        <v>0</v>
      </c>
      <c r="K55" s="141" t="b">
        <v>0</v>
      </c>
      <c r="L55" s="141" t="b">
        <v>0</v>
      </c>
      <c r="M55" s="141" t="b">
        <v>0</v>
      </c>
      <c r="N55" s="141" t="b">
        <v>0</v>
      </c>
      <c r="O55" s="141" t="b">
        <v>0</v>
      </c>
      <c r="P55" s="141" t="b">
        <v>0</v>
      </c>
      <c r="Q55" s="141" t="b">
        <v>0</v>
      </c>
      <c r="R55" s="141" t="b">
        <v>0</v>
      </c>
      <c r="S55" s="141" t="b">
        <v>0</v>
      </c>
      <c r="T55" s="141" t="b">
        <v>0</v>
      </c>
      <c r="U55" s="141" t="b">
        <v>0</v>
      </c>
      <c r="V55" s="141" t="b">
        <v>0</v>
      </c>
      <c r="W55" s="141" t="b">
        <v>0</v>
      </c>
      <c r="X55" s="141" t="b">
        <v>0</v>
      </c>
      <c r="Y55" s="141" t="b">
        <v>0</v>
      </c>
      <c r="Z55" s="141" t="b">
        <v>0</v>
      </c>
      <c r="AA55" s="141" t="b">
        <v>0</v>
      </c>
      <c r="AB55" s="141" t="b">
        <v>0</v>
      </c>
      <c r="AC55" s="141" t="b">
        <v>0</v>
      </c>
      <c r="AD55" s="141" t="b">
        <v>0</v>
      </c>
      <c r="AE55" s="141" t="b">
        <v>0</v>
      </c>
    </row>
    <row r="56">
      <c r="A56" s="137"/>
      <c r="B56" s="141" t="b">
        <v>0</v>
      </c>
      <c r="C56" s="141" t="b">
        <v>0</v>
      </c>
      <c r="D56" s="141" t="b">
        <v>0</v>
      </c>
      <c r="E56" s="141" t="b">
        <v>0</v>
      </c>
      <c r="F56" s="141" t="b">
        <v>0</v>
      </c>
      <c r="G56" s="141" t="b">
        <v>0</v>
      </c>
      <c r="H56" s="141" t="b">
        <v>0</v>
      </c>
      <c r="I56" s="141" t="b">
        <v>0</v>
      </c>
      <c r="J56" s="141" t="b">
        <v>0</v>
      </c>
      <c r="K56" s="141" t="b">
        <v>0</v>
      </c>
      <c r="L56" s="141" t="b">
        <v>0</v>
      </c>
      <c r="M56" s="141" t="b">
        <v>0</v>
      </c>
      <c r="N56" s="141" t="b">
        <v>0</v>
      </c>
      <c r="O56" s="141" t="b">
        <v>0</v>
      </c>
      <c r="P56" s="141" t="b">
        <v>0</v>
      </c>
      <c r="Q56" s="141" t="b">
        <v>0</v>
      </c>
      <c r="R56" s="141" t="b">
        <v>0</v>
      </c>
      <c r="S56" s="141" t="b">
        <v>0</v>
      </c>
      <c r="T56" s="141" t="b">
        <v>0</v>
      </c>
      <c r="U56" s="141" t="b">
        <v>0</v>
      </c>
      <c r="V56" s="141" t="b">
        <v>0</v>
      </c>
      <c r="W56" s="141" t="b">
        <v>0</v>
      </c>
      <c r="X56" s="141" t="b">
        <v>0</v>
      </c>
      <c r="Y56" s="141" t="b">
        <v>0</v>
      </c>
      <c r="Z56" s="141" t="b">
        <v>0</v>
      </c>
      <c r="AA56" s="141" t="b">
        <v>0</v>
      </c>
      <c r="AB56" s="141" t="b">
        <v>0</v>
      </c>
      <c r="AC56" s="141" t="b">
        <v>0</v>
      </c>
      <c r="AD56" s="141" t="b">
        <v>0</v>
      </c>
      <c r="AE56" s="141" t="b">
        <v>0</v>
      </c>
    </row>
    <row r="57">
      <c r="A57" s="137"/>
      <c r="B57" s="141" t="b">
        <v>0</v>
      </c>
      <c r="C57" s="141" t="b">
        <v>0</v>
      </c>
      <c r="D57" s="141" t="b">
        <v>0</v>
      </c>
      <c r="E57" s="141" t="b">
        <v>0</v>
      </c>
      <c r="F57" s="141" t="b">
        <v>0</v>
      </c>
      <c r="G57" s="141" t="b">
        <v>0</v>
      </c>
      <c r="H57" s="141" t="b">
        <v>0</v>
      </c>
      <c r="I57" s="141" t="b">
        <v>0</v>
      </c>
      <c r="J57" s="141" t="b">
        <v>0</v>
      </c>
      <c r="K57" s="141" t="b">
        <v>0</v>
      </c>
      <c r="L57" s="141" t="b">
        <v>0</v>
      </c>
      <c r="M57" s="141" t="b">
        <v>0</v>
      </c>
      <c r="N57" s="141" t="b">
        <v>0</v>
      </c>
      <c r="O57" s="141" t="b">
        <v>0</v>
      </c>
      <c r="P57" s="141" t="b">
        <v>0</v>
      </c>
      <c r="Q57" s="141" t="b">
        <v>0</v>
      </c>
      <c r="R57" s="141" t="b">
        <v>0</v>
      </c>
      <c r="S57" s="141" t="b">
        <v>0</v>
      </c>
      <c r="T57" s="141" t="b">
        <v>0</v>
      </c>
      <c r="U57" s="141" t="b">
        <v>0</v>
      </c>
      <c r="V57" s="141" t="b">
        <v>0</v>
      </c>
      <c r="W57" s="141" t="b">
        <v>0</v>
      </c>
      <c r="X57" s="141" t="b">
        <v>0</v>
      </c>
      <c r="Y57" s="141" t="b">
        <v>0</v>
      </c>
      <c r="Z57" s="141" t="b">
        <v>0</v>
      </c>
      <c r="AA57" s="141" t="b">
        <v>0</v>
      </c>
      <c r="AB57" s="141" t="b">
        <v>0</v>
      </c>
      <c r="AC57" s="141" t="b">
        <v>0</v>
      </c>
      <c r="AD57" s="141" t="b">
        <v>0</v>
      </c>
      <c r="AE57" s="141" t="b">
        <v>0</v>
      </c>
    </row>
    <row r="58">
      <c r="A58" s="138" t="s">
        <v>11</v>
      </c>
      <c r="B58" s="139">
        <v>45467.0</v>
      </c>
      <c r="C58" s="139">
        <v>45474.0</v>
      </c>
      <c r="D58" s="139">
        <v>45481.0</v>
      </c>
      <c r="E58" s="139">
        <v>45488.0</v>
      </c>
      <c r="F58" s="139">
        <v>45495.0</v>
      </c>
      <c r="G58" s="139">
        <v>45502.0</v>
      </c>
      <c r="H58" s="139">
        <v>45509.0</v>
      </c>
      <c r="I58" s="139">
        <v>45516.0</v>
      </c>
      <c r="J58" s="139">
        <v>45523.0</v>
      </c>
      <c r="K58" s="139">
        <v>45530.0</v>
      </c>
      <c r="L58" s="139">
        <v>45537.0</v>
      </c>
      <c r="M58" s="139">
        <v>45544.0</v>
      </c>
      <c r="N58" s="139">
        <v>45558.0</v>
      </c>
      <c r="O58" s="139">
        <v>45565.0</v>
      </c>
      <c r="P58" s="139">
        <v>45572.0</v>
      </c>
      <c r="Q58" s="139">
        <v>45579.0</v>
      </c>
      <c r="R58" s="139">
        <v>45586.0</v>
      </c>
      <c r="S58" s="139">
        <v>45593.0</v>
      </c>
      <c r="T58" s="139">
        <v>45600.0</v>
      </c>
      <c r="U58" s="139">
        <v>45607.0</v>
      </c>
      <c r="V58" s="139">
        <v>45614.0</v>
      </c>
      <c r="W58" s="139">
        <v>45621.0</v>
      </c>
      <c r="X58" s="139">
        <v>45628.0</v>
      </c>
      <c r="Y58" s="139">
        <v>45635.0</v>
      </c>
      <c r="Z58" s="139">
        <v>45642.0</v>
      </c>
      <c r="AA58" s="139">
        <v>45649.0</v>
      </c>
      <c r="AB58" s="139">
        <v>45656.0</v>
      </c>
      <c r="AC58" s="139">
        <v>45663.0</v>
      </c>
      <c r="AD58" s="139">
        <v>45670.0</v>
      </c>
      <c r="AE58" s="139">
        <v>45677.0</v>
      </c>
    </row>
    <row r="59">
      <c r="A59" s="137"/>
      <c r="B59" s="142" t="b">
        <v>0</v>
      </c>
      <c r="C59" s="142" t="b">
        <v>0</v>
      </c>
      <c r="D59" s="142" t="b">
        <v>0</v>
      </c>
      <c r="E59" s="142" t="b">
        <v>0</v>
      </c>
      <c r="F59" s="142" t="b">
        <v>0</v>
      </c>
      <c r="G59" s="142" t="b">
        <v>0</v>
      </c>
      <c r="H59" s="142" t="b">
        <v>0</v>
      </c>
      <c r="I59" s="142" t="b">
        <v>0</v>
      </c>
      <c r="J59" s="142" t="b">
        <v>0</v>
      </c>
      <c r="K59" s="142" t="b">
        <v>0</v>
      </c>
      <c r="L59" s="142" t="b">
        <v>0</v>
      </c>
      <c r="M59" s="142" t="b">
        <v>0</v>
      </c>
      <c r="N59" s="142" t="b">
        <v>0</v>
      </c>
      <c r="O59" s="142" t="b">
        <v>0</v>
      </c>
      <c r="P59" s="142" t="b">
        <v>0</v>
      </c>
      <c r="Q59" s="142" t="b">
        <v>0</v>
      </c>
      <c r="R59" s="142" t="b">
        <v>0</v>
      </c>
      <c r="S59" s="142" t="b">
        <v>0</v>
      </c>
      <c r="T59" s="142" t="b">
        <v>0</v>
      </c>
      <c r="U59" s="142" t="b">
        <v>0</v>
      </c>
      <c r="V59" s="142" t="b">
        <v>0</v>
      </c>
      <c r="W59" s="142" t="b">
        <v>0</v>
      </c>
      <c r="X59" s="142" t="b">
        <v>0</v>
      </c>
      <c r="Y59" s="142" t="b">
        <v>0</v>
      </c>
      <c r="Z59" s="142" t="b">
        <v>0</v>
      </c>
      <c r="AA59" s="142" t="b">
        <v>0</v>
      </c>
      <c r="AB59" s="142" t="b">
        <v>0</v>
      </c>
      <c r="AC59" s="142" t="b">
        <v>0</v>
      </c>
      <c r="AD59" s="142" t="b">
        <v>0</v>
      </c>
      <c r="AE59" s="142" t="b">
        <v>0</v>
      </c>
    </row>
    <row r="60">
      <c r="A60" s="137"/>
      <c r="B60" s="142" t="b">
        <v>0</v>
      </c>
      <c r="C60" s="142" t="b">
        <v>0</v>
      </c>
      <c r="D60" s="142" t="b">
        <v>0</v>
      </c>
      <c r="E60" s="142" t="b">
        <v>0</v>
      </c>
      <c r="F60" s="142" t="b">
        <v>0</v>
      </c>
      <c r="G60" s="142" t="b">
        <v>0</v>
      </c>
      <c r="H60" s="142" t="b">
        <v>0</v>
      </c>
      <c r="I60" s="142" t="b">
        <v>0</v>
      </c>
      <c r="J60" s="142" t="b">
        <v>0</v>
      </c>
      <c r="K60" s="142" t="b">
        <v>0</v>
      </c>
      <c r="L60" s="142" t="b">
        <v>0</v>
      </c>
      <c r="M60" s="142" t="b">
        <v>0</v>
      </c>
      <c r="N60" s="142" t="b">
        <v>0</v>
      </c>
      <c r="O60" s="142" t="b">
        <v>0</v>
      </c>
      <c r="P60" s="142" t="b">
        <v>0</v>
      </c>
      <c r="Q60" s="142" t="b">
        <v>0</v>
      </c>
      <c r="R60" s="142" t="b">
        <v>0</v>
      </c>
      <c r="S60" s="142" t="b">
        <v>0</v>
      </c>
      <c r="T60" s="142" t="b">
        <v>0</v>
      </c>
      <c r="U60" s="142" t="b">
        <v>0</v>
      </c>
      <c r="V60" s="142" t="b">
        <v>0</v>
      </c>
      <c r="W60" s="142" t="b">
        <v>0</v>
      </c>
      <c r="X60" s="142" t="b">
        <v>0</v>
      </c>
      <c r="Y60" s="142" t="b">
        <v>0</v>
      </c>
      <c r="Z60" s="142" t="b">
        <v>0</v>
      </c>
      <c r="AA60" s="142" t="b">
        <v>0</v>
      </c>
      <c r="AB60" s="142" t="b">
        <v>0</v>
      </c>
      <c r="AC60" s="142" t="b">
        <v>0</v>
      </c>
      <c r="AD60" s="142" t="b">
        <v>0</v>
      </c>
      <c r="AE60" s="142" t="b">
        <v>0</v>
      </c>
    </row>
    <row r="61">
      <c r="A61" s="137"/>
      <c r="B61" s="142" t="b">
        <v>0</v>
      </c>
      <c r="C61" s="142" t="b">
        <v>0</v>
      </c>
      <c r="D61" s="142" t="b">
        <v>0</v>
      </c>
      <c r="E61" s="142" t="b">
        <v>0</v>
      </c>
      <c r="F61" s="142" t="b">
        <v>0</v>
      </c>
      <c r="G61" s="142" t="b">
        <v>0</v>
      </c>
      <c r="H61" s="142" t="b">
        <v>0</v>
      </c>
      <c r="I61" s="142" t="b">
        <v>0</v>
      </c>
      <c r="J61" s="142" t="b">
        <v>0</v>
      </c>
      <c r="K61" s="142" t="b">
        <v>0</v>
      </c>
      <c r="L61" s="142" t="b">
        <v>0</v>
      </c>
      <c r="M61" s="142" t="b">
        <v>0</v>
      </c>
      <c r="N61" s="142" t="b">
        <v>0</v>
      </c>
      <c r="O61" s="142" t="b">
        <v>0</v>
      </c>
      <c r="P61" s="142" t="b">
        <v>0</v>
      </c>
      <c r="Q61" s="142" t="b">
        <v>0</v>
      </c>
      <c r="R61" s="142" t="b">
        <v>0</v>
      </c>
      <c r="S61" s="142" t="b">
        <v>0</v>
      </c>
      <c r="T61" s="142" t="b">
        <v>0</v>
      </c>
      <c r="U61" s="142" t="b">
        <v>0</v>
      </c>
      <c r="V61" s="142" t="b">
        <v>0</v>
      </c>
      <c r="W61" s="142" t="b">
        <v>0</v>
      </c>
      <c r="X61" s="142" t="b">
        <v>0</v>
      </c>
      <c r="Y61" s="142" t="b">
        <v>0</v>
      </c>
      <c r="Z61" s="142" t="b">
        <v>0</v>
      </c>
      <c r="AA61" s="142" t="b">
        <v>0</v>
      </c>
      <c r="AB61" s="142" t="b">
        <v>0</v>
      </c>
      <c r="AC61" s="142" t="b">
        <v>0</v>
      </c>
      <c r="AD61" s="142" t="b">
        <v>0</v>
      </c>
      <c r="AE61" s="142" t="b">
        <v>0</v>
      </c>
    </row>
    <row r="62">
      <c r="A62" s="137"/>
      <c r="B62" s="142" t="b">
        <v>0</v>
      </c>
      <c r="C62" s="142" t="b">
        <v>0</v>
      </c>
      <c r="D62" s="142" t="b">
        <v>0</v>
      </c>
      <c r="E62" s="142" t="b">
        <v>0</v>
      </c>
      <c r="F62" s="142" t="b">
        <v>0</v>
      </c>
      <c r="G62" s="142" t="b">
        <v>0</v>
      </c>
      <c r="H62" s="142" t="b">
        <v>0</v>
      </c>
      <c r="I62" s="142" t="b">
        <v>0</v>
      </c>
      <c r="J62" s="142" t="b">
        <v>0</v>
      </c>
      <c r="K62" s="142" t="b">
        <v>0</v>
      </c>
      <c r="L62" s="142" t="b">
        <v>0</v>
      </c>
      <c r="M62" s="142" t="b">
        <v>0</v>
      </c>
      <c r="N62" s="142" t="b">
        <v>0</v>
      </c>
      <c r="O62" s="142" t="b">
        <v>0</v>
      </c>
      <c r="P62" s="142" t="b">
        <v>0</v>
      </c>
      <c r="Q62" s="142" t="b">
        <v>0</v>
      </c>
      <c r="R62" s="142" t="b">
        <v>0</v>
      </c>
      <c r="S62" s="142" t="b">
        <v>0</v>
      </c>
      <c r="T62" s="142" t="b">
        <v>0</v>
      </c>
      <c r="U62" s="142" t="b">
        <v>0</v>
      </c>
      <c r="V62" s="142" t="b">
        <v>0</v>
      </c>
      <c r="W62" s="142" t="b">
        <v>0</v>
      </c>
      <c r="X62" s="142" t="b">
        <v>0</v>
      </c>
      <c r="Y62" s="142" t="b">
        <v>0</v>
      </c>
      <c r="Z62" s="142" t="b">
        <v>0</v>
      </c>
      <c r="AA62" s="142" t="b">
        <v>0</v>
      </c>
      <c r="AB62" s="142" t="b">
        <v>0</v>
      </c>
      <c r="AC62" s="142" t="b">
        <v>0</v>
      </c>
      <c r="AD62" s="142" t="b">
        <v>0</v>
      </c>
      <c r="AE62" s="142" t="b">
        <v>0</v>
      </c>
    </row>
    <row r="63">
      <c r="A63" s="137"/>
      <c r="B63" s="142" t="b">
        <v>0</v>
      </c>
      <c r="C63" s="142" t="b">
        <v>0</v>
      </c>
      <c r="D63" s="142" t="b">
        <v>0</v>
      </c>
      <c r="E63" s="142" t="b">
        <v>0</v>
      </c>
      <c r="F63" s="142" t="b">
        <v>0</v>
      </c>
      <c r="G63" s="142" t="b">
        <v>0</v>
      </c>
      <c r="H63" s="142" t="b">
        <v>0</v>
      </c>
      <c r="I63" s="142" t="b">
        <v>0</v>
      </c>
      <c r="J63" s="142" t="b">
        <v>0</v>
      </c>
      <c r="K63" s="142" t="b">
        <v>0</v>
      </c>
      <c r="L63" s="142" t="b">
        <v>0</v>
      </c>
      <c r="M63" s="142" t="b">
        <v>0</v>
      </c>
      <c r="N63" s="142" t="b">
        <v>0</v>
      </c>
      <c r="O63" s="142" t="b">
        <v>0</v>
      </c>
      <c r="P63" s="142" t="b">
        <v>0</v>
      </c>
      <c r="Q63" s="142" t="b">
        <v>0</v>
      </c>
      <c r="R63" s="142" t="b">
        <v>0</v>
      </c>
      <c r="S63" s="142" t="b">
        <v>0</v>
      </c>
      <c r="T63" s="142" t="b">
        <v>0</v>
      </c>
      <c r="U63" s="142" t="b">
        <v>0</v>
      </c>
      <c r="V63" s="142" t="b">
        <v>0</v>
      </c>
      <c r="W63" s="142" t="b">
        <v>0</v>
      </c>
      <c r="X63" s="142" t="b">
        <v>0</v>
      </c>
      <c r="Y63" s="142" t="b">
        <v>0</v>
      </c>
      <c r="Z63" s="142" t="b">
        <v>0</v>
      </c>
      <c r="AA63" s="142" t="b">
        <v>0</v>
      </c>
      <c r="AB63" s="142" t="b">
        <v>0</v>
      </c>
      <c r="AC63" s="142" t="b">
        <v>0</v>
      </c>
      <c r="AD63" s="142" t="b">
        <v>0</v>
      </c>
      <c r="AE63" s="142" t="b">
        <v>0</v>
      </c>
    </row>
    <row r="64">
      <c r="A64" s="137"/>
      <c r="B64" s="142" t="b">
        <v>0</v>
      </c>
      <c r="C64" s="142" t="b">
        <v>0</v>
      </c>
      <c r="D64" s="142" t="b">
        <v>0</v>
      </c>
      <c r="E64" s="142" t="b">
        <v>0</v>
      </c>
      <c r="F64" s="142" t="b">
        <v>0</v>
      </c>
      <c r="G64" s="142" t="b">
        <v>0</v>
      </c>
      <c r="H64" s="142" t="b">
        <v>0</v>
      </c>
      <c r="I64" s="142" t="b">
        <v>0</v>
      </c>
      <c r="J64" s="142" t="b">
        <v>0</v>
      </c>
      <c r="K64" s="142" t="b">
        <v>0</v>
      </c>
      <c r="L64" s="142" t="b">
        <v>0</v>
      </c>
      <c r="M64" s="142" t="b">
        <v>0</v>
      </c>
      <c r="N64" s="142" t="b">
        <v>0</v>
      </c>
      <c r="O64" s="142" t="b">
        <v>0</v>
      </c>
      <c r="P64" s="142" t="b">
        <v>0</v>
      </c>
      <c r="Q64" s="142" t="b">
        <v>0</v>
      </c>
      <c r="R64" s="142" t="b">
        <v>0</v>
      </c>
      <c r="S64" s="142" t="b">
        <v>0</v>
      </c>
      <c r="T64" s="142" t="b">
        <v>0</v>
      </c>
      <c r="U64" s="142" t="b">
        <v>0</v>
      </c>
      <c r="V64" s="142" t="b">
        <v>0</v>
      </c>
      <c r="W64" s="142" t="b">
        <v>0</v>
      </c>
      <c r="X64" s="142" t="b">
        <v>0</v>
      </c>
      <c r="Y64" s="142" t="b">
        <v>0</v>
      </c>
      <c r="Z64" s="142" t="b">
        <v>0</v>
      </c>
      <c r="AA64" s="142" t="b">
        <v>0</v>
      </c>
      <c r="AB64" s="142" t="b">
        <v>0</v>
      </c>
      <c r="AC64" s="142" t="b">
        <v>0</v>
      </c>
      <c r="AD64" s="142" t="b">
        <v>0</v>
      </c>
      <c r="AE64" s="142" t="b">
        <v>0</v>
      </c>
    </row>
    <row r="65">
      <c r="A65" s="137"/>
      <c r="B65" s="142" t="b">
        <v>0</v>
      </c>
      <c r="C65" s="142" t="b">
        <v>0</v>
      </c>
      <c r="D65" s="142" t="b">
        <v>0</v>
      </c>
      <c r="E65" s="142" t="b">
        <v>0</v>
      </c>
      <c r="F65" s="142" t="b">
        <v>0</v>
      </c>
      <c r="G65" s="142" t="b">
        <v>0</v>
      </c>
      <c r="H65" s="142" t="b">
        <v>0</v>
      </c>
      <c r="I65" s="142" t="b">
        <v>0</v>
      </c>
      <c r="J65" s="142" t="b">
        <v>0</v>
      </c>
      <c r="K65" s="142" t="b">
        <v>0</v>
      </c>
      <c r="L65" s="142" t="b">
        <v>0</v>
      </c>
      <c r="M65" s="142" t="b">
        <v>0</v>
      </c>
      <c r="N65" s="142" t="b">
        <v>0</v>
      </c>
      <c r="O65" s="142" t="b">
        <v>0</v>
      </c>
      <c r="P65" s="142" t="b">
        <v>0</v>
      </c>
      <c r="Q65" s="142" t="b">
        <v>0</v>
      </c>
      <c r="R65" s="142" t="b">
        <v>0</v>
      </c>
      <c r="S65" s="142" t="b">
        <v>0</v>
      </c>
      <c r="T65" s="142" t="b">
        <v>0</v>
      </c>
      <c r="U65" s="142" t="b">
        <v>0</v>
      </c>
      <c r="V65" s="142" t="b">
        <v>0</v>
      </c>
      <c r="W65" s="142" t="b">
        <v>0</v>
      </c>
      <c r="X65" s="142" t="b">
        <v>0</v>
      </c>
      <c r="Y65" s="142" t="b">
        <v>0</v>
      </c>
      <c r="Z65" s="142" t="b">
        <v>0</v>
      </c>
      <c r="AA65" s="142" t="b">
        <v>0</v>
      </c>
      <c r="AB65" s="142" t="b">
        <v>0</v>
      </c>
      <c r="AC65" s="142" t="b">
        <v>0</v>
      </c>
      <c r="AD65" s="142" t="b">
        <v>0</v>
      </c>
      <c r="AE65" s="142" t="b">
        <v>0</v>
      </c>
    </row>
    <row r="66">
      <c r="A66" s="137"/>
      <c r="B66" s="142" t="b">
        <v>0</v>
      </c>
      <c r="C66" s="142" t="b">
        <v>0</v>
      </c>
      <c r="D66" s="142" t="b">
        <v>0</v>
      </c>
      <c r="E66" s="142" t="b">
        <v>0</v>
      </c>
      <c r="F66" s="142" t="b">
        <v>0</v>
      </c>
      <c r="G66" s="142" t="b">
        <v>0</v>
      </c>
      <c r="H66" s="142" t="b">
        <v>0</v>
      </c>
      <c r="I66" s="142" t="b">
        <v>0</v>
      </c>
      <c r="J66" s="142" t="b">
        <v>0</v>
      </c>
      <c r="K66" s="142" t="b">
        <v>0</v>
      </c>
      <c r="L66" s="142" t="b">
        <v>0</v>
      </c>
      <c r="M66" s="142" t="b">
        <v>0</v>
      </c>
      <c r="N66" s="142" t="b">
        <v>0</v>
      </c>
      <c r="O66" s="142" t="b">
        <v>0</v>
      </c>
      <c r="P66" s="142" t="b">
        <v>0</v>
      </c>
      <c r="Q66" s="142" t="b">
        <v>0</v>
      </c>
      <c r="R66" s="142" t="b">
        <v>0</v>
      </c>
      <c r="S66" s="142" t="b">
        <v>0</v>
      </c>
      <c r="T66" s="142" t="b">
        <v>0</v>
      </c>
      <c r="U66" s="142" t="b">
        <v>0</v>
      </c>
      <c r="V66" s="142" t="b">
        <v>0</v>
      </c>
      <c r="W66" s="142" t="b">
        <v>0</v>
      </c>
      <c r="X66" s="142" t="b">
        <v>0</v>
      </c>
      <c r="Y66" s="142" t="b">
        <v>0</v>
      </c>
      <c r="Z66" s="142" t="b">
        <v>0</v>
      </c>
      <c r="AA66" s="142" t="b">
        <v>0</v>
      </c>
      <c r="AB66" s="142" t="b">
        <v>0</v>
      </c>
      <c r="AC66" s="142" t="b">
        <v>0</v>
      </c>
      <c r="AD66" s="142" t="b">
        <v>0</v>
      </c>
      <c r="AE66" s="142" t="b">
        <v>0</v>
      </c>
    </row>
    <row r="67">
      <c r="A67" s="137"/>
      <c r="B67" s="142" t="b">
        <v>0</v>
      </c>
      <c r="C67" s="142" t="b">
        <v>0</v>
      </c>
      <c r="D67" s="142" t="b">
        <v>0</v>
      </c>
      <c r="E67" s="142" t="b">
        <v>0</v>
      </c>
      <c r="F67" s="142" t="b">
        <v>0</v>
      </c>
      <c r="G67" s="142" t="b">
        <v>0</v>
      </c>
      <c r="H67" s="142" t="b">
        <v>0</v>
      </c>
      <c r="I67" s="142" t="b">
        <v>0</v>
      </c>
      <c r="J67" s="142" t="b">
        <v>0</v>
      </c>
      <c r="K67" s="142" t="b">
        <v>0</v>
      </c>
      <c r="L67" s="142" t="b">
        <v>0</v>
      </c>
      <c r="M67" s="142" t="b">
        <v>0</v>
      </c>
      <c r="N67" s="142" t="b">
        <v>0</v>
      </c>
      <c r="O67" s="142" t="b">
        <v>0</v>
      </c>
      <c r="P67" s="142" t="b">
        <v>0</v>
      </c>
      <c r="Q67" s="142" t="b">
        <v>0</v>
      </c>
      <c r="R67" s="142" t="b">
        <v>0</v>
      </c>
      <c r="S67" s="142" t="b">
        <v>0</v>
      </c>
      <c r="T67" s="142" t="b">
        <v>0</v>
      </c>
      <c r="U67" s="142" t="b">
        <v>0</v>
      </c>
      <c r="V67" s="142" t="b">
        <v>0</v>
      </c>
      <c r="W67" s="142" t="b">
        <v>0</v>
      </c>
      <c r="X67" s="142" t="b">
        <v>0</v>
      </c>
      <c r="Y67" s="142" t="b">
        <v>0</v>
      </c>
      <c r="Z67" s="142" t="b">
        <v>0</v>
      </c>
      <c r="AA67" s="142" t="b">
        <v>0</v>
      </c>
      <c r="AB67" s="142" t="b">
        <v>0</v>
      </c>
      <c r="AC67" s="142" t="b">
        <v>0</v>
      </c>
      <c r="AD67" s="142" t="b">
        <v>0</v>
      </c>
      <c r="AE67" s="142" t="b">
        <v>0</v>
      </c>
    </row>
    <row r="68">
      <c r="A68" s="137"/>
      <c r="B68" s="142" t="b">
        <v>0</v>
      </c>
      <c r="C68" s="142" t="b">
        <v>0</v>
      </c>
      <c r="D68" s="142" t="b">
        <v>0</v>
      </c>
      <c r="E68" s="142" t="b">
        <v>0</v>
      </c>
      <c r="F68" s="142" t="b">
        <v>0</v>
      </c>
      <c r="G68" s="142" t="b">
        <v>0</v>
      </c>
      <c r="H68" s="142" t="b">
        <v>0</v>
      </c>
      <c r="I68" s="142" t="b">
        <v>0</v>
      </c>
      <c r="J68" s="142" t="b">
        <v>0</v>
      </c>
      <c r="K68" s="142" t="b">
        <v>0</v>
      </c>
      <c r="L68" s="142" t="b">
        <v>0</v>
      </c>
      <c r="M68" s="142" t="b">
        <v>0</v>
      </c>
      <c r="N68" s="142" t="b">
        <v>0</v>
      </c>
      <c r="O68" s="142" t="b">
        <v>0</v>
      </c>
      <c r="P68" s="142" t="b">
        <v>0</v>
      </c>
      <c r="Q68" s="142" t="b">
        <v>0</v>
      </c>
      <c r="R68" s="142" t="b">
        <v>0</v>
      </c>
      <c r="S68" s="142" t="b">
        <v>0</v>
      </c>
      <c r="T68" s="142" t="b">
        <v>0</v>
      </c>
      <c r="U68" s="142" t="b">
        <v>0</v>
      </c>
      <c r="V68" s="142" t="b">
        <v>0</v>
      </c>
      <c r="W68" s="142" t="b">
        <v>0</v>
      </c>
      <c r="X68" s="142" t="b">
        <v>0</v>
      </c>
      <c r="Y68" s="142" t="b">
        <v>0</v>
      </c>
      <c r="Z68" s="142" t="b">
        <v>0</v>
      </c>
      <c r="AA68" s="142" t="b">
        <v>0</v>
      </c>
      <c r="AB68" s="142" t="b">
        <v>0</v>
      </c>
      <c r="AC68" s="142" t="b">
        <v>0</v>
      </c>
      <c r="AD68" s="142" t="b">
        <v>0</v>
      </c>
      <c r="AE68" s="142" t="b">
        <v>0</v>
      </c>
    </row>
    <row r="69">
      <c r="A69" s="138" t="s">
        <v>12</v>
      </c>
      <c r="B69" s="139">
        <v>45467.0</v>
      </c>
      <c r="C69" s="139">
        <v>45474.0</v>
      </c>
      <c r="D69" s="139">
        <v>45481.0</v>
      </c>
      <c r="E69" s="139">
        <v>45488.0</v>
      </c>
      <c r="F69" s="139">
        <v>45495.0</v>
      </c>
      <c r="G69" s="139">
        <v>45502.0</v>
      </c>
      <c r="H69" s="139">
        <v>45509.0</v>
      </c>
      <c r="I69" s="139">
        <v>45516.0</v>
      </c>
      <c r="J69" s="139">
        <v>45523.0</v>
      </c>
      <c r="K69" s="139">
        <v>45530.0</v>
      </c>
      <c r="L69" s="139">
        <v>45537.0</v>
      </c>
      <c r="M69" s="139">
        <v>45544.0</v>
      </c>
      <c r="N69" s="139">
        <v>45558.0</v>
      </c>
      <c r="O69" s="139">
        <v>45565.0</v>
      </c>
      <c r="P69" s="139">
        <v>45572.0</v>
      </c>
      <c r="Q69" s="139">
        <v>45579.0</v>
      </c>
      <c r="R69" s="139">
        <v>45586.0</v>
      </c>
      <c r="S69" s="139">
        <v>45593.0</v>
      </c>
      <c r="T69" s="139">
        <v>45600.0</v>
      </c>
      <c r="U69" s="139">
        <v>45607.0</v>
      </c>
      <c r="V69" s="139">
        <v>45614.0</v>
      </c>
      <c r="W69" s="139">
        <v>45621.0</v>
      </c>
      <c r="X69" s="139">
        <v>45628.0</v>
      </c>
      <c r="Y69" s="139">
        <v>45635.0</v>
      </c>
      <c r="Z69" s="139">
        <v>45642.0</v>
      </c>
      <c r="AA69" s="139">
        <v>45649.0</v>
      </c>
      <c r="AB69" s="139">
        <v>45656.0</v>
      </c>
      <c r="AC69" s="139">
        <v>45663.0</v>
      </c>
      <c r="AD69" s="139">
        <v>45670.0</v>
      </c>
      <c r="AE69" s="139">
        <v>45677.0</v>
      </c>
    </row>
    <row r="70">
      <c r="A70" s="137"/>
      <c r="B70" s="141" t="b">
        <v>0</v>
      </c>
      <c r="C70" s="141" t="b">
        <v>0</v>
      </c>
      <c r="D70" s="141" t="b">
        <v>0</v>
      </c>
      <c r="E70" s="141" t="b">
        <v>0</v>
      </c>
      <c r="F70" s="141" t="b">
        <v>0</v>
      </c>
      <c r="G70" s="141" t="b">
        <v>0</v>
      </c>
      <c r="H70" s="141" t="b">
        <v>0</v>
      </c>
      <c r="I70" s="141" t="b">
        <v>0</v>
      </c>
      <c r="J70" s="141" t="b">
        <v>0</v>
      </c>
      <c r="K70" s="141" t="b">
        <v>0</v>
      </c>
      <c r="L70" s="141" t="b">
        <v>0</v>
      </c>
      <c r="M70" s="141" t="b">
        <v>0</v>
      </c>
      <c r="N70" s="141" t="b">
        <v>0</v>
      </c>
      <c r="O70" s="141" t="b">
        <v>0</v>
      </c>
      <c r="P70" s="141" t="b">
        <v>0</v>
      </c>
      <c r="Q70" s="141" t="b">
        <v>0</v>
      </c>
      <c r="R70" s="141" t="b">
        <v>0</v>
      </c>
      <c r="S70" s="141" t="b">
        <v>0</v>
      </c>
      <c r="T70" s="141" t="b">
        <v>0</v>
      </c>
      <c r="U70" s="141" t="b">
        <v>0</v>
      </c>
      <c r="V70" s="141" t="b">
        <v>0</v>
      </c>
      <c r="W70" s="141" t="b">
        <v>0</v>
      </c>
      <c r="X70" s="141" t="b">
        <v>0</v>
      </c>
      <c r="Y70" s="141" t="b">
        <v>0</v>
      </c>
      <c r="Z70" s="141" t="b">
        <v>0</v>
      </c>
      <c r="AA70" s="141" t="b">
        <v>0</v>
      </c>
      <c r="AB70" s="141" t="b">
        <v>0</v>
      </c>
      <c r="AC70" s="141" t="b">
        <v>0</v>
      </c>
      <c r="AD70" s="141" t="b">
        <v>0</v>
      </c>
      <c r="AE70" s="141" t="b">
        <v>0</v>
      </c>
    </row>
    <row r="71">
      <c r="A71" s="137"/>
      <c r="B71" s="141" t="b">
        <v>0</v>
      </c>
      <c r="C71" s="141" t="b">
        <v>0</v>
      </c>
      <c r="D71" s="141" t="b">
        <v>0</v>
      </c>
      <c r="E71" s="141" t="b">
        <v>0</v>
      </c>
      <c r="F71" s="141" t="b">
        <v>0</v>
      </c>
      <c r="G71" s="141" t="b">
        <v>0</v>
      </c>
      <c r="H71" s="141" t="b">
        <v>0</v>
      </c>
      <c r="I71" s="141" t="b">
        <v>0</v>
      </c>
      <c r="J71" s="141" t="b">
        <v>0</v>
      </c>
      <c r="K71" s="141" t="b">
        <v>0</v>
      </c>
      <c r="L71" s="141" t="b">
        <v>0</v>
      </c>
      <c r="M71" s="141" t="b">
        <v>0</v>
      </c>
      <c r="N71" s="141" t="b">
        <v>0</v>
      </c>
      <c r="O71" s="141" t="b">
        <v>0</v>
      </c>
      <c r="P71" s="141" t="b">
        <v>0</v>
      </c>
      <c r="Q71" s="141" t="b">
        <v>0</v>
      </c>
      <c r="R71" s="141" t="b">
        <v>0</v>
      </c>
      <c r="S71" s="141" t="b">
        <v>0</v>
      </c>
      <c r="T71" s="141" t="b">
        <v>0</v>
      </c>
      <c r="U71" s="141" t="b">
        <v>0</v>
      </c>
      <c r="V71" s="141" t="b">
        <v>0</v>
      </c>
      <c r="W71" s="141" t="b">
        <v>0</v>
      </c>
      <c r="X71" s="141" t="b">
        <v>0</v>
      </c>
      <c r="Y71" s="141" t="b">
        <v>0</v>
      </c>
      <c r="Z71" s="141" t="b">
        <v>0</v>
      </c>
      <c r="AA71" s="141" t="b">
        <v>0</v>
      </c>
      <c r="AB71" s="141" t="b">
        <v>0</v>
      </c>
      <c r="AC71" s="141" t="b">
        <v>0</v>
      </c>
      <c r="AD71" s="141" t="b">
        <v>0</v>
      </c>
      <c r="AE71" s="141" t="b">
        <v>0</v>
      </c>
    </row>
    <row r="72">
      <c r="A72" s="137"/>
      <c r="B72" s="141" t="b">
        <v>0</v>
      </c>
      <c r="C72" s="141" t="b">
        <v>0</v>
      </c>
      <c r="D72" s="141" t="b">
        <v>0</v>
      </c>
      <c r="E72" s="141" t="b">
        <v>0</v>
      </c>
      <c r="F72" s="141" t="b">
        <v>0</v>
      </c>
      <c r="G72" s="141" t="b">
        <v>0</v>
      </c>
      <c r="H72" s="141" t="b">
        <v>0</v>
      </c>
      <c r="I72" s="141" t="b">
        <v>0</v>
      </c>
      <c r="J72" s="141" t="b">
        <v>0</v>
      </c>
      <c r="K72" s="141" t="b">
        <v>0</v>
      </c>
      <c r="L72" s="141" t="b">
        <v>0</v>
      </c>
      <c r="M72" s="141" t="b">
        <v>0</v>
      </c>
      <c r="N72" s="141" t="b">
        <v>0</v>
      </c>
      <c r="O72" s="141" t="b">
        <v>0</v>
      </c>
      <c r="P72" s="141" t="b">
        <v>0</v>
      </c>
      <c r="Q72" s="141" t="b">
        <v>0</v>
      </c>
      <c r="R72" s="141" t="b">
        <v>0</v>
      </c>
      <c r="S72" s="141" t="b">
        <v>0</v>
      </c>
      <c r="T72" s="141" t="b">
        <v>0</v>
      </c>
      <c r="U72" s="141" t="b">
        <v>0</v>
      </c>
      <c r="V72" s="141" t="b">
        <v>0</v>
      </c>
      <c r="W72" s="141" t="b">
        <v>0</v>
      </c>
      <c r="X72" s="141" t="b">
        <v>0</v>
      </c>
      <c r="Y72" s="141" t="b">
        <v>0</v>
      </c>
      <c r="Z72" s="141" t="b">
        <v>0</v>
      </c>
      <c r="AA72" s="141" t="b">
        <v>0</v>
      </c>
      <c r="AB72" s="141" t="b">
        <v>0</v>
      </c>
      <c r="AC72" s="141" t="b">
        <v>0</v>
      </c>
      <c r="AD72" s="141" t="b">
        <v>0</v>
      </c>
      <c r="AE72" s="141" t="b">
        <v>0</v>
      </c>
    </row>
    <row r="73">
      <c r="A73" s="137"/>
      <c r="B73" s="141" t="b">
        <v>0</v>
      </c>
      <c r="C73" s="141" t="b">
        <v>0</v>
      </c>
      <c r="D73" s="141" t="b">
        <v>0</v>
      </c>
      <c r="E73" s="141" t="b">
        <v>0</v>
      </c>
      <c r="F73" s="141" t="b">
        <v>0</v>
      </c>
      <c r="G73" s="141" t="b">
        <v>0</v>
      </c>
      <c r="H73" s="141" t="b">
        <v>0</v>
      </c>
      <c r="I73" s="141" t="b">
        <v>0</v>
      </c>
      <c r="J73" s="141" t="b">
        <v>0</v>
      </c>
      <c r="K73" s="141" t="b">
        <v>0</v>
      </c>
      <c r="L73" s="141" t="b">
        <v>0</v>
      </c>
      <c r="M73" s="141" t="b">
        <v>0</v>
      </c>
      <c r="N73" s="141" t="b">
        <v>0</v>
      </c>
      <c r="O73" s="141" t="b">
        <v>0</v>
      </c>
      <c r="P73" s="141" t="b">
        <v>0</v>
      </c>
      <c r="Q73" s="141" t="b">
        <v>0</v>
      </c>
      <c r="R73" s="141" t="b">
        <v>0</v>
      </c>
      <c r="S73" s="141" t="b">
        <v>0</v>
      </c>
      <c r="T73" s="141" t="b">
        <v>0</v>
      </c>
      <c r="U73" s="141" t="b">
        <v>0</v>
      </c>
      <c r="V73" s="141" t="b">
        <v>0</v>
      </c>
      <c r="W73" s="141" t="b">
        <v>0</v>
      </c>
      <c r="X73" s="141" t="b">
        <v>0</v>
      </c>
      <c r="Y73" s="141" t="b">
        <v>0</v>
      </c>
      <c r="Z73" s="141" t="b">
        <v>0</v>
      </c>
      <c r="AA73" s="141" t="b">
        <v>0</v>
      </c>
      <c r="AB73" s="141" t="b">
        <v>0</v>
      </c>
      <c r="AC73" s="141" t="b">
        <v>0</v>
      </c>
      <c r="AD73" s="141" t="b">
        <v>0</v>
      </c>
      <c r="AE73" s="141" t="b">
        <v>0</v>
      </c>
    </row>
    <row r="74">
      <c r="A74" s="137"/>
      <c r="B74" s="141" t="b">
        <v>0</v>
      </c>
      <c r="C74" s="141" t="b">
        <v>0</v>
      </c>
      <c r="D74" s="141" t="b">
        <v>0</v>
      </c>
      <c r="E74" s="141" t="b">
        <v>0</v>
      </c>
      <c r="F74" s="141" t="b">
        <v>0</v>
      </c>
      <c r="G74" s="141" t="b">
        <v>0</v>
      </c>
      <c r="H74" s="141" t="b">
        <v>0</v>
      </c>
      <c r="I74" s="141" t="b">
        <v>0</v>
      </c>
      <c r="J74" s="141" t="b">
        <v>0</v>
      </c>
      <c r="K74" s="141" t="b">
        <v>0</v>
      </c>
      <c r="L74" s="141" t="b">
        <v>0</v>
      </c>
      <c r="M74" s="141" t="b">
        <v>0</v>
      </c>
      <c r="N74" s="141" t="b">
        <v>0</v>
      </c>
      <c r="O74" s="141" t="b">
        <v>0</v>
      </c>
      <c r="P74" s="141" t="b">
        <v>0</v>
      </c>
      <c r="Q74" s="141" t="b">
        <v>0</v>
      </c>
      <c r="R74" s="141" t="b">
        <v>0</v>
      </c>
      <c r="S74" s="141" t="b">
        <v>0</v>
      </c>
      <c r="T74" s="141" t="b">
        <v>0</v>
      </c>
      <c r="U74" s="141" t="b">
        <v>0</v>
      </c>
      <c r="V74" s="141" t="b">
        <v>0</v>
      </c>
      <c r="W74" s="141" t="b">
        <v>0</v>
      </c>
      <c r="X74" s="141" t="b">
        <v>0</v>
      </c>
      <c r="Y74" s="141" t="b">
        <v>0</v>
      </c>
      <c r="Z74" s="141" t="b">
        <v>0</v>
      </c>
      <c r="AA74" s="141" t="b">
        <v>0</v>
      </c>
      <c r="AB74" s="141" t="b">
        <v>0</v>
      </c>
      <c r="AC74" s="141" t="b">
        <v>0</v>
      </c>
      <c r="AD74" s="141" t="b">
        <v>0</v>
      </c>
      <c r="AE74" s="141" t="b">
        <v>0</v>
      </c>
    </row>
    <row r="75">
      <c r="A75" s="137"/>
      <c r="B75" s="141" t="b">
        <v>0</v>
      </c>
      <c r="C75" s="141" t="b">
        <v>0</v>
      </c>
      <c r="D75" s="141" t="b">
        <v>0</v>
      </c>
      <c r="E75" s="141" t="b">
        <v>0</v>
      </c>
      <c r="F75" s="141" t="b">
        <v>0</v>
      </c>
      <c r="G75" s="141" t="b">
        <v>0</v>
      </c>
      <c r="H75" s="141" t="b">
        <v>0</v>
      </c>
      <c r="I75" s="141" t="b">
        <v>0</v>
      </c>
      <c r="J75" s="141" t="b">
        <v>0</v>
      </c>
      <c r="K75" s="141" t="b">
        <v>0</v>
      </c>
      <c r="L75" s="141" t="b">
        <v>0</v>
      </c>
      <c r="M75" s="141" t="b">
        <v>0</v>
      </c>
      <c r="N75" s="141" t="b">
        <v>0</v>
      </c>
      <c r="O75" s="141" t="b">
        <v>0</v>
      </c>
      <c r="P75" s="141" t="b">
        <v>0</v>
      </c>
      <c r="Q75" s="141" t="b">
        <v>0</v>
      </c>
      <c r="R75" s="141" t="b">
        <v>0</v>
      </c>
      <c r="S75" s="141" t="b">
        <v>0</v>
      </c>
      <c r="T75" s="141" t="b">
        <v>0</v>
      </c>
      <c r="U75" s="141" t="b">
        <v>0</v>
      </c>
      <c r="V75" s="141" t="b">
        <v>0</v>
      </c>
      <c r="W75" s="141" t="b">
        <v>0</v>
      </c>
      <c r="X75" s="141" t="b">
        <v>0</v>
      </c>
      <c r="Y75" s="141" t="b">
        <v>0</v>
      </c>
      <c r="Z75" s="141" t="b">
        <v>0</v>
      </c>
      <c r="AA75" s="141" t="b">
        <v>0</v>
      </c>
      <c r="AB75" s="141" t="b">
        <v>0</v>
      </c>
      <c r="AC75" s="141" t="b">
        <v>0</v>
      </c>
      <c r="AD75" s="141" t="b">
        <v>0</v>
      </c>
      <c r="AE75" s="141" t="b">
        <v>0</v>
      </c>
    </row>
    <row r="76">
      <c r="A76" s="137"/>
      <c r="B76" s="141" t="b">
        <v>0</v>
      </c>
      <c r="C76" s="141" t="b">
        <v>0</v>
      </c>
      <c r="D76" s="141" t="b">
        <v>0</v>
      </c>
      <c r="E76" s="141" t="b">
        <v>0</v>
      </c>
      <c r="F76" s="141" t="b">
        <v>0</v>
      </c>
      <c r="G76" s="141" t="b">
        <v>0</v>
      </c>
      <c r="H76" s="141" t="b">
        <v>0</v>
      </c>
      <c r="I76" s="141" t="b">
        <v>0</v>
      </c>
      <c r="J76" s="141" t="b">
        <v>0</v>
      </c>
      <c r="K76" s="141" t="b">
        <v>0</v>
      </c>
      <c r="L76" s="141" t="b">
        <v>0</v>
      </c>
      <c r="M76" s="141" t="b">
        <v>0</v>
      </c>
      <c r="N76" s="141" t="b">
        <v>0</v>
      </c>
      <c r="O76" s="141" t="b">
        <v>0</v>
      </c>
      <c r="P76" s="141" t="b">
        <v>0</v>
      </c>
      <c r="Q76" s="141" t="b">
        <v>0</v>
      </c>
      <c r="R76" s="141" t="b">
        <v>0</v>
      </c>
      <c r="S76" s="141" t="b">
        <v>0</v>
      </c>
      <c r="T76" s="141" t="b">
        <v>0</v>
      </c>
      <c r="U76" s="141" t="b">
        <v>0</v>
      </c>
      <c r="V76" s="141" t="b">
        <v>0</v>
      </c>
      <c r="W76" s="141" t="b">
        <v>0</v>
      </c>
      <c r="X76" s="141" t="b">
        <v>0</v>
      </c>
      <c r="Y76" s="141" t="b">
        <v>0</v>
      </c>
      <c r="Z76" s="141" t="b">
        <v>0</v>
      </c>
      <c r="AA76" s="141" t="b">
        <v>0</v>
      </c>
      <c r="AB76" s="141" t="b">
        <v>0</v>
      </c>
      <c r="AC76" s="141" t="b">
        <v>0</v>
      </c>
      <c r="AD76" s="141" t="b">
        <v>0</v>
      </c>
      <c r="AE76" s="141" t="b">
        <v>0</v>
      </c>
    </row>
    <row r="77">
      <c r="A77" s="137"/>
      <c r="B77" s="141" t="b">
        <v>0</v>
      </c>
      <c r="C77" s="141" t="b">
        <v>0</v>
      </c>
      <c r="D77" s="141" t="b">
        <v>0</v>
      </c>
      <c r="E77" s="141" t="b">
        <v>0</v>
      </c>
      <c r="F77" s="141" t="b">
        <v>0</v>
      </c>
      <c r="G77" s="141" t="b">
        <v>0</v>
      </c>
      <c r="H77" s="141" t="b">
        <v>0</v>
      </c>
      <c r="I77" s="141" t="b">
        <v>0</v>
      </c>
      <c r="J77" s="141" t="b">
        <v>0</v>
      </c>
      <c r="K77" s="141" t="b">
        <v>0</v>
      </c>
      <c r="L77" s="141" t="b">
        <v>0</v>
      </c>
      <c r="M77" s="141" t="b">
        <v>0</v>
      </c>
      <c r="N77" s="141" t="b">
        <v>0</v>
      </c>
      <c r="O77" s="141" t="b">
        <v>0</v>
      </c>
      <c r="P77" s="141" t="b">
        <v>0</v>
      </c>
      <c r="Q77" s="141" t="b">
        <v>0</v>
      </c>
      <c r="R77" s="141" t="b">
        <v>0</v>
      </c>
      <c r="S77" s="141" t="b">
        <v>0</v>
      </c>
      <c r="T77" s="141" t="b">
        <v>0</v>
      </c>
      <c r="U77" s="141" t="b">
        <v>0</v>
      </c>
      <c r="V77" s="141" t="b">
        <v>0</v>
      </c>
      <c r="W77" s="141" t="b">
        <v>0</v>
      </c>
      <c r="X77" s="141" t="b">
        <v>0</v>
      </c>
      <c r="Y77" s="141" t="b">
        <v>0</v>
      </c>
      <c r="Z77" s="141" t="b">
        <v>0</v>
      </c>
      <c r="AA77" s="141" t="b">
        <v>0</v>
      </c>
      <c r="AB77" s="141" t="b">
        <v>0</v>
      </c>
      <c r="AC77" s="141" t="b">
        <v>0</v>
      </c>
      <c r="AD77" s="141" t="b">
        <v>0</v>
      </c>
      <c r="AE77" s="141" t="b">
        <v>0</v>
      </c>
    </row>
    <row r="78">
      <c r="A78" s="137"/>
      <c r="B78" s="141" t="b">
        <v>0</v>
      </c>
      <c r="C78" s="141" t="b">
        <v>0</v>
      </c>
      <c r="D78" s="141" t="b">
        <v>0</v>
      </c>
      <c r="E78" s="141" t="b">
        <v>0</v>
      </c>
      <c r="F78" s="141" t="b">
        <v>0</v>
      </c>
      <c r="G78" s="141" t="b">
        <v>0</v>
      </c>
      <c r="H78" s="141" t="b">
        <v>0</v>
      </c>
      <c r="I78" s="141" t="b">
        <v>0</v>
      </c>
      <c r="J78" s="141" t="b">
        <v>0</v>
      </c>
      <c r="K78" s="141" t="b">
        <v>0</v>
      </c>
      <c r="L78" s="141" t="b">
        <v>0</v>
      </c>
      <c r="M78" s="141" t="b">
        <v>0</v>
      </c>
      <c r="N78" s="141" t="b">
        <v>0</v>
      </c>
      <c r="O78" s="141" t="b">
        <v>0</v>
      </c>
      <c r="P78" s="141" t="b">
        <v>0</v>
      </c>
      <c r="Q78" s="141" t="b">
        <v>0</v>
      </c>
      <c r="R78" s="141" t="b">
        <v>0</v>
      </c>
      <c r="S78" s="141" t="b">
        <v>0</v>
      </c>
      <c r="T78" s="141" t="b">
        <v>0</v>
      </c>
      <c r="U78" s="141" t="b">
        <v>0</v>
      </c>
      <c r="V78" s="141" t="b">
        <v>0</v>
      </c>
      <c r="W78" s="141" t="b">
        <v>0</v>
      </c>
      <c r="X78" s="141" t="b">
        <v>0</v>
      </c>
      <c r="Y78" s="141" t="b">
        <v>0</v>
      </c>
      <c r="Z78" s="141" t="b">
        <v>0</v>
      </c>
      <c r="AA78" s="141" t="b">
        <v>0</v>
      </c>
      <c r="AB78" s="141" t="b">
        <v>0</v>
      </c>
      <c r="AC78" s="141" t="b">
        <v>0</v>
      </c>
      <c r="AD78" s="141" t="b">
        <v>0</v>
      </c>
      <c r="AE78" s="141" t="b">
        <v>0</v>
      </c>
    </row>
    <row r="79">
      <c r="A79" s="137"/>
      <c r="B79" s="141" t="b">
        <v>0</v>
      </c>
      <c r="C79" s="141" t="b">
        <v>0</v>
      </c>
      <c r="D79" s="141" t="b">
        <v>0</v>
      </c>
      <c r="E79" s="141" t="b">
        <v>0</v>
      </c>
      <c r="F79" s="141" t="b">
        <v>0</v>
      </c>
      <c r="G79" s="141" t="b">
        <v>0</v>
      </c>
      <c r="H79" s="141" t="b">
        <v>0</v>
      </c>
      <c r="I79" s="141" t="b">
        <v>0</v>
      </c>
      <c r="J79" s="141" t="b">
        <v>0</v>
      </c>
      <c r="K79" s="141" t="b">
        <v>0</v>
      </c>
      <c r="L79" s="141" t="b">
        <v>0</v>
      </c>
      <c r="M79" s="141" t="b">
        <v>0</v>
      </c>
      <c r="N79" s="141" t="b">
        <v>0</v>
      </c>
      <c r="O79" s="141" t="b">
        <v>0</v>
      </c>
      <c r="P79" s="141" t="b">
        <v>0</v>
      </c>
      <c r="Q79" s="141" t="b">
        <v>0</v>
      </c>
      <c r="R79" s="141" t="b">
        <v>0</v>
      </c>
      <c r="S79" s="141" t="b">
        <v>0</v>
      </c>
      <c r="T79" s="141" t="b">
        <v>0</v>
      </c>
      <c r="U79" s="141" t="b">
        <v>0</v>
      </c>
      <c r="V79" s="141" t="b">
        <v>0</v>
      </c>
      <c r="W79" s="141" t="b">
        <v>0</v>
      </c>
      <c r="X79" s="141" t="b">
        <v>0</v>
      </c>
      <c r="Y79" s="141" t="b">
        <v>0</v>
      </c>
      <c r="Z79" s="141" t="b">
        <v>0</v>
      </c>
      <c r="AA79" s="141" t="b">
        <v>0</v>
      </c>
      <c r="AB79" s="141" t="b">
        <v>0</v>
      </c>
      <c r="AC79" s="141" t="b">
        <v>0</v>
      </c>
      <c r="AD79" s="141" t="b">
        <v>0</v>
      </c>
      <c r="AE79" s="141" t="b">
        <v>0</v>
      </c>
    </row>
    <row r="80">
      <c r="A80" s="138" t="s">
        <v>13</v>
      </c>
      <c r="B80" s="139">
        <v>45467.0</v>
      </c>
      <c r="C80" s="139">
        <v>45474.0</v>
      </c>
      <c r="D80" s="139">
        <v>45481.0</v>
      </c>
      <c r="E80" s="139">
        <v>45488.0</v>
      </c>
      <c r="F80" s="139">
        <v>45495.0</v>
      </c>
      <c r="G80" s="139">
        <v>45502.0</v>
      </c>
      <c r="H80" s="139">
        <v>45509.0</v>
      </c>
      <c r="I80" s="139">
        <v>45516.0</v>
      </c>
      <c r="J80" s="139">
        <v>45523.0</v>
      </c>
      <c r="K80" s="139">
        <v>45530.0</v>
      </c>
      <c r="L80" s="139">
        <v>45537.0</v>
      </c>
      <c r="M80" s="139">
        <v>45544.0</v>
      </c>
      <c r="N80" s="139">
        <v>45558.0</v>
      </c>
      <c r="O80" s="139">
        <v>45565.0</v>
      </c>
      <c r="P80" s="139">
        <v>45572.0</v>
      </c>
      <c r="Q80" s="139">
        <v>45579.0</v>
      </c>
      <c r="R80" s="139">
        <v>45586.0</v>
      </c>
      <c r="S80" s="139">
        <v>45593.0</v>
      </c>
      <c r="T80" s="139">
        <v>45600.0</v>
      </c>
      <c r="U80" s="139">
        <v>45607.0</v>
      </c>
      <c r="V80" s="139">
        <v>45614.0</v>
      </c>
      <c r="W80" s="139">
        <v>45621.0</v>
      </c>
      <c r="X80" s="139">
        <v>45628.0</v>
      </c>
      <c r="Y80" s="139">
        <v>45635.0</v>
      </c>
      <c r="Z80" s="139">
        <v>45642.0</v>
      </c>
      <c r="AA80" s="139">
        <v>45649.0</v>
      </c>
      <c r="AB80" s="139">
        <v>45656.0</v>
      </c>
      <c r="AC80" s="139">
        <v>45663.0</v>
      </c>
      <c r="AD80" s="139">
        <v>45670.0</v>
      </c>
      <c r="AE80" s="139">
        <v>45677.0</v>
      </c>
    </row>
    <row r="81">
      <c r="A81" s="140"/>
      <c r="B81" s="142" t="b">
        <v>0</v>
      </c>
      <c r="C81" s="142" t="b">
        <v>0</v>
      </c>
      <c r="D81" s="142" t="b">
        <v>0</v>
      </c>
      <c r="E81" s="142" t="b">
        <v>0</v>
      </c>
      <c r="F81" s="142" t="b">
        <v>0</v>
      </c>
      <c r="G81" s="142" t="b">
        <v>0</v>
      </c>
      <c r="H81" s="142" t="b">
        <v>0</v>
      </c>
      <c r="I81" s="142" t="b">
        <v>0</v>
      </c>
      <c r="J81" s="142" t="b">
        <v>0</v>
      </c>
      <c r="K81" s="142" t="b">
        <v>0</v>
      </c>
      <c r="L81" s="142" t="b">
        <v>0</v>
      </c>
      <c r="M81" s="142" t="b">
        <v>0</v>
      </c>
      <c r="N81" s="142" t="b">
        <v>0</v>
      </c>
      <c r="O81" s="142" t="b">
        <v>0</v>
      </c>
      <c r="P81" s="142" t="b">
        <v>0</v>
      </c>
      <c r="Q81" s="142" t="b">
        <v>0</v>
      </c>
      <c r="R81" s="142" t="b">
        <v>0</v>
      </c>
      <c r="S81" s="142" t="b">
        <v>0</v>
      </c>
      <c r="T81" s="142" t="b">
        <v>0</v>
      </c>
      <c r="U81" s="142" t="b">
        <v>0</v>
      </c>
      <c r="V81" s="142" t="b">
        <v>0</v>
      </c>
      <c r="W81" s="142" t="b">
        <v>0</v>
      </c>
      <c r="X81" s="142" t="b">
        <v>0</v>
      </c>
      <c r="Y81" s="142" t="b">
        <v>0</v>
      </c>
      <c r="Z81" s="142" t="b">
        <v>0</v>
      </c>
      <c r="AA81" s="142" t="b">
        <v>0</v>
      </c>
      <c r="AB81" s="142" t="b">
        <v>0</v>
      </c>
      <c r="AC81" s="142" t="b">
        <v>0</v>
      </c>
      <c r="AD81" s="142" t="b">
        <v>0</v>
      </c>
      <c r="AE81" s="142" t="b">
        <v>0</v>
      </c>
    </row>
    <row r="82">
      <c r="A82" s="140"/>
      <c r="B82" s="142" t="b">
        <v>0</v>
      </c>
      <c r="C82" s="142" t="b">
        <v>0</v>
      </c>
      <c r="D82" s="142" t="b">
        <v>0</v>
      </c>
      <c r="E82" s="142" t="b">
        <v>0</v>
      </c>
      <c r="F82" s="142" t="b">
        <v>0</v>
      </c>
      <c r="G82" s="142" t="b">
        <v>0</v>
      </c>
      <c r="H82" s="142" t="b">
        <v>0</v>
      </c>
      <c r="I82" s="142" t="b">
        <v>0</v>
      </c>
      <c r="J82" s="142" t="b">
        <v>0</v>
      </c>
      <c r="K82" s="142" t="b">
        <v>0</v>
      </c>
      <c r="L82" s="142" t="b">
        <v>0</v>
      </c>
      <c r="M82" s="142" t="b">
        <v>0</v>
      </c>
      <c r="N82" s="142" t="b">
        <v>0</v>
      </c>
      <c r="O82" s="142" t="b">
        <v>0</v>
      </c>
      <c r="P82" s="142" t="b">
        <v>0</v>
      </c>
      <c r="Q82" s="142" t="b">
        <v>0</v>
      </c>
      <c r="R82" s="142" t="b">
        <v>0</v>
      </c>
      <c r="S82" s="142" t="b">
        <v>0</v>
      </c>
      <c r="T82" s="142" t="b">
        <v>0</v>
      </c>
      <c r="U82" s="142" t="b">
        <v>0</v>
      </c>
      <c r="V82" s="142" t="b">
        <v>0</v>
      </c>
      <c r="W82" s="142" t="b">
        <v>0</v>
      </c>
      <c r="X82" s="142" t="b">
        <v>0</v>
      </c>
      <c r="Y82" s="142" t="b">
        <v>0</v>
      </c>
      <c r="Z82" s="142" t="b">
        <v>0</v>
      </c>
      <c r="AA82" s="142" t="b">
        <v>0</v>
      </c>
      <c r="AB82" s="142" t="b">
        <v>0</v>
      </c>
      <c r="AC82" s="142" t="b">
        <v>0</v>
      </c>
      <c r="AD82" s="142" t="b">
        <v>0</v>
      </c>
      <c r="AE82" s="142" t="b">
        <v>0</v>
      </c>
    </row>
    <row r="83">
      <c r="A83" s="140"/>
      <c r="B83" s="142" t="b">
        <v>0</v>
      </c>
      <c r="C83" s="142" t="b">
        <v>0</v>
      </c>
      <c r="D83" s="142" t="b">
        <v>0</v>
      </c>
      <c r="E83" s="142" t="b">
        <v>0</v>
      </c>
      <c r="F83" s="142" t="b">
        <v>0</v>
      </c>
      <c r="G83" s="142" t="b">
        <v>0</v>
      </c>
      <c r="H83" s="142" t="b">
        <v>0</v>
      </c>
      <c r="I83" s="142" t="b">
        <v>0</v>
      </c>
      <c r="J83" s="142" t="b">
        <v>0</v>
      </c>
      <c r="K83" s="142" t="b">
        <v>0</v>
      </c>
      <c r="L83" s="142" t="b">
        <v>0</v>
      </c>
      <c r="M83" s="142" t="b">
        <v>0</v>
      </c>
      <c r="N83" s="142" t="b">
        <v>0</v>
      </c>
      <c r="O83" s="142" t="b">
        <v>0</v>
      </c>
      <c r="P83" s="142" t="b">
        <v>0</v>
      </c>
      <c r="Q83" s="142" t="b">
        <v>0</v>
      </c>
      <c r="R83" s="142" t="b">
        <v>0</v>
      </c>
      <c r="S83" s="142" t="b">
        <v>0</v>
      </c>
      <c r="T83" s="142" t="b">
        <v>0</v>
      </c>
      <c r="U83" s="142" t="b">
        <v>0</v>
      </c>
      <c r="V83" s="142" t="b">
        <v>0</v>
      </c>
      <c r="W83" s="142" t="b">
        <v>0</v>
      </c>
      <c r="X83" s="142" t="b">
        <v>0</v>
      </c>
      <c r="Y83" s="142" t="b">
        <v>0</v>
      </c>
      <c r="Z83" s="142" t="b">
        <v>0</v>
      </c>
      <c r="AA83" s="142" t="b">
        <v>0</v>
      </c>
      <c r="AB83" s="142" t="b">
        <v>0</v>
      </c>
      <c r="AC83" s="142" t="b">
        <v>0</v>
      </c>
      <c r="AD83" s="142" t="b">
        <v>0</v>
      </c>
      <c r="AE83" s="142" t="b">
        <v>0</v>
      </c>
    </row>
    <row r="84">
      <c r="A84" s="140"/>
      <c r="B84" s="142" t="b">
        <v>0</v>
      </c>
      <c r="C84" s="142" t="b">
        <v>0</v>
      </c>
      <c r="D84" s="142" t="b">
        <v>0</v>
      </c>
      <c r="E84" s="142" t="b">
        <v>0</v>
      </c>
      <c r="F84" s="142" t="b">
        <v>0</v>
      </c>
      <c r="G84" s="142" t="b">
        <v>0</v>
      </c>
      <c r="H84" s="142" t="b">
        <v>0</v>
      </c>
      <c r="I84" s="142" t="b">
        <v>0</v>
      </c>
      <c r="J84" s="142" t="b">
        <v>0</v>
      </c>
      <c r="K84" s="142" t="b">
        <v>0</v>
      </c>
      <c r="L84" s="142" t="b">
        <v>0</v>
      </c>
      <c r="M84" s="142" t="b">
        <v>0</v>
      </c>
      <c r="N84" s="142" t="b">
        <v>0</v>
      </c>
      <c r="O84" s="142" t="b">
        <v>0</v>
      </c>
      <c r="P84" s="142" t="b">
        <v>0</v>
      </c>
      <c r="Q84" s="142" t="b">
        <v>0</v>
      </c>
      <c r="R84" s="142" t="b">
        <v>0</v>
      </c>
      <c r="S84" s="142" t="b">
        <v>0</v>
      </c>
      <c r="T84" s="142" t="b">
        <v>0</v>
      </c>
      <c r="U84" s="142" t="b">
        <v>0</v>
      </c>
      <c r="V84" s="142" t="b">
        <v>0</v>
      </c>
      <c r="W84" s="142" t="b">
        <v>0</v>
      </c>
      <c r="X84" s="142" t="b">
        <v>0</v>
      </c>
      <c r="Y84" s="142" t="b">
        <v>0</v>
      </c>
      <c r="Z84" s="142" t="b">
        <v>0</v>
      </c>
      <c r="AA84" s="142" t="b">
        <v>0</v>
      </c>
      <c r="AB84" s="142" t="b">
        <v>0</v>
      </c>
      <c r="AC84" s="142" t="b">
        <v>0</v>
      </c>
      <c r="AD84" s="142" t="b">
        <v>0</v>
      </c>
      <c r="AE84" s="142" t="b">
        <v>0</v>
      </c>
    </row>
    <row r="85">
      <c r="A85" s="140"/>
      <c r="B85" s="142" t="b">
        <v>0</v>
      </c>
      <c r="C85" s="142" t="b">
        <v>0</v>
      </c>
      <c r="D85" s="142" t="b">
        <v>0</v>
      </c>
      <c r="E85" s="142" t="b">
        <v>0</v>
      </c>
      <c r="F85" s="142" t="b">
        <v>0</v>
      </c>
      <c r="G85" s="142" t="b">
        <v>0</v>
      </c>
      <c r="H85" s="142" t="b">
        <v>0</v>
      </c>
      <c r="I85" s="142" t="b">
        <v>0</v>
      </c>
      <c r="J85" s="142" t="b">
        <v>0</v>
      </c>
      <c r="K85" s="142" t="b">
        <v>0</v>
      </c>
      <c r="L85" s="142" t="b">
        <v>0</v>
      </c>
      <c r="M85" s="142" t="b">
        <v>0</v>
      </c>
      <c r="N85" s="142" t="b">
        <v>0</v>
      </c>
      <c r="O85" s="142" t="b">
        <v>0</v>
      </c>
      <c r="P85" s="142" t="b">
        <v>0</v>
      </c>
      <c r="Q85" s="142" t="b">
        <v>0</v>
      </c>
      <c r="R85" s="142" t="b">
        <v>0</v>
      </c>
      <c r="S85" s="142" t="b">
        <v>0</v>
      </c>
      <c r="T85" s="142" t="b">
        <v>0</v>
      </c>
      <c r="U85" s="142" t="b">
        <v>0</v>
      </c>
      <c r="V85" s="142" t="b">
        <v>0</v>
      </c>
      <c r="W85" s="142" t="b">
        <v>0</v>
      </c>
      <c r="X85" s="142" t="b">
        <v>0</v>
      </c>
      <c r="Y85" s="142" t="b">
        <v>0</v>
      </c>
      <c r="Z85" s="142" t="b">
        <v>0</v>
      </c>
      <c r="AA85" s="142" t="b">
        <v>0</v>
      </c>
      <c r="AB85" s="142" t="b">
        <v>0</v>
      </c>
      <c r="AC85" s="142" t="b">
        <v>0</v>
      </c>
      <c r="AD85" s="142" t="b">
        <v>0</v>
      </c>
      <c r="AE85" s="142" t="b">
        <v>0</v>
      </c>
    </row>
    <row r="86">
      <c r="A86" s="137"/>
      <c r="B86" s="142" t="b">
        <v>0</v>
      </c>
      <c r="C86" s="142" t="b">
        <v>0</v>
      </c>
      <c r="D86" s="142" t="b">
        <v>0</v>
      </c>
      <c r="E86" s="142" t="b">
        <v>0</v>
      </c>
      <c r="F86" s="142" t="b">
        <v>0</v>
      </c>
      <c r="G86" s="142" t="b">
        <v>0</v>
      </c>
      <c r="H86" s="142" t="b">
        <v>0</v>
      </c>
      <c r="I86" s="142" t="b">
        <v>0</v>
      </c>
      <c r="J86" s="142" t="b">
        <v>0</v>
      </c>
      <c r="K86" s="142" t="b">
        <v>0</v>
      </c>
      <c r="L86" s="142" t="b">
        <v>0</v>
      </c>
      <c r="M86" s="142" t="b">
        <v>0</v>
      </c>
      <c r="N86" s="142" t="b">
        <v>0</v>
      </c>
      <c r="O86" s="142" t="b">
        <v>0</v>
      </c>
      <c r="P86" s="142" t="b">
        <v>0</v>
      </c>
      <c r="Q86" s="142" t="b">
        <v>0</v>
      </c>
      <c r="R86" s="142" t="b">
        <v>0</v>
      </c>
      <c r="S86" s="142" t="b">
        <v>0</v>
      </c>
      <c r="T86" s="142" t="b">
        <v>0</v>
      </c>
      <c r="U86" s="142" t="b">
        <v>0</v>
      </c>
      <c r="V86" s="142" t="b">
        <v>0</v>
      </c>
      <c r="W86" s="142" t="b">
        <v>0</v>
      </c>
      <c r="X86" s="142" t="b">
        <v>0</v>
      </c>
      <c r="Y86" s="142" t="b">
        <v>0</v>
      </c>
      <c r="Z86" s="142" t="b">
        <v>0</v>
      </c>
      <c r="AA86" s="142" t="b">
        <v>0</v>
      </c>
      <c r="AB86" s="142" t="b">
        <v>0</v>
      </c>
      <c r="AC86" s="142" t="b">
        <v>0</v>
      </c>
      <c r="AD86" s="142" t="b">
        <v>0</v>
      </c>
      <c r="AE86" s="142" t="b">
        <v>0</v>
      </c>
    </row>
    <row r="87">
      <c r="A87" s="137"/>
      <c r="B87" s="142" t="b">
        <v>0</v>
      </c>
      <c r="C87" s="142" t="b">
        <v>0</v>
      </c>
      <c r="D87" s="142" t="b">
        <v>0</v>
      </c>
      <c r="E87" s="142" t="b">
        <v>0</v>
      </c>
      <c r="F87" s="142" t="b">
        <v>0</v>
      </c>
      <c r="G87" s="142" t="b">
        <v>0</v>
      </c>
      <c r="H87" s="142" t="b">
        <v>0</v>
      </c>
      <c r="I87" s="142" t="b">
        <v>0</v>
      </c>
      <c r="J87" s="142" t="b">
        <v>0</v>
      </c>
      <c r="K87" s="142" t="b">
        <v>0</v>
      </c>
      <c r="L87" s="142" t="b">
        <v>0</v>
      </c>
      <c r="M87" s="142" t="b">
        <v>0</v>
      </c>
      <c r="N87" s="142" t="b">
        <v>0</v>
      </c>
      <c r="O87" s="142" t="b">
        <v>0</v>
      </c>
      <c r="P87" s="142" t="b">
        <v>0</v>
      </c>
      <c r="Q87" s="142" t="b">
        <v>0</v>
      </c>
      <c r="R87" s="142" t="b">
        <v>0</v>
      </c>
      <c r="S87" s="142" t="b">
        <v>0</v>
      </c>
      <c r="T87" s="142" t="b">
        <v>0</v>
      </c>
      <c r="U87" s="142" t="b">
        <v>0</v>
      </c>
      <c r="V87" s="142" t="b">
        <v>0</v>
      </c>
      <c r="W87" s="142" t="b">
        <v>0</v>
      </c>
      <c r="X87" s="142" t="b">
        <v>0</v>
      </c>
      <c r="Y87" s="142" t="b">
        <v>0</v>
      </c>
      <c r="Z87" s="142" t="b">
        <v>0</v>
      </c>
      <c r="AA87" s="142" t="b">
        <v>0</v>
      </c>
      <c r="AB87" s="142" t="b">
        <v>0</v>
      </c>
      <c r="AC87" s="142" t="b">
        <v>0</v>
      </c>
      <c r="AD87" s="142" t="b">
        <v>0</v>
      </c>
      <c r="AE87" s="142" t="b">
        <v>0</v>
      </c>
    </row>
    <row r="88">
      <c r="A88" s="137"/>
      <c r="B88" s="142" t="b">
        <v>0</v>
      </c>
      <c r="C88" s="142" t="b">
        <v>0</v>
      </c>
      <c r="D88" s="142" t="b">
        <v>0</v>
      </c>
      <c r="E88" s="142" t="b">
        <v>0</v>
      </c>
      <c r="F88" s="142" t="b">
        <v>0</v>
      </c>
      <c r="G88" s="142" t="b">
        <v>0</v>
      </c>
      <c r="H88" s="142" t="b">
        <v>0</v>
      </c>
      <c r="I88" s="142" t="b">
        <v>0</v>
      </c>
      <c r="J88" s="142" t="b">
        <v>0</v>
      </c>
      <c r="K88" s="142" t="b">
        <v>0</v>
      </c>
      <c r="L88" s="142" t="b">
        <v>0</v>
      </c>
      <c r="M88" s="142" t="b">
        <v>0</v>
      </c>
      <c r="N88" s="142" t="b">
        <v>0</v>
      </c>
      <c r="O88" s="142" t="b">
        <v>0</v>
      </c>
      <c r="P88" s="142" t="b">
        <v>0</v>
      </c>
      <c r="Q88" s="142" t="b">
        <v>0</v>
      </c>
      <c r="R88" s="142" t="b">
        <v>0</v>
      </c>
      <c r="S88" s="142" t="b">
        <v>0</v>
      </c>
      <c r="T88" s="142" t="b">
        <v>0</v>
      </c>
      <c r="U88" s="142" t="b">
        <v>0</v>
      </c>
      <c r="V88" s="142" t="b">
        <v>0</v>
      </c>
      <c r="W88" s="142" t="b">
        <v>0</v>
      </c>
      <c r="X88" s="142" t="b">
        <v>0</v>
      </c>
      <c r="Y88" s="142" t="b">
        <v>0</v>
      </c>
      <c r="Z88" s="142" t="b">
        <v>0</v>
      </c>
      <c r="AA88" s="142" t="b">
        <v>0</v>
      </c>
      <c r="AB88" s="142" t="b">
        <v>0</v>
      </c>
      <c r="AC88" s="142" t="b">
        <v>0</v>
      </c>
      <c r="AD88" s="142" t="b">
        <v>0</v>
      </c>
      <c r="AE88" s="142" t="b">
        <v>0</v>
      </c>
    </row>
    <row r="89">
      <c r="A89" s="137"/>
      <c r="B89" s="142" t="b">
        <v>0</v>
      </c>
      <c r="C89" s="142" t="b">
        <v>0</v>
      </c>
      <c r="D89" s="142" t="b">
        <v>0</v>
      </c>
      <c r="E89" s="142" t="b">
        <v>0</v>
      </c>
      <c r="F89" s="142" t="b">
        <v>0</v>
      </c>
      <c r="G89" s="142" t="b">
        <v>0</v>
      </c>
      <c r="H89" s="142" t="b">
        <v>0</v>
      </c>
      <c r="I89" s="142" t="b">
        <v>0</v>
      </c>
      <c r="J89" s="142" t="b">
        <v>0</v>
      </c>
      <c r="K89" s="142" t="b">
        <v>0</v>
      </c>
      <c r="L89" s="142" t="b">
        <v>0</v>
      </c>
      <c r="M89" s="142" t="b">
        <v>0</v>
      </c>
      <c r="N89" s="142" t="b">
        <v>0</v>
      </c>
      <c r="O89" s="142" t="b">
        <v>0</v>
      </c>
      <c r="P89" s="142" t="b">
        <v>0</v>
      </c>
      <c r="Q89" s="142" t="b">
        <v>0</v>
      </c>
      <c r="R89" s="142" t="b">
        <v>0</v>
      </c>
      <c r="S89" s="142" t="b">
        <v>0</v>
      </c>
      <c r="T89" s="142" t="b">
        <v>0</v>
      </c>
      <c r="U89" s="142" t="b">
        <v>0</v>
      </c>
      <c r="V89" s="142" t="b">
        <v>0</v>
      </c>
      <c r="W89" s="142" t="b">
        <v>0</v>
      </c>
      <c r="X89" s="142" t="b">
        <v>0</v>
      </c>
      <c r="Y89" s="142" t="b">
        <v>0</v>
      </c>
      <c r="Z89" s="142" t="b">
        <v>0</v>
      </c>
      <c r="AA89" s="142" t="b">
        <v>0</v>
      </c>
      <c r="AB89" s="142" t="b">
        <v>0</v>
      </c>
      <c r="AC89" s="142" t="b">
        <v>0</v>
      </c>
      <c r="AD89" s="142" t="b">
        <v>0</v>
      </c>
      <c r="AE89" s="142" t="b">
        <v>0</v>
      </c>
    </row>
    <row r="90">
      <c r="A90" s="137"/>
      <c r="B90" s="142" t="b">
        <v>0</v>
      </c>
      <c r="C90" s="142" t="b">
        <v>0</v>
      </c>
      <c r="D90" s="142" t="b">
        <v>0</v>
      </c>
      <c r="E90" s="142" t="b">
        <v>0</v>
      </c>
      <c r="F90" s="142" t="b">
        <v>0</v>
      </c>
      <c r="G90" s="142" t="b">
        <v>0</v>
      </c>
      <c r="H90" s="142" t="b">
        <v>0</v>
      </c>
      <c r="I90" s="142" t="b">
        <v>0</v>
      </c>
      <c r="J90" s="142" t="b">
        <v>0</v>
      </c>
      <c r="K90" s="142" t="b">
        <v>0</v>
      </c>
      <c r="L90" s="142" t="b">
        <v>0</v>
      </c>
      <c r="M90" s="142" t="b">
        <v>0</v>
      </c>
      <c r="N90" s="142" t="b">
        <v>0</v>
      </c>
      <c r="O90" s="142" t="b">
        <v>0</v>
      </c>
      <c r="P90" s="142" t="b">
        <v>0</v>
      </c>
      <c r="Q90" s="142" t="b">
        <v>0</v>
      </c>
      <c r="R90" s="142" t="b">
        <v>0</v>
      </c>
      <c r="S90" s="142" t="b">
        <v>0</v>
      </c>
      <c r="T90" s="142" t="b">
        <v>0</v>
      </c>
      <c r="U90" s="142" t="b">
        <v>0</v>
      </c>
      <c r="V90" s="142" t="b">
        <v>0</v>
      </c>
      <c r="W90" s="142" t="b">
        <v>0</v>
      </c>
      <c r="X90" s="142" t="b">
        <v>0</v>
      </c>
      <c r="Y90" s="142" t="b">
        <v>0</v>
      </c>
      <c r="Z90" s="142" t="b">
        <v>0</v>
      </c>
      <c r="AA90" s="142" t="b">
        <v>0</v>
      </c>
      <c r="AB90" s="142" t="b">
        <v>0</v>
      </c>
      <c r="AC90" s="142" t="b">
        <v>0</v>
      </c>
      <c r="AD90" s="142" t="b">
        <v>0</v>
      </c>
      <c r="AE90" s="142" t="b">
        <v>0</v>
      </c>
    </row>
    <row r="91">
      <c r="A91" s="138" t="s">
        <v>14</v>
      </c>
      <c r="B91" s="139">
        <v>45467.0</v>
      </c>
      <c r="C91" s="139">
        <v>45474.0</v>
      </c>
      <c r="D91" s="139">
        <v>45481.0</v>
      </c>
      <c r="E91" s="139">
        <v>45488.0</v>
      </c>
      <c r="F91" s="139">
        <v>45495.0</v>
      </c>
      <c r="G91" s="139">
        <v>45502.0</v>
      </c>
      <c r="H91" s="139">
        <v>45509.0</v>
      </c>
      <c r="I91" s="139">
        <v>45516.0</v>
      </c>
      <c r="J91" s="139">
        <v>45523.0</v>
      </c>
      <c r="K91" s="139">
        <v>45530.0</v>
      </c>
      <c r="L91" s="139">
        <v>45537.0</v>
      </c>
      <c r="M91" s="139">
        <v>45544.0</v>
      </c>
      <c r="N91" s="139">
        <v>45558.0</v>
      </c>
      <c r="O91" s="139">
        <v>45565.0</v>
      </c>
      <c r="P91" s="139">
        <v>45572.0</v>
      </c>
      <c r="Q91" s="139">
        <v>45579.0</v>
      </c>
      <c r="R91" s="139">
        <v>45586.0</v>
      </c>
      <c r="S91" s="139">
        <v>45593.0</v>
      </c>
      <c r="T91" s="139">
        <v>45600.0</v>
      </c>
      <c r="U91" s="139">
        <v>45607.0</v>
      </c>
      <c r="V91" s="139">
        <v>45614.0</v>
      </c>
      <c r="W91" s="139">
        <v>45621.0</v>
      </c>
      <c r="X91" s="139">
        <v>45628.0</v>
      </c>
      <c r="Y91" s="139">
        <v>45635.0</v>
      </c>
      <c r="Z91" s="139">
        <v>45642.0</v>
      </c>
      <c r="AA91" s="139">
        <v>45649.0</v>
      </c>
      <c r="AB91" s="139">
        <v>45656.0</v>
      </c>
      <c r="AC91" s="139">
        <v>45663.0</v>
      </c>
      <c r="AD91" s="139">
        <v>45670.0</v>
      </c>
      <c r="AE91" s="139">
        <v>45677.0</v>
      </c>
    </row>
    <row r="92">
      <c r="A92" s="140"/>
      <c r="B92" s="141" t="b">
        <v>0</v>
      </c>
      <c r="C92" s="141" t="b">
        <v>0</v>
      </c>
      <c r="D92" s="141" t="b">
        <v>0</v>
      </c>
      <c r="E92" s="141" t="b">
        <v>0</v>
      </c>
      <c r="F92" s="141" t="b">
        <v>0</v>
      </c>
      <c r="G92" s="141" t="b">
        <v>0</v>
      </c>
      <c r="H92" s="141" t="b">
        <v>0</v>
      </c>
      <c r="I92" s="141" t="b">
        <v>0</v>
      </c>
      <c r="J92" s="141" t="b">
        <v>0</v>
      </c>
      <c r="K92" s="141" t="b">
        <v>0</v>
      </c>
      <c r="L92" s="141" t="b">
        <v>0</v>
      </c>
      <c r="M92" s="141" t="b">
        <v>0</v>
      </c>
      <c r="N92" s="141" t="b">
        <v>0</v>
      </c>
      <c r="O92" s="141" t="b">
        <v>0</v>
      </c>
      <c r="P92" s="141" t="b">
        <v>0</v>
      </c>
      <c r="Q92" s="141" t="b">
        <v>0</v>
      </c>
      <c r="R92" s="141" t="b">
        <v>0</v>
      </c>
      <c r="S92" s="141" t="b">
        <v>0</v>
      </c>
      <c r="T92" s="141" t="b">
        <v>0</v>
      </c>
      <c r="U92" s="141" t="b">
        <v>0</v>
      </c>
      <c r="V92" s="141" t="b">
        <v>0</v>
      </c>
      <c r="W92" s="141" t="b">
        <v>0</v>
      </c>
      <c r="X92" s="141" t="b">
        <v>0</v>
      </c>
      <c r="Y92" s="141" t="b">
        <v>0</v>
      </c>
      <c r="Z92" s="141" t="b">
        <v>0</v>
      </c>
      <c r="AA92" s="141" t="b">
        <v>0</v>
      </c>
      <c r="AB92" s="141" t="b">
        <v>0</v>
      </c>
      <c r="AC92" s="141" t="b">
        <v>0</v>
      </c>
      <c r="AD92" s="141" t="b">
        <v>0</v>
      </c>
      <c r="AE92" s="141" t="b">
        <v>0</v>
      </c>
    </row>
    <row r="93">
      <c r="A93" s="140"/>
      <c r="B93" s="141" t="b">
        <v>0</v>
      </c>
      <c r="C93" s="141" t="b">
        <v>0</v>
      </c>
      <c r="D93" s="141" t="b">
        <v>0</v>
      </c>
      <c r="E93" s="141" t="b">
        <v>0</v>
      </c>
      <c r="F93" s="141" t="b">
        <v>0</v>
      </c>
      <c r="G93" s="141" t="b">
        <v>0</v>
      </c>
      <c r="H93" s="141" t="b">
        <v>0</v>
      </c>
      <c r="I93" s="141" t="b">
        <v>0</v>
      </c>
      <c r="J93" s="141" t="b">
        <v>0</v>
      </c>
      <c r="K93" s="141" t="b">
        <v>0</v>
      </c>
      <c r="L93" s="141" t="b">
        <v>0</v>
      </c>
      <c r="M93" s="141" t="b">
        <v>0</v>
      </c>
      <c r="N93" s="141" t="b">
        <v>0</v>
      </c>
      <c r="O93" s="141" t="b">
        <v>0</v>
      </c>
      <c r="P93" s="141" t="b">
        <v>0</v>
      </c>
      <c r="Q93" s="141" t="b">
        <v>0</v>
      </c>
      <c r="R93" s="141" t="b">
        <v>0</v>
      </c>
      <c r="S93" s="141" t="b">
        <v>0</v>
      </c>
      <c r="T93" s="141" t="b">
        <v>0</v>
      </c>
      <c r="U93" s="141" t="b">
        <v>0</v>
      </c>
      <c r="V93" s="141" t="b">
        <v>0</v>
      </c>
      <c r="W93" s="141" t="b">
        <v>0</v>
      </c>
      <c r="X93" s="141" t="b">
        <v>0</v>
      </c>
      <c r="Y93" s="141" t="b">
        <v>0</v>
      </c>
      <c r="Z93" s="141" t="b">
        <v>0</v>
      </c>
      <c r="AA93" s="141" t="b">
        <v>0</v>
      </c>
      <c r="AB93" s="141" t="b">
        <v>0</v>
      </c>
      <c r="AC93" s="141" t="b">
        <v>0</v>
      </c>
      <c r="AD93" s="141" t="b">
        <v>0</v>
      </c>
      <c r="AE93" s="141" t="b">
        <v>0</v>
      </c>
    </row>
    <row r="94">
      <c r="A94" s="140"/>
      <c r="B94" s="141" t="b">
        <v>0</v>
      </c>
      <c r="C94" s="141" t="b">
        <v>0</v>
      </c>
      <c r="D94" s="141" t="b">
        <v>0</v>
      </c>
      <c r="E94" s="141" t="b">
        <v>0</v>
      </c>
      <c r="F94" s="141" t="b">
        <v>0</v>
      </c>
      <c r="G94" s="141" t="b">
        <v>0</v>
      </c>
      <c r="H94" s="141" t="b">
        <v>0</v>
      </c>
      <c r="I94" s="141" t="b">
        <v>0</v>
      </c>
      <c r="J94" s="141" t="b">
        <v>0</v>
      </c>
      <c r="K94" s="141" t="b">
        <v>0</v>
      </c>
      <c r="L94" s="141" t="b">
        <v>0</v>
      </c>
      <c r="M94" s="141" t="b">
        <v>0</v>
      </c>
      <c r="N94" s="141" t="b">
        <v>0</v>
      </c>
      <c r="O94" s="141" t="b">
        <v>0</v>
      </c>
      <c r="P94" s="141" t="b">
        <v>0</v>
      </c>
      <c r="Q94" s="141" t="b">
        <v>0</v>
      </c>
      <c r="R94" s="141" t="b">
        <v>0</v>
      </c>
      <c r="S94" s="141" t="b">
        <v>0</v>
      </c>
      <c r="T94" s="141" t="b">
        <v>0</v>
      </c>
      <c r="U94" s="141" t="b">
        <v>0</v>
      </c>
      <c r="V94" s="141" t="b">
        <v>0</v>
      </c>
      <c r="W94" s="141" t="b">
        <v>0</v>
      </c>
      <c r="X94" s="141" t="b">
        <v>0</v>
      </c>
      <c r="Y94" s="141" t="b">
        <v>0</v>
      </c>
      <c r="Z94" s="141" t="b">
        <v>0</v>
      </c>
      <c r="AA94" s="141" t="b">
        <v>0</v>
      </c>
      <c r="AB94" s="141" t="b">
        <v>0</v>
      </c>
      <c r="AC94" s="141" t="b">
        <v>0</v>
      </c>
      <c r="AD94" s="141" t="b">
        <v>0</v>
      </c>
      <c r="AE94" s="141" t="b">
        <v>0</v>
      </c>
    </row>
    <row r="95">
      <c r="A95" s="137"/>
      <c r="B95" s="141" t="b">
        <v>0</v>
      </c>
      <c r="C95" s="141" t="b">
        <v>0</v>
      </c>
      <c r="D95" s="141" t="b">
        <v>0</v>
      </c>
      <c r="E95" s="141" t="b">
        <v>0</v>
      </c>
      <c r="F95" s="141" t="b">
        <v>0</v>
      </c>
      <c r="G95" s="141" t="b">
        <v>0</v>
      </c>
      <c r="H95" s="141" t="b">
        <v>0</v>
      </c>
      <c r="I95" s="141" t="b">
        <v>0</v>
      </c>
      <c r="J95" s="141" t="b">
        <v>0</v>
      </c>
      <c r="K95" s="141" t="b">
        <v>0</v>
      </c>
      <c r="L95" s="141" t="b">
        <v>0</v>
      </c>
      <c r="M95" s="141" t="b">
        <v>0</v>
      </c>
      <c r="N95" s="141" t="b">
        <v>0</v>
      </c>
      <c r="O95" s="141" t="b">
        <v>0</v>
      </c>
      <c r="P95" s="141" t="b">
        <v>0</v>
      </c>
      <c r="Q95" s="141" t="b">
        <v>0</v>
      </c>
      <c r="R95" s="141" t="b">
        <v>0</v>
      </c>
      <c r="S95" s="141" t="b">
        <v>0</v>
      </c>
      <c r="T95" s="141" t="b">
        <v>0</v>
      </c>
      <c r="U95" s="141" t="b">
        <v>0</v>
      </c>
      <c r="V95" s="141" t="b">
        <v>0</v>
      </c>
      <c r="W95" s="141" t="b">
        <v>0</v>
      </c>
      <c r="X95" s="141" t="b">
        <v>0</v>
      </c>
      <c r="Y95" s="141" t="b">
        <v>0</v>
      </c>
      <c r="Z95" s="141" t="b">
        <v>0</v>
      </c>
      <c r="AA95" s="141" t="b">
        <v>0</v>
      </c>
      <c r="AB95" s="141" t="b">
        <v>0</v>
      </c>
      <c r="AC95" s="141" t="b">
        <v>0</v>
      </c>
      <c r="AD95" s="141" t="b">
        <v>0</v>
      </c>
      <c r="AE95" s="141" t="b">
        <v>0</v>
      </c>
    </row>
    <row r="96">
      <c r="A96" s="137"/>
      <c r="B96" s="141" t="b">
        <v>0</v>
      </c>
      <c r="C96" s="141" t="b">
        <v>0</v>
      </c>
      <c r="D96" s="141" t="b">
        <v>0</v>
      </c>
      <c r="E96" s="141" t="b">
        <v>0</v>
      </c>
      <c r="F96" s="141" t="b">
        <v>0</v>
      </c>
      <c r="G96" s="141" t="b">
        <v>0</v>
      </c>
      <c r="H96" s="141" t="b">
        <v>0</v>
      </c>
      <c r="I96" s="141" t="b">
        <v>0</v>
      </c>
      <c r="J96" s="141" t="b">
        <v>0</v>
      </c>
      <c r="K96" s="141" t="b">
        <v>0</v>
      </c>
      <c r="L96" s="141" t="b">
        <v>0</v>
      </c>
      <c r="M96" s="141" t="b">
        <v>0</v>
      </c>
      <c r="N96" s="141" t="b">
        <v>0</v>
      </c>
      <c r="O96" s="141" t="b">
        <v>0</v>
      </c>
      <c r="P96" s="141" t="b">
        <v>0</v>
      </c>
      <c r="Q96" s="141" t="b">
        <v>0</v>
      </c>
      <c r="R96" s="141" t="b">
        <v>0</v>
      </c>
      <c r="S96" s="141" t="b">
        <v>0</v>
      </c>
      <c r="T96" s="141" t="b">
        <v>0</v>
      </c>
      <c r="U96" s="141" t="b">
        <v>0</v>
      </c>
      <c r="V96" s="141" t="b">
        <v>0</v>
      </c>
      <c r="W96" s="141" t="b">
        <v>0</v>
      </c>
      <c r="X96" s="141" t="b">
        <v>0</v>
      </c>
      <c r="Y96" s="141" t="b">
        <v>0</v>
      </c>
      <c r="Z96" s="141" t="b">
        <v>0</v>
      </c>
      <c r="AA96" s="141" t="b">
        <v>0</v>
      </c>
      <c r="AB96" s="141" t="b">
        <v>0</v>
      </c>
      <c r="AC96" s="141" t="b">
        <v>0</v>
      </c>
      <c r="AD96" s="141" t="b">
        <v>0</v>
      </c>
      <c r="AE96" s="141" t="b">
        <v>0</v>
      </c>
    </row>
    <row r="97">
      <c r="A97" s="137"/>
      <c r="B97" s="141" t="b">
        <v>0</v>
      </c>
      <c r="C97" s="141" t="b">
        <v>0</v>
      </c>
      <c r="D97" s="141" t="b">
        <v>0</v>
      </c>
      <c r="E97" s="141" t="b">
        <v>0</v>
      </c>
      <c r="F97" s="141" t="b">
        <v>0</v>
      </c>
      <c r="G97" s="141" t="b">
        <v>0</v>
      </c>
      <c r="H97" s="141" t="b">
        <v>0</v>
      </c>
      <c r="I97" s="141" t="b">
        <v>0</v>
      </c>
      <c r="J97" s="141" t="b">
        <v>0</v>
      </c>
      <c r="K97" s="141" t="b">
        <v>0</v>
      </c>
      <c r="L97" s="141" t="b">
        <v>0</v>
      </c>
      <c r="M97" s="141" t="b">
        <v>0</v>
      </c>
      <c r="N97" s="141" t="b">
        <v>0</v>
      </c>
      <c r="O97" s="141" t="b">
        <v>0</v>
      </c>
      <c r="P97" s="141" t="b">
        <v>0</v>
      </c>
      <c r="Q97" s="141" t="b">
        <v>0</v>
      </c>
      <c r="R97" s="141" t="b">
        <v>0</v>
      </c>
      <c r="S97" s="141" t="b">
        <v>0</v>
      </c>
      <c r="T97" s="141" t="b">
        <v>0</v>
      </c>
      <c r="U97" s="141" t="b">
        <v>0</v>
      </c>
      <c r="V97" s="141" t="b">
        <v>0</v>
      </c>
      <c r="W97" s="141" t="b">
        <v>0</v>
      </c>
      <c r="X97" s="141" t="b">
        <v>0</v>
      </c>
      <c r="Y97" s="141" t="b">
        <v>0</v>
      </c>
      <c r="Z97" s="141" t="b">
        <v>0</v>
      </c>
      <c r="AA97" s="141" t="b">
        <v>0</v>
      </c>
      <c r="AB97" s="141" t="b">
        <v>0</v>
      </c>
      <c r="AC97" s="141" t="b">
        <v>0</v>
      </c>
      <c r="AD97" s="141" t="b">
        <v>0</v>
      </c>
      <c r="AE97" s="141" t="b">
        <v>0</v>
      </c>
    </row>
    <row r="98">
      <c r="A98" s="137"/>
      <c r="B98" s="141" t="b">
        <v>0</v>
      </c>
      <c r="C98" s="141" t="b">
        <v>0</v>
      </c>
      <c r="D98" s="141" t="b">
        <v>0</v>
      </c>
      <c r="E98" s="141" t="b">
        <v>0</v>
      </c>
      <c r="F98" s="141" t="b">
        <v>0</v>
      </c>
      <c r="G98" s="141" t="b">
        <v>0</v>
      </c>
      <c r="H98" s="141" t="b">
        <v>0</v>
      </c>
      <c r="I98" s="141" t="b">
        <v>0</v>
      </c>
      <c r="J98" s="141" t="b">
        <v>0</v>
      </c>
      <c r="K98" s="141" t="b">
        <v>0</v>
      </c>
      <c r="L98" s="141" t="b">
        <v>0</v>
      </c>
      <c r="M98" s="141" t="b">
        <v>0</v>
      </c>
      <c r="N98" s="141" t="b">
        <v>0</v>
      </c>
      <c r="O98" s="141" t="b">
        <v>0</v>
      </c>
      <c r="P98" s="141" t="b">
        <v>0</v>
      </c>
      <c r="Q98" s="141" t="b">
        <v>0</v>
      </c>
      <c r="R98" s="141" t="b">
        <v>0</v>
      </c>
      <c r="S98" s="141" t="b">
        <v>0</v>
      </c>
      <c r="T98" s="141" t="b">
        <v>0</v>
      </c>
      <c r="U98" s="141" t="b">
        <v>0</v>
      </c>
      <c r="V98" s="141" t="b">
        <v>0</v>
      </c>
      <c r="W98" s="141" t="b">
        <v>0</v>
      </c>
      <c r="X98" s="141" t="b">
        <v>0</v>
      </c>
      <c r="Y98" s="141" t="b">
        <v>0</v>
      </c>
      <c r="Z98" s="141" t="b">
        <v>0</v>
      </c>
      <c r="AA98" s="141" t="b">
        <v>0</v>
      </c>
      <c r="AB98" s="141" t="b">
        <v>0</v>
      </c>
      <c r="AC98" s="141" t="b">
        <v>0</v>
      </c>
      <c r="AD98" s="141" t="b">
        <v>0</v>
      </c>
      <c r="AE98" s="141" t="b">
        <v>0</v>
      </c>
    </row>
    <row r="99">
      <c r="A99" s="137"/>
      <c r="B99" s="141" t="b">
        <v>0</v>
      </c>
      <c r="C99" s="141" t="b">
        <v>0</v>
      </c>
      <c r="D99" s="141" t="b">
        <v>0</v>
      </c>
      <c r="E99" s="141" t="b">
        <v>0</v>
      </c>
      <c r="F99" s="141" t="b">
        <v>0</v>
      </c>
      <c r="G99" s="141" t="b">
        <v>0</v>
      </c>
      <c r="H99" s="141" t="b">
        <v>0</v>
      </c>
      <c r="I99" s="141" t="b">
        <v>0</v>
      </c>
      <c r="J99" s="141" t="b">
        <v>0</v>
      </c>
      <c r="K99" s="141" t="b">
        <v>0</v>
      </c>
      <c r="L99" s="141" t="b">
        <v>0</v>
      </c>
      <c r="M99" s="141" t="b">
        <v>0</v>
      </c>
      <c r="N99" s="141" t="b">
        <v>0</v>
      </c>
      <c r="O99" s="141" t="b">
        <v>0</v>
      </c>
      <c r="P99" s="141" t="b">
        <v>0</v>
      </c>
      <c r="Q99" s="141" t="b">
        <v>0</v>
      </c>
      <c r="R99" s="141" t="b">
        <v>0</v>
      </c>
      <c r="S99" s="141" t="b">
        <v>0</v>
      </c>
      <c r="T99" s="141" t="b">
        <v>0</v>
      </c>
      <c r="U99" s="141" t="b">
        <v>0</v>
      </c>
      <c r="V99" s="141" t="b">
        <v>0</v>
      </c>
      <c r="W99" s="141" t="b">
        <v>0</v>
      </c>
      <c r="X99" s="141" t="b">
        <v>0</v>
      </c>
      <c r="Y99" s="141" t="b">
        <v>0</v>
      </c>
      <c r="Z99" s="141" t="b">
        <v>0</v>
      </c>
      <c r="AA99" s="141" t="b">
        <v>0</v>
      </c>
      <c r="AB99" s="141" t="b">
        <v>0</v>
      </c>
      <c r="AC99" s="141" t="b">
        <v>0</v>
      </c>
      <c r="AD99" s="141" t="b">
        <v>0</v>
      </c>
      <c r="AE99" s="141" t="b">
        <v>0</v>
      </c>
    </row>
    <row r="100">
      <c r="A100" s="137"/>
      <c r="B100" s="141" t="b">
        <v>0</v>
      </c>
      <c r="C100" s="141" t="b">
        <v>0</v>
      </c>
      <c r="D100" s="141" t="b">
        <v>0</v>
      </c>
      <c r="E100" s="141" t="b">
        <v>0</v>
      </c>
      <c r="F100" s="141" t="b">
        <v>0</v>
      </c>
      <c r="G100" s="141" t="b">
        <v>0</v>
      </c>
      <c r="H100" s="141" t="b">
        <v>0</v>
      </c>
      <c r="I100" s="141" t="b">
        <v>0</v>
      </c>
      <c r="J100" s="141" t="b">
        <v>0</v>
      </c>
      <c r="K100" s="141" t="b">
        <v>0</v>
      </c>
      <c r="L100" s="141" t="b">
        <v>0</v>
      </c>
      <c r="M100" s="141" t="b">
        <v>0</v>
      </c>
      <c r="N100" s="141" t="b">
        <v>0</v>
      </c>
      <c r="O100" s="141" t="b">
        <v>0</v>
      </c>
      <c r="P100" s="141" t="b">
        <v>0</v>
      </c>
      <c r="Q100" s="141" t="b">
        <v>0</v>
      </c>
      <c r="R100" s="141" t="b">
        <v>0</v>
      </c>
      <c r="S100" s="141" t="b">
        <v>0</v>
      </c>
      <c r="T100" s="141" t="b">
        <v>0</v>
      </c>
      <c r="U100" s="141" t="b">
        <v>0</v>
      </c>
      <c r="V100" s="141" t="b">
        <v>0</v>
      </c>
      <c r="W100" s="141" t="b">
        <v>0</v>
      </c>
      <c r="X100" s="141" t="b">
        <v>0</v>
      </c>
      <c r="Y100" s="141" t="b">
        <v>0</v>
      </c>
      <c r="Z100" s="141" t="b">
        <v>0</v>
      </c>
      <c r="AA100" s="141" t="b">
        <v>0</v>
      </c>
      <c r="AB100" s="141" t="b">
        <v>0</v>
      </c>
      <c r="AC100" s="141" t="b">
        <v>0</v>
      </c>
      <c r="AD100" s="141" t="b">
        <v>0</v>
      </c>
      <c r="AE100" s="141" t="b">
        <v>0</v>
      </c>
    </row>
    <row r="101">
      <c r="A101" s="137"/>
      <c r="B101" s="141" t="b">
        <v>0</v>
      </c>
      <c r="C101" s="141" t="b">
        <v>0</v>
      </c>
      <c r="D101" s="141" t="b">
        <v>0</v>
      </c>
      <c r="E101" s="141" t="b">
        <v>0</v>
      </c>
      <c r="F101" s="141" t="b">
        <v>0</v>
      </c>
      <c r="G101" s="141" t="b">
        <v>0</v>
      </c>
      <c r="H101" s="141" t="b">
        <v>0</v>
      </c>
      <c r="I101" s="141" t="b">
        <v>0</v>
      </c>
      <c r="J101" s="141" t="b">
        <v>0</v>
      </c>
      <c r="K101" s="141" t="b">
        <v>0</v>
      </c>
      <c r="L101" s="141" t="b">
        <v>0</v>
      </c>
      <c r="M101" s="141" t="b">
        <v>0</v>
      </c>
      <c r="N101" s="141" t="b">
        <v>0</v>
      </c>
      <c r="O101" s="141" t="b">
        <v>0</v>
      </c>
      <c r="P101" s="141" t="b">
        <v>0</v>
      </c>
      <c r="Q101" s="141" t="b">
        <v>0</v>
      </c>
      <c r="R101" s="141" t="b">
        <v>0</v>
      </c>
      <c r="S101" s="141" t="b">
        <v>0</v>
      </c>
      <c r="T101" s="141" t="b">
        <v>0</v>
      </c>
      <c r="U101" s="141" t="b">
        <v>0</v>
      </c>
      <c r="V101" s="141" t="b">
        <v>0</v>
      </c>
      <c r="W101" s="141" t="b">
        <v>0</v>
      </c>
      <c r="X101" s="141" t="b">
        <v>0</v>
      </c>
      <c r="Y101" s="141" t="b">
        <v>0</v>
      </c>
      <c r="Z101" s="141" t="b">
        <v>0</v>
      </c>
      <c r="AA101" s="141" t="b">
        <v>0</v>
      </c>
      <c r="AB101" s="141" t="b">
        <v>0</v>
      </c>
      <c r="AC101" s="141" t="b">
        <v>0</v>
      </c>
      <c r="AD101" s="141" t="b">
        <v>0</v>
      </c>
      <c r="AE101" s="141" t="b">
        <v>0</v>
      </c>
    </row>
    <row r="102">
      <c r="A102" s="138" t="s">
        <v>15</v>
      </c>
      <c r="B102" s="139">
        <v>45467.0</v>
      </c>
      <c r="C102" s="139">
        <v>45474.0</v>
      </c>
      <c r="D102" s="139">
        <v>45481.0</v>
      </c>
      <c r="E102" s="139">
        <v>45488.0</v>
      </c>
      <c r="F102" s="139">
        <v>45495.0</v>
      </c>
      <c r="G102" s="139">
        <v>45502.0</v>
      </c>
      <c r="H102" s="139">
        <v>45509.0</v>
      </c>
      <c r="I102" s="139">
        <v>45516.0</v>
      </c>
      <c r="J102" s="139">
        <v>45523.0</v>
      </c>
      <c r="K102" s="139">
        <v>45530.0</v>
      </c>
      <c r="L102" s="139">
        <v>45537.0</v>
      </c>
      <c r="M102" s="139">
        <v>45544.0</v>
      </c>
      <c r="N102" s="139">
        <v>45558.0</v>
      </c>
      <c r="O102" s="139">
        <v>45565.0</v>
      </c>
      <c r="P102" s="139">
        <v>45572.0</v>
      </c>
      <c r="Q102" s="139">
        <v>45579.0</v>
      </c>
      <c r="R102" s="139">
        <v>45586.0</v>
      </c>
      <c r="S102" s="139">
        <v>45593.0</v>
      </c>
      <c r="T102" s="139">
        <v>45600.0</v>
      </c>
      <c r="U102" s="139">
        <v>45607.0</v>
      </c>
      <c r="V102" s="139">
        <v>45614.0</v>
      </c>
      <c r="W102" s="139">
        <v>45621.0</v>
      </c>
      <c r="X102" s="139">
        <v>45628.0</v>
      </c>
      <c r="Y102" s="139">
        <v>45635.0</v>
      </c>
      <c r="Z102" s="139">
        <v>45642.0</v>
      </c>
      <c r="AA102" s="139">
        <v>45649.0</v>
      </c>
      <c r="AB102" s="139">
        <v>45656.0</v>
      </c>
      <c r="AC102" s="139">
        <v>45663.0</v>
      </c>
      <c r="AD102" s="139">
        <v>45670.0</v>
      </c>
      <c r="AE102" s="139">
        <v>45677.0</v>
      </c>
    </row>
    <row r="103">
      <c r="A103" s="140"/>
      <c r="B103" s="142" t="b">
        <v>0</v>
      </c>
      <c r="C103" s="142" t="b">
        <v>0</v>
      </c>
      <c r="D103" s="142" t="b">
        <v>0</v>
      </c>
      <c r="E103" s="142" t="b">
        <v>0</v>
      </c>
      <c r="F103" s="142" t="b">
        <v>0</v>
      </c>
      <c r="G103" s="142" t="b">
        <v>0</v>
      </c>
      <c r="H103" s="142" t="b">
        <v>0</v>
      </c>
      <c r="I103" s="142" t="b">
        <v>0</v>
      </c>
      <c r="J103" s="142" t="b">
        <v>0</v>
      </c>
      <c r="K103" s="142" t="b">
        <v>0</v>
      </c>
      <c r="L103" s="142" t="b">
        <v>0</v>
      </c>
      <c r="M103" s="142" t="b">
        <v>0</v>
      </c>
      <c r="N103" s="142" t="b">
        <v>0</v>
      </c>
      <c r="O103" s="142" t="b">
        <v>0</v>
      </c>
      <c r="P103" s="142" t="b">
        <v>0</v>
      </c>
      <c r="Q103" s="142" t="b">
        <v>0</v>
      </c>
      <c r="R103" s="142" t="b">
        <v>0</v>
      </c>
      <c r="S103" s="142" t="b">
        <v>0</v>
      </c>
      <c r="T103" s="142" t="b">
        <v>0</v>
      </c>
      <c r="U103" s="142" t="b">
        <v>0</v>
      </c>
      <c r="V103" s="142" t="b">
        <v>0</v>
      </c>
      <c r="W103" s="142" t="b">
        <v>0</v>
      </c>
      <c r="X103" s="142" t="b">
        <v>0</v>
      </c>
      <c r="Y103" s="142" t="b">
        <v>0</v>
      </c>
      <c r="Z103" s="142" t="b">
        <v>0</v>
      </c>
      <c r="AA103" s="142" t="b">
        <v>0</v>
      </c>
      <c r="AB103" s="142" t="b">
        <v>0</v>
      </c>
      <c r="AC103" s="142" t="b">
        <v>0</v>
      </c>
      <c r="AD103" s="142" t="b">
        <v>0</v>
      </c>
      <c r="AE103" s="142" t="b">
        <v>0</v>
      </c>
    </row>
    <row r="104">
      <c r="A104" s="140"/>
      <c r="B104" s="142" t="b">
        <v>0</v>
      </c>
      <c r="C104" s="142" t="b">
        <v>0</v>
      </c>
      <c r="D104" s="142" t="b">
        <v>0</v>
      </c>
      <c r="E104" s="142" t="b">
        <v>0</v>
      </c>
      <c r="F104" s="142" t="b">
        <v>0</v>
      </c>
      <c r="G104" s="142" t="b">
        <v>0</v>
      </c>
      <c r="H104" s="142" t="b">
        <v>0</v>
      </c>
      <c r="I104" s="142" t="b">
        <v>0</v>
      </c>
      <c r="J104" s="142" t="b">
        <v>0</v>
      </c>
      <c r="K104" s="142" t="b">
        <v>0</v>
      </c>
      <c r="L104" s="142" t="b">
        <v>0</v>
      </c>
      <c r="M104" s="142" t="b">
        <v>0</v>
      </c>
      <c r="N104" s="142" t="b">
        <v>0</v>
      </c>
      <c r="O104" s="142" t="b">
        <v>0</v>
      </c>
      <c r="P104" s="142" t="b">
        <v>0</v>
      </c>
      <c r="Q104" s="142" t="b">
        <v>0</v>
      </c>
      <c r="R104" s="142" t="b">
        <v>0</v>
      </c>
      <c r="S104" s="142" t="b">
        <v>0</v>
      </c>
      <c r="T104" s="142" t="b">
        <v>0</v>
      </c>
      <c r="U104" s="142" t="b">
        <v>0</v>
      </c>
      <c r="V104" s="142" t="b">
        <v>0</v>
      </c>
      <c r="W104" s="142" t="b">
        <v>0</v>
      </c>
      <c r="X104" s="142" t="b">
        <v>0</v>
      </c>
      <c r="Y104" s="142" t="b">
        <v>0</v>
      </c>
      <c r="Z104" s="142" t="b">
        <v>0</v>
      </c>
      <c r="AA104" s="142" t="b">
        <v>0</v>
      </c>
      <c r="AB104" s="142" t="b">
        <v>0</v>
      </c>
      <c r="AC104" s="142" t="b">
        <v>0</v>
      </c>
      <c r="AD104" s="142" t="b">
        <v>0</v>
      </c>
      <c r="AE104" s="142" t="b">
        <v>0</v>
      </c>
    </row>
    <row r="105">
      <c r="A105" s="140"/>
      <c r="B105" s="142" t="b">
        <v>0</v>
      </c>
      <c r="C105" s="142" t="b">
        <v>0</v>
      </c>
      <c r="D105" s="142" t="b">
        <v>0</v>
      </c>
      <c r="E105" s="142" t="b">
        <v>0</v>
      </c>
      <c r="F105" s="142" t="b">
        <v>0</v>
      </c>
      <c r="G105" s="142" t="b">
        <v>0</v>
      </c>
      <c r="H105" s="142" t="b">
        <v>0</v>
      </c>
      <c r="I105" s="142" t="b">
        <v>0</v>
      </c>
      <c r="J105" s="142" t="b">
        <v>0</v>
      </c>
      <c r="K105" s="142" t="b">
        <v>0</v>
      </c>
      <c r="L105" s="142" t="b">
        <v>0</v>
      </c>
      <c r="M105" s="142" t="b">
        <v>0</v>
      </c>
      <c r="N105" s="142" t="b">
        <v>0</v>
      </c>
      <c r="O105" s="142" t="b">
        <v>0</v>
      </c>
      <c r="P105" s="142" t="b">
        <v>0</v>
      </c>
      <c r="Q105" s="142" t="b">
        <v>0</v>
      </c>
      <c r="R105" s="142" t="b">
        <v>0</v>
      </c>
      <c r="S105" s="142" t="b">
        <v>0</v>
      </c>
      <c r="T105" s="142" t="b">
        <v>0</v>
      </c>
      <c r="U105" s="142" t="b">
        <v>0</v>
      </c>
      <c r="V105" s="142" t="b">
        <v>0</v>
      </c>
      <c r="W105" s="142" t="b">
        <v>0</v>
      </c>
      <c r="X105" s="142" t="b">
        <v>0</v>
      </c>
      <c r="Y105" s="142" t="b">
        <v>0</v>
      </c>
      <c r="Z105" s="142" t="b">
        <v>0</v>
      </c>
      <c r="AA105" s="142" t="b">
        <v>0</v>
      </c>
      <c r="AB105" s="142" t="b">
        <v>0</v>
      </c>
      <c r="AC105" s="142" t="b">
        <v>0</v>
      </c>
      <c r="AD105" s="142" t="b">
        <v>0</v>
      </c>
      <c r="AE105" s="142" t="b">
        <v>0</v>
      </c>
    </row>
    <row r="106">
      <c r="A106" s="140"/>
      <c r="B106" s="142" t="b">
        <v>0</v>
      </c>
      <c r="C106" s="142" t="b">
        <v>0</v>
      </c>
      <c r="D106" s="142" t="b">
        <v>0</v>
      </c>
      <c r="E106" s="142" t="b">
        <v>0</v>
      </c>
      <c r="F106" s="142" t="b">
        <v>0</v>
      </c>
      <c r="G106" s="142" t="b">
        <v>0</v>
      </c>
      <c r="H106" s="142" t="b">
        <v>0</v>
      </c>
      <c r="I106" s="142" t="b">
        <v>0</v>
      </c>
      <c r="J106" s="142" t="b">
        <v>0</v>
      </c>
      <c r="K106" s="142" t="b">
        <v>0</v>
      </c>
      <c r="L106" s="142" t="b">
        <v>0</v>
      </c>
      <c r="M106" s="142" t="b">
        <v>0</v>
      </c>
      <c r="N106" s="142" t="b">
        <v>0</v>
      </c>
      <c r="O106" s="142" t="b">
        <v>0</v>
      </c>
      <c r="P106" s="142" t="b">
        <v>0</v>
      </c>
      <c r="Q106" s="142" t="b">
        <v>0</v>
      </c>
      <c r="R106" s="142" t="b">
        <v>0</v>
      </c>
      <c r="S106" s="142" t="b">
        <v>0</v>
      </c>
      <c r="T106" s="142" t="b">
        <v>0</v>
      </c>
      <c r="U106" s="142" t="b">
        <v>0</v>
      </c>
      <c r="V106" s="142" t="b">
        <v>0</v>
      </c>
      <c r="W106" s="142" t="b">
        <v>0</v>
      </c>
      <c r="X106" s="142" t="b">
        <v>0</v>
      </c>
      <c r="Y106" s="142" t="b">
        <v>0</v>
      </c>
      <c r="Z106" s="142" t="b">
        <v>0</v>
      </c>
      <c r="AA106" s="142" t="b">
        <v>0</v>
      </c>
      <c r="AB106" s="142" t="b">
        <v>0</v>
      </c>
      <c r="AC106" s="142" t="b">
        <v>0</v>
      </c>
      <c r="AD106" s="142" t="b">
        <v>0</v>
      </c>
      <c r="AE106" s="142" t="b">
        <v>0</v>
      </c>
    </row>
    <row r="107">
      <c r="A107" s="137"/>
      <c r="B107" s="142" t="b">
        <v>0</v>
      </c>
      <c r="C107" s="142" t="b">
        <v>0</v>
      </c>
      <c r="D107" s="142" t="b">
        <v>0</v>
      </c>
      <c r="E107" s="142" t="b">
        <v>0</v>
      </c>
      <c r="F107" s="142" t="b">
        <v>0</v>
      </c>
      <c r="G107" s="142" t="b">
        <v>0</v>
      </c>
      <c r="H107" s="142" t="b">
        <v>0</v>
      </c>
      <c r="I107" s="142" t="b">
        <v>0</v>
      </c>
      <c r="J107" s="142" t="b">
        <v>0</v>
      </c>
      <c r="K107" s="142" t="b">
        <v>0</v>
      </c>
      <c r="L107" s="142" t="b">
        <v>0</v>
      </c>
      <c r="M107" s="142" t="b">
        <v>0</v>
      </c>
      <c r="N107" s="142" t="b">
        <v>0</v>
      </c>
      <c r="O107" s="142" t="b">
        <v>0</v>
      </c>
      <c r="P107" s="142" t="b">
        <v>0</v>
      </c>
      <c r="Q107" s="142" t="b">
        <v>0</v>
      </c>
      <c r="R107" s="142" t="b">
        <v>0</v>
      </c>
      <c r="S107" s="142" t="b">
        <v>0</v>
      </c>
      <c r="T107" s="142" t="b">
        <v>0</v>
      </c>
      <c r="U107" s="142" t="b">
        <v>0</v>
      </c>
      <c r="V107" s="142" t="b">
        <v>0</v>
      </c>
      <c r="W107" s="142" t="b">
        <v>0</v>
      </c>
      <c r="X107" s="142" t="b">
        <v>0</v>
      </c>
      <c r="Y107" s="142" t="b">
        <v>0</v>
      </c>
      <c r="Z107" s="142" t="b">
        <v>0</v>
      </c>
      <c r="AA107" s="142" t="b">
        <v>0</v>
      </c>
      <c r="AB107" s="142" t="b">
        <v>0</v>
      </c>
      <c r="AC107" s="142" t="b">
        <v>0</v>
      </c>
      <c r="AD107" s="142" t="b">
        <v>0</v>
      </c>
      <c r="AE107" s="142" t="b">
        <v>0</v>
      </c>
    </row>
    <row r="108">
      <c r="A108" s="137"/>
      <c r="B108" s="142" t="b">
        <v>0</v>
      </c>
      <c r="C108" s="142" t="b">
        <v>0</v>
      </c>
      <c r="D108" s="142" t="b">
        <v>0</v>
      </c>
      <c r="E108" s="142" t="b">
        <v>0</v>
      </c>
      <c r="F108" s="142" t="b">
        <v>0</v>
      </c>
      <c r="G108" s="142" t="b">
        <v>0</v>
      </c>
      <c r="H108" s="142" t="b">
        <v>0</v>
      </c>
      <c r="I108" s="142" t="b">
        <v>0</v>
      </c>
      <c r="J108" s="142" t="b">
        <v>0</v>
      </c>
      <c r="K108" s="142" t="b">
        <v>0</v>
      </c>
      <c r="L108" s="142" t="b">
        <v>0</v>
      </c>
      <c r="M108" s="142" t="b">
        <v>0</v>
      </c>
      <c r="N108" s="142" t="b">
        <v>0</v>
      </c>
      <c r="O108" s="142" t="b">
        <v>0</v>
      </c>
      <c r="P108" s="142" t="b">
        <v>0</v>
      </c>
      <c r="Q108" s="142" t="b">
        <v>0</v>
      </c>
      <c r="R108" s="142" t="b">
        <v>0</v>
      </c>
      <c r="S108" s="142" t="b">
        <v>0</v>
      </c>
      <c r="T108" s="142" t="b">
        <v>0</v>
      </c>
      <c r="U108" s="142" t="b">
        <v>0</v>
      </c>
      <c r="V108" s="142" t="b">
        <v>0</v>
      </c>
      <c r="W108" s="142" t="b">
        <v>0</v>
      </c>
      <c r="X108" s="142" t="b">
        <v>0</v>
      </c>
      <c r="Y108" s="142" t="b">
        <v>0</v>
      </c>
      <c r="Z108" s="142" t="b">
        <v>0</v>
      </c>
      <c r="AA108" s="142" t="b">
        <v>0</v>
      </c>
      <c r="AB108" s="142" t="b">
        <v>0</v>
      </c>
      <c r="AC108" s="142" t="b">
        <v>0</v>
      </c>
      <c r="AD108" s="142" t="b">
        <v>0</v>
      </c>
      <c r="AE108" s="142" t="b">
        <v>0</v>
      </c>
    </row>
    <row r="109">
      <c r="A109" s="137"/>
      <c r="B109" s="142" t="b">
        <v>0</v>
      </c>
      <c r="C109" s="142" t="b">
        <v>0</v>
      </c>
      <c r="D109" s="142" t="b">
        <v>0</v>
      </c>
      <c r="E109" s="142" t="b">
        <v>0</v>
      </c>
      <c r="F109" s="142" t="b">
        <v>0</v>
      </c>
      <c r="G109" s="142" t="b">
        <v>0</v>
      </c>
      <c r="H109" s="142" t="b">
        <v>0</v>
      </c>
      <c r="I109" s="142" t="b">
        <v>0</v>
      </c>
      <c r="J109" s="142" t="b">
        <v>0</v>
      </c>
      <c r="K109" s="142" t="b">
        <v>0</v>
      </c>
      <c r="L109" s="142" t="b">
        <v>0</v>
      </c>
      <c r="M109" s="142" t="b">
        <v>0</v>
      </c>
      <c r="N109" s="142" t="b">
        <v>0</v>
      </c>
      <c r="O109" s="142" t="b">
        <v>0</v>
      </c>
      <c r="P109" s="142" t="b">
        <v>0</v>
      </c>
      <c r="Q109" s="142" t="b">
        <v>0</v>
      </c>
      <c r="R109" s="142" t="b">
        <v>0</v>
      </c>
      <c r="S109" s="142" t="b">
        <v>0</v>
      </c>
      <c r="T109" s="142" t="b">
        <v>0</v>
      </c>
      <c r="U109" s="142" t="b">
        <v>0</v>
      </c>
      <c r="V109" s="142" t="b">
        <v>0</v>
      </c>
      <c r="W109" s="142" t="b">
        <v>0</v>
      </c>
      <c r="X109" s="142" t="b">
        <v>0</v>
      </c>
      <c r="Y109" s="142" t="b">
        <v>0</v>
      </c>
      <c r="Z109" s="142" t="b">
        <v>0</v>
      </c>
      <c r="AA109" s="142" t="b">
        <v>0</v>
      </c>
      <c r="AB109" s="142" t="b">
        <v>0</v>
      </c>
      <c r="AC109" s="142" t="b">
        <v>0</v>
      </c>
      <c r="AD109" s="142" t="b">
        <v>0</v>
      </c>
      <c r="AE109" s="142" t="b">
        <v>0</v>
      </c>
    </row>
    <row r="110">
      <c r="A110" s="137"/>
      <c r="B110" s="142" t="b">
        <v>0</v>
      </c>
      <c r="C110" s="142" t="b">
        <v>0</v>
      </c>
      <c r="D110" s="142" t="b">
        <v>0</v>
      </c>
      <c r="E110" s="142" t="b">
        <v>0</v>
      </c>
      <c r="F110" s="142" t="b">
        <v>0</v>
      </c>
      <c r="G110" s="142" t="b">
        <v>0</v>
      </c>
      <c r="H110" s="142" t="b">
        <v>0</v>
      </c>
      <c r="I110" s="142" t="b">
        <v>0</v>
      </c>
      <c r="J110" s="142" t="b">
        <v>0</v>
      </c>
      <c r="K110" s="142" t="b">
        <v>0</v>
      </c>
      <c r="L110" s="142" t="b">
        <v>0</v>
      </c>
      <c r="M110" s="142" t="b">
        <v>0</v>
      </c>
      <c r="N110" s="142" t="b">
        <v>0</v>
      </c>
      <c r="O110" s="142" t="b">
        <v>0</v>
      </c>
      <c r="P110" s="142" t="b">
        <v>0</v>
      </c>
      <c r="Q110" s="142" t="b">
        <v>0</v>
      </c>
      <c r="R110" s="142" t="b">
        <v>0</v>
      </c>
      <c r="S110" s="142" t="b">
        <v>0</v>
      </c>
      <c r="T110" s="142" t="b">
        <v>0</v>
      </c>
      <c r="U110" s="142" t="b">
        <v>0</v>
      </c>
      <c r="V110" s="142" t="b">
        <v>0</v>
      </c>
      <c r="W110" s="142" t="b">
        <v>0</v>
      </c>
      <c r="X110" s="142" t="b">
        <v>0</v>
      </c>
      <c r="Y110" s="142" t="b">
        <v>0</v>
      </c>
      <c r="Z110" s="142" t="b">
        <v>0</v>
      </c>
      <c r="AA110" s="142" t="b">
        <v>0</v>
      </c>
      <c r="AB110" s="142" t="b">
        <v>0</v>
      </c>
      <c r="AC110" s="142" t="b">
        <v>0</v>
      </c>
      <c r="AD110" s="142" t="b">
        <v>0</v>
      </c>
      <c r="AE110" s="142" t="b">
        <v>0</v>
      </c>
    </row>
    <row r="111">
      <c r="A111" s="137"/>
      <c r="B111" s="142" t="b">
        <v>0</v>
      </c>
      <c r="C111" s="142" t="b">
        <v>0</v>
      </c>
      <c r="D111" s="142" t="b">
        <v>0</v>
      </c>
      <c r="E111" s="142" t="b">
        <v>0</v>
      </c>
      <c r="F111" s="142" t="b">
        <v>0</v>
      </c>
      <c r="G111" s="142" t="b">
        <v>0</v>
      </c>
      <c r="H111" s="142" t="b">
        <v>0</v>
      </c>
      <c r="I111" s="142" t="b">
        <v>0</v>
      </c>
      <c r="J111" s="142" t="b">
        <v>0</v>
      </c>
      <c r="K111" s="142" t="b">
        <v>0</v>
      </c>
      <c r="L111" s="142" t="b">
        <v>0</v>
      </c>
      <c r="M111" s="142" t="b">
        <v>0</v>
      </c>
      <c r="N111" s="142" t="b">
        <v>0</v>
      </c>
      <c r="O111" s="142" t="b">
        <v>0</v>
      </c>
      <c r="P111" s="142" t="b">
        <v>0</v>
      </c>
      <c r="Q111" s="142" t="b">
        <v>0</v>
      </c>
      <c r="R111" s="142" t="b">
        <v>0</v>
      </c>
      <c r="S111" s="142" t="b">
        <v>0</v>
      </c>
      <c r="T111" s="142" t="b">
        <v>0</v>
      </c>
      <c r="U111" s="142" t="b">
        <v>0</v>
      </c>
      <c r="V111" s="142" t="b">
        <v>0</v>
      </c>
      <c r="W111" s="142" t="b">
        <v>0</v>
      </c>
      <c r="X111" s="142" t="b">
        <v>0</v>
      </c>
      <c r="Y111" s="142" t="b">
        <v>0</v>
      </c>
      <c r="Z111" s="142" t="b">
        <v>0</v>
      </c>
      <c r="AA111" s="142" t="b">
        <v>0</v>
      </c>
      <c r="AB111" s="142" t="b">
        <v>0</v>
      </c>
      <c r="AC111" s="142" t="b">
        <v>0</v>
      </c>
      <c r="AD111" s="142" t="b">
        <v>0</v>
      </c>
      <c r="AE111" s="142" t="b">
        <v>0</v>
      </c>
    </row>
    <row r="112">
      <c r="A112" s="137"/>
      <c r="B112" s="142" t="b">
        <v>0</v>
      </c>
      <c r="C112" s="142" t="b">
        <v>0</v>
      </c>
      <c r="D112" s="142" t="b">
        <v>0</v>
      </c>
      <c r="E112" s="142" t="b">
        <v>0</v>
      </c>
      <c r="F112" s="142" t="b">
        <v>0</v>
      </c>
      <c r="G112" s="142" t="b">
        <v>0</v>
      </c>
      <c r="H112" s="142" t="b">
        <v>0</v>
      </c>
      <c r="I112" s="142" t="b">
        <v>0</v>
      </c>
      <c r="J112" s="142" t="b">
        <v>0</v>
      </c>
      <c r="K112" s="142" t="b">
        <v>0</v>
      </c>
      <c r="L112" s="142" t="b">
        <v>0</v>
      </c>
      <c r="M112" s="142" t="b">
        <v>0</v>
      </c>
      <c r="N112" s="142" t="b">
        <v>0</v>
      </c>
      <c r="O112" s="142" t="b">
        <v>0</v>
      </c>
      <c r="P112" s="142" t="b">
        <v>0</v>
      </c>
      <c r="Q112" s="142" t="b">
        <v>0</v>
      </c>
      <c r="R112" s="142" t="b">
        <v>0</v>
      </c>
      <c r="S112" s="142" t="b">
        <v>0</v>
      </c>
      <c r="T112" s="142" t="b">
        <v>0</v>
      </c>
      <c r="U112" s="142" t="b">
        <v>0</v>
      </c>
      <c r="V112" s="142" t="b">
        <v>0</v>
      </c>
      <c r="W112" s="142" t="b">
        <v>0</v>
      </c>
      <c r="X112" s="142" t="b">
        <v>0</v>
      </c>
      <c r="Y112" s="142" t="b">
        <v>0</v>
      </c>
      <c r="Z112" s="142" t="b">
        <v>0</v>
      </c>
      <c r="AA112" s="142" t="b">
        <v>0</v>
      </c>
      <c r="AB112" s="142" t="b">
        <v>0</v>
      </c>
      <c r="AC112" s="142" t="b">
        <v>0</v>
      </c>
      <c r="AD112" s="142" t="b">
        <v>0</v>
      </c>
      <c r="AE112" s="142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2.44"/>
  </cols>
  <sheetData>
    <row r="1">
      <c r="A1" s="143" t="s">
        <v>16</v>
      </c>
      <c r="B1" s="135" t="s">
        <v>164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</row>
    <row r="2">
      <c r="A2" s="144" t="str">
        <f>IFERROR(__xludf.DUMMYFUNCTION("TEXTJOIN(CHAR(10), TRUE, FILTER(Schedule!C3:C112, Schedule!C3:C112 &lt;&gt; ""FREE""))
"),"Garrett Buchanan (상)
Jeanette Lang (상)
Emily Pham 1:1
Makenzie Armstrong (중)
Holly Kelley (초)
Cameron Thomas (중)
Leo Baldwin (중)
Kelley Allen (중)
Jenny Tucker (중)
Tyson Ingram (상)
Emmanuel Pratt (중)")</f>
        <v>Garrett Buchanan (상)
Jeanette Lang (상)
Emily Pham 1:1
Makenzie Armstrong (중)
Holly Kelley (초)
Cameron Thomas (중)
Leo Baldwin (중)
Kelley Allen (중)
Jenny Tucker (중)
Tyson Ingram (상)
Emmanuel Pratt (중)</v>
      </c>
    </row>
    <row r="3">
      <c r="A3" s="145" t="s">
        <v>6</v>
      </c>
      <c r="B3" s="146">
        <v>45468.0</v>
      </c>
      <c r="C3" s="146">
        <v>45475.0</v>
      </c>
      <c r="D3" s="146">
        <v>45482.0</v>
      </c>
      <c r="E3" s="146">
        <v>45489.0</v>
      </c>
      <c r="F3" s="146">
        <v>45496.0</v>
      </c>
      <c r="G3" s="146">
        <v>45503.0</v>
      </c>
      <c r="H3" s="146">
        <v>45510.0</v>
      </c>
      <c r="I3" s="146">
        <v>45517.0</v>
      </c>
      <c r="J3" s="146">
        <v>45524.0</v>
      </c>
      <c r="K3" s="146">
        <v>45531.0</v>
      </c>
      <c r="L3" s="146">
        <v>45538.0</v>
      </c>
      <c r="M3" s="146">
        <v>45545.0</v>
      </c>
      <c r="N3" s="146">
        <v>45552.0</v>
      </c>
      <c r="O3" s="146">
        <v>45559.0</v>
      </c>
      <c r="P3" s="146">
        <v>45566.0</v>
      </c>
      <c r="Q3" s="146">
        <v>45573.0</v>
      </c>
      <c r="R3" s="146">
        <v>45580.0</v>
      </c>
      <c r="S3" s="146">
        <v>45587.0</v>
      </c>
      <c r="T3" s="146">
        <v>45594.0</v>
      </c>
      <c r="U3" s="146">
        <v>45601.0</v>
      </c>
      <c r="V3" s="146">
        <v>45608.0</v>
      </c>
      <c r="W3" s="146">
        <v>45615.0</v>
      </c>
      <c r="X3" s="146">
        <v>45622.0</v>
      </c>
      <c r="Y3" s="146">
        <v>45629.0</v>
      </c>
      <c r="Z3" s="146">
        <v>45636.0</v>
      </c>
      <c r="AA3" s="146">
        <v>45643.0</v>
      </c>
      <c r="AB3" s="146">
        <v>45650.0</v>
      </c>
      <c r="AC3" s="146">
        <v>45657.0</v>
      </c>
      <c r="AD3" s="146">
        <v>45664.0</v>
      </c>
      <c r="AE3" s="146">
        <v>45671.0</v>
      </c>
    </row>
    <row r="4">
      <c r="A4" s="144"/>
      <c r="B4" s="147" t="b">
        <v>0</v>
      </c>
      <c r="C4" s="147" t="b">
        <v>0</v>
      </c>
      <c r="D4" s="147" t="b">
        <v>0</v>
      </c>
      <c r="E4" s="147" t="b">
        <v>0</v>
      </c>
      <c r="F4" s="147" t="b">
        <v>0</v>
      </c>
      <c r="G4" s="147" t="b">
        <v>0</v>
      </c>
      <c r="H4" s="147" t="b">
        <v>0</v>
      </c>
      <c r="I4" s="147" t="b">
        <v>0</v>
      </c>
      <c r="J4" s="147" t="b">
        <v>0</v>
      </c>
      <c r="K4" s="147" t="b">
        <v>0</v>
      </c>
      <c r="L4" s="147" t="b">
        <v>0</v>
      </c>
      <c r="M4" s="147" t="b">
        <v>0</v>
      </c>
      <c r="N4" s="147" t="b">
        <v>0</v>
      </c>
      <c r="O4" s="147" t="b">
        <v>0</v>
      </c>
      <c r="P4" s="147" t="b">
        <v>0</v>
      </c>
      <c r="Q4" s="147" t="b">
        <v>0</v>
      </c>
      <c r="R4" s="147" t="b">
        <v>0</v>
      </c>
      <c r="S4" s="147" t="b">
        <v>0</v>
      </c>
      <c r="T4" s="147" t="b">
        <v>0</v>
      </c>
      <c r="U4" s="147" t="b">
        <v>0</v>
      </c>
      <c r="V4" s="147" t="b">
        <v>0</v>
      </c>
      <c r="W4" s="147" t="b">
        <v>0</v>
      </c>
      <c r="X4" s="147" t="b">
        <v>0</v>
      </c>
      <c r="Y4" s="147" t="b">
        <v>0</v>
      </c>
      <c r="Z4" s="147" t="b">
        <v>0</v>
      </c>
      <c r="AA4" s="147" t="b">
        <v>0</v>
      </c>
      <c r="AB4" s="147" t="b">
        <v>0</v>
      </c>
      <c r="AC4" s="147" t="b">
        <v>0</v>
      </c>
      <c r="AD4" s="147" t="b">
        <v>0</v>
      </c>
      <c r="AE4" s="147" t="b">
        <v>0</v>
      </c>
    </row>
    <row r="5">
      <c r="A5" s="144"/>
      <c r="B5" s="147" t="b">
        <v>0</v>
      </c>
      <c r="C5" s="147" t="b">
        <v>0</v>
      </c>
      <c r="D5" s="147" t="b">
        <v>0</v>
      </c>
      <c r="E5" s="147" t="b">
        <v>0</v>
      </c>
      <c r="F5" s="147" t="b">
        <v>0</v>
      </c>
      <c r="G5" s="147" t="b">
        <v>0</v>
      </c>
      <c r="H5" s="147" t="b">
        <v>0</v>
      </c>
      <c r="I5" s="147" t="b">
        <v>0</v>
      </c>
      <c r="J5" s="147" t="b">
        <v>0</v>
      </c>
      <c r="K5" s="147" t="b">
        <v>0</v>
      </c>
      <c r="L5" s="147" t="b">
        <v>0</v>
      </c>
      <c r="M5" s="147" t="b">
        <v>0</v>
      </c>
      <c r="N5" s="147" t="b">
        <v>0</v>
      </c>
      <c r="O5" s="147" t="b">
        <v>0</v>
      </c>
      <c r="P5" s="147" t="b">
        <v>0</v>
      </c>
      <c r="Q5" s="147" t="b">
        <v>0</v>
      </c>
      <c r="R5" s="147" t="b">
        <v>0</v>
      </c>
      <c r="S5" s="147" t="b">
        <v>0</v>
      </c>
      <c r="T5" s="147" t="b">
        <v>0</v>
      </c>
      <c r="U5" s="147" t="b">
        <v>0</v>
      </c>
      <c r="V5" s="147" t="b">
        <v>0</v>
      </c>
      <c r="W5" s="147" t="b">
        <v>0</v>
      </c>
      <c r="X5" s="147" t="b">
        <v>0</v>
      </c>
      <c r="Y5" s="147" t="b">
        <v>0</v>
      </c>
      <c r="Z5" s="147" t="b">
        <v>0</v>
      </c>
      <c r="AA5" s="147" t="b">
        <v>0</v>
      </c>
      <c r="AB5" s="147" t="b">
        <v>0</v>
      </c>
      <c r="AC5" s="147" t="b">
        <v>0</v>
      </c>
      <c r="AD5" s="147" t="b">
        <v>0</v>
      </c>
      <c r="AE5" s="147" t="b">
        <v>0</v>
      </c>
    </row>
    <row r="6">
      <c r="A6" s="144"/>
      <c r="B6" s="147" t="b">
        <v>0</v>
      </c>
      <c r="C6" s="147" t="b">
        <v>0</v>
      </c>
      <c r="D6" s="147" t="b">
        <v>0</v>
      </c>
      <c r="E6" s="147" t="b">
        <v>0</v>
      </c>
      <c r="F6" s="147" t="b">
        <v>0</v>
      </c>
      <c r="G6" s="147" t="b">
        <v>0</v>
      </c>
      <c r="H6" s="147" t="b">
        <v>0</v>
      </c>
      <c r="I6" s="147" t="b">
        <v>0</v>
      </c>
      <c r="J6" s="147" t="b">
        <v>0</v>
      </c>
      <c r="K6" s="147" t="b">
        <v>0</v>
      </c>
      <c r="L6" s="147" t="b">
        <v>0</v>
      </c>
      <c r="M6" s="147" t="b">
        <v>0</v>
      </c>
      <c r="N6" s="147" t="b">
        <v>0</v>
      </c>
      <c r="O6" s="147" t="b">
        <v>0</v>
      </c>
      <c r="P6" s="147" t="b">
        <v>0</v>
      </c>
      <c r="Q6" s="147" t="b">
        <v>0</v>
      </c>
      <c r="R6" s="147" t="b">
        <v>0</v>
      </c>
      <c r="S6" s="147" t="b">
        <v>0</v>
      </c>
      <c r="T6" s="147" t="b">
        <v>0</v>
      </c>
      <c r="U6" s="147" t="b">
        <v>0</v>
      </c>
      <c r="V6" s="147" t="b">
        <v>0</v>
      </c>
      <c r="W6" s="147" t="b">
        <v>0</v>
      </c>
      <c r="X6" s="147" t="b">
        <v>0</v>
      </c>
      <c r="Y6" s="147" t="b">
        <v>0</v>
      </c>
      <c r="Z6" s="147" t="b">
        <v>0</v>
      </c>
      <c r="AA6" s="147" t="b">
        <v>0</v>
      </c>
      <c r="AB6" s="147" t="b">
        <v>0</v>
      </c>
      <c r="AC6" s="147" t="b">
        <v>0</v>
      </c>
      <c r="AD6" s="147" t="b">
        <v>0</v>
      </c>
      <c r="AE6" s="147" t="b">
        <v>0</v>
      </c>
    </row>
    <row r="7">
      <c r="A7" s="144"/>
      <c r="B7" s="147" t="b">
        <v>0</v>
      </c>
      <c r="C7" s="147" t="b">
        <v>0</v>
      </c>
      <c r="D7" s="147" t="b">
        <v>0</v>
      </c>
      <c r="E7" s="147" t="b">
        <v>0</v>
      </c>
      <c r="F7" s="147" t="b">
        <v>0</v>
      </c>
      <c r="G7" s="147" t="b">
        <v>0</v>
      </c>
      <c r="H7" s="147" t="b">
        <v>0</v>
      </c>
      <c r="I7" s="147" t="b">
        <v>0</v>
      </c>
      <c r="J7" s="147" t="b">
        <v>0</v>
      </c>
      <c r="K7" s="147" t="b">
        <v>0</v>
      </c>
      <c r="L7" s="147" t="b">
        <v>0</v>
      </c>
      <c r="M7" s="147" t="b">
        <v>0</v>
      </c>
      <c r="N7" s="147" t="b">
        <v>0</v>
      </c>
      <c r="O7" s="147" t="b">
        <v>0</v>
      </c>
      <c r="P7" s="147" t="b">
        <v>0</v>
      </c>
      <c r="Q7" s="147" t="b">
        <v>0</v>
      </c>
      <c r="R7" s="147" t="b">
        <v>0</v>
      </c>
      <c r="S7" s="147" t="b">
        <v>0</v>
      </c>
      <c r="T7" s="147" t="b">
        <v>0</v>
      </c>
      <c r="U7" s="147" t="b">
        <v>0</v>
      </c>
      <c r="V7" s="147" t="b">
        <v>0</v>
      </c>
      <c r="W7" s="147" t="b">
        <v>0</v>
      </c>
      <c r="X7" s="147" t="b">
        <v>0</v>
      </c>
      <c r="Y7" s="147" t="b">
        <v>0</v>
      </c>
      <c r="Z7" s="147" t="b">
        <v>0</v>
      </c>
      <c r="AA7" s="147" t="b">
        <v>0</v>
      </c>
      <c r="AB7" s="147" t="b">
        <v>0</v>
      </c>
      <c r="AC7" s="147" t="b">
        <v>0</v>
      </c>
      <c r="AD7" s="147" t="b">
        <v>0</v>
      </c>
      <c r="AE7" s="147" t="b">
        <v>0</v>
      </c>
    </row>
    <row r="8">
      <c r="A8" s="144"/>
      <c r="B8" s="147" t="b">
        <v>0</v>
      </c>
      <c r="C8" s="147" t="b">
        <v>0</v>
      </c>
      <c r="D8" s="147" t="b">
        <v>0</v>
      </c>
      <c r="E8" s="147" t="b">
        <v>0</v>
      </c>
      <c r="F8" s="147" t="b">
        <v>0</v>
      </c>
      <c r="G8" s="147" t="b">
        <v>0</v>
      </c>
      <c r="H8" s="147" t="b">
        <v>0</v>
      </c>
      <c r="I8" s="147" t="b">
        <v>0</v>
      </c>
      <c r="J8" s="147" t="b">
        <v>0</v>
      </c>
      <c r="K8" s="147" t="b">
        <v>0</v>
      </c>
      <c r="L8" s="147" t="b">
        <v>0</v>
      </c>
      <c r="M8" s="147" t="b">
        <v>0</v>
      </c>
      <c r="N8" s="147" t="b">
        <v>0</v>
      </c>
      <c r="O8" s="147" t="b">
        <v>0</v>
      </c>
      <c r="P8" s="147" t="b">
        <v>0</v>
      </c>
      <c r="Q8" s="147" t="b">
        <v>0</v>
      </c>
      <c r="R8" s="147" t="b">
        <v>0</v>
      </c>
      <c r="S8" s="147" t="b">
        <v>0</v>
      </c>
      <c r="T8" s="147" t="b">
        <v>0</v>
      </c>
      <c r="U8" s="147" t="b">
        <v>0</v>
      </c>
      <c r="V8" s="147" t="b">
        <v>0</v>
      </c>
      <c r="W8" s="147" t="b">
        <v>0</v>
      </c>
      <c r="X8" s="147" t="b">
        <v>0</v>
      </c>
      <c r="Y8" s="147" t="b">
        <v>0</v>
      </c>
      <c r="Z8" s="147" t="b">
        <v>0</v>
      </c>
      <c r="AA8" s="147" t="b">
        <v>0</v>
      </c>
      <c r="AB8" s="147" t="b">
        <v>0</v>
      </c>
      <c r="AC8" s="147" t="b">
        <v>0</v>
      </c>
      <c r="AD8" s="147" t="b">
        <v>0</v>
      </c>
      <c r="AE8" s="147" t="b">
        <v>0</v>
      </c>
    </row>
    <row r="9">
      <c r="A9" s="144"/>
      <c r="B9" s="147" t="b">
        <v>0</v>
      </c>
      <c r="C9" s="147" t="b">
        <v>0</v>
      </c>
      <c r="D9" s="147" t="b">
        <v>0</v>
      </c>
      <c r="E9" s="147" t="b">
        <v>0</v>
      </c>
      <c r="F9" s="147" t="b">
        <v>0</v>
      </c>
      <c r="G9" s="147" t="b">
        <v>0</v>
      </c>
      <c r="H9" s="147" t="b">
        <v>0</v>
      </c>
      <c r="I9" s="147" t="b">
        <v>0</v>
      </c>
      <c r="J9" s="147" t="b">
        <v>0</v>
      </c>
      <c r="K9" s="147" t="b">
        <v>0</v>
      </c>
      <c r="L9" s="147" t="b">
        <v>0</v>
      </c>
      <c r="M9" s="147" t="b">
        <v>0</v>
      </c>
      <c r="N9" s="147" t="b">
        <v>0</v>
      </c>
      <c r="O9" s="147" t="b">
        <v>0</v>
      </c>
      <c r="P9" s="147" t="b">
        <v>0</v>
      </c>
      <c r="Q9" s="147" t="b">
        <v>0</v>
      </c>
      <c r="R9" s="147" t="b">
        <v>0</v>
      </c>
      <c r="S9" s="147" t="b">
        <v>0</v>
      </c>
      <c r="T9" s="147" t="b">
        <v>0</v>
      </c>
      <c r="U9" s="147" t="b">
        <v>0</v>
      </c>
      <c r="V9" s="147" t="b">
        <v>0</v>
      </c>
      <c r="W9" s="147" t="b">
        <v>0</v>
      </c>
      <c r="X9" s="147" t="b">
        <v>0</v>
      </c>
      <c r="Y9" s="147" t="b">
        <v>0</v>
      </c>
      <c r="Z9" s="147" t="b">
        <v>0</v>
      </c>
      <c r="AA9" s="147" t="b">
        <v>0</v>
      </c>
      <c r="AB9" s="147" t="b">
        <v>0</v>
      </c>
      <c r="AC9" s="147" t="b">
        <v>0</v>
      </c>
      <c r="AD9" s="147" t="b">
        <v>0</v>
      </c>
      <c r="AE9" s="147" t="b">
        <v>0</v>
      </c>
    </row>
    <row r="10">
      <c r="A10" s="144"/>
      <c r="B10" s="147" t="b">
        <v>0</v>
      </c>
      <c r="C10" s="147" t="b">
        <v>0</v>
      </c>
      <c r="D10" s="147" t="b">
        <v>0</v>
      </c>
      <c r="E10" s="147" t="b">
        <v>0</v>
      </c>
      <c r="F10" s="147" t="b">
        <v>0</v>
      </c>
      <c r="G10" s="147" t="b">
        <v>0</v>
      </c>
      <c r="H10" s="147" t="b">
        <v>0</v>
      </c>
      <c r="I10" s="147" t="b">
        <v>0</v>
      </c>
      <c r="J10" s="147" t="b">
        <v>0</v>
      </c>
      <c r="K10" s="147" t="b">
        <v>0</v>
      </c>
      <c r="L10" s="147" t="b">
        <v>0</v>
      </c>
      <c r="M10" s="147" t="b">
        <v>0</v>
      </c>
      <c r="N10" s="147" t="b">
        <v>0</v>
      </c>
      <c r="O10" s="147" t="b">
        <v>0</v>
      </c>
      <c r="P10" s="147" t="b">
        <v>0</v>
      </c>
      <c r="Q10" s="147" t="b">
        <v>0</v>
      </c>
      <c r="R10" s="147" t="b">
        <v>0</v>
      </c>
      <c r="S10" s="147" t="b">
        <v>0</v>
      </c>
      <c r="T10" s="147" t="b">
        <v>0</v>
      </c>
      <c r="U10" s="147" t="b">
        <v>0</v>
      </c>
      <c r="V10" s="147" t="b">
        <v>0</v>
      </c>
      <c r="W10" s="147" t="b">
        <v>0</v>
      </c>
      <c r="X10" s="147" t="b">
        <v>0</v>
      </c>
      <c r="Y10" s="147" t="b">
        <v>0</v>
      </c>
      <c r="Z10" s="147" t="b">
        <v>0</v>
      </c>
      <c r="AA10" s="147" t="b">
        <v>0</v>
      </c>
      <c r="AB10" s="147" t="b">
        <v>0</v>
      </c>
      <c r="AC10" s="147" t="b">
        <v>0</v>
      </c>
      <c r="AD10" s="147" t="b">
        <v>0</v>
      </c>
      <c r="AE10" s="147" t="b">
        <v>0</v>
      </c>
    </row>
    <row r="11">
      <c r="A11" s="144"/>
      <c r="B11" s="147" t="b">
        <v>0</v>
      </c>
      <c r="C11" s="147" t="b">
        <v>0</v>
      </c>
      <c r="D11" s="147" t="b">
        <v>0</v>
      </c>
      <c r="E11" s="147" t="b">
        <v>0</v>
      </c>
      <c r="F11" s="147" t="b">
        <v>0</v>
      </c>
      <c r="G11" s="147" t="b">
        <v>0</v>
      </c>
      <c r="H11" s="147" t="b">
        <v>0</v>
      </c>
      <c r="I11" s="147" t="b">
        <v>0</v>
      </c>
      <c r="J11" s="147" t="b">
        <v>0</v>
      </c>
      <c r="K11" s="147" t="b">
        <v>0</v>
      </c>
      <c r="L11" s="147" t="b">
        <v>0</v>
      </c>
      <c r="M11" s="147" t="b">
        <v>0</v>
      </c>
      <c r="N11" s="147" t="b">
        <v>0</v>
      </c>
      <c r="O11" s="147" t="b">
        <v>0</v>
      </c>
      <c r="P11" s="147" t="b">
        <v>0</v>
      </c>
      <c r="Q11" s="147" t="b">
        <v>0</v>
      </c>
      <c r="R11" s="147" t="b">
        <v>0</v>
      </c>
      <c r="S11" s="147" t="b">
        <v>0</v>
      </c>
      <c r="T11" s="147" t="b">
        <v>0</v>
      </c>
      <c r="U11" s="147" t="b">
        <v>0</v>
      </c>
      <c r="V11" s="147" t="b">
        <v>0</v>
      </c>
      <c r="W11" s="147" t="b">
        <v>0</v>
      </c>
      <c r="X11" s="147" t="b">
        <v>0</v>
      </c>
      <c r="Y11" s="147" t="b">
        <v>0</v>
      </c>
      <c r="Z11" s="147" t="b">
        <v>0</v>
      </c>
      <c r="AA11" s="147" t="b">
        <v>0</v>
      </c>
      <c r="AB11" s="147" t="b">
        <v>0</v>
      </c>
      <c r="AC11" s="147" t="b">
        <v>0</v>
      </c>
      <c r="AD11" s="147" t="b">
        <v>0</v>
      </c>
      <c r="AE11" s="147" t="b">
        <v>0</v>
      </c>
    </row>
    <row r="12">
      <c r="A12" s="144"/>
      <c r="B12" s="147" t="b">
        <v>0</v>
      </c>
      <c r="C12" s="147" t="b">
        <v>0</v>
      </c>
      <c r="D12" s="147" t="b">
        <v>0</v>
      </c>
      <c r="E12" s="147" t="b">
        <v>0</v>
      </c>
      <c r="F12" s="147" t="b">
        <v>0</v>
      </c>
      <c r="G12" s="147" t="b">
        <v>0</v>
      </c>
      <c r="H12" s="147" t="b">
        <v>0</v>
      </c>
      <c r="I12" s="147" t="b">
        <v>0</v>
      </c>
      <c r="J12" s="147" t="b">
        <v>0</v>
      </c>
      <c r="K12" s="147" t="b">
        <v>0</v>
      </c>
      <c r="L12" s="147" t="b">
        <v>0</v>
      </c>
      <c r="M12" s="147" t="b">
        <v>0</v>
      </c>
      <c r="N12" s="147" t="b">
        <v>0</v>
      </c>
      <c r="O12" s="147" t="b">
        <v>0</v>
      </c>
      <c r="P12" s="147" t="b">
        <v>0</v>
      </c>
      <c r="Q12" s="147" t="b">
        <v>0</v>
      </c>
      <c r="R12" s="147" t="b">
        <v>0</v>
      </c>
      <c r="S12" s="147" t="b">
        <v>0</v>
      </c>
      <c r="T12" s="147" t="b">
        <v>0</v>
      </c>
      <c r="U12" s="147" t="b">
        <v>0</v>
      </c>
      <c r="V12" s="147" t="b">
        <v>0</v>
      </c>
      <c r="W12" s="147" t="b">
        <v>0</v>
      </c>
      <c r="X12" s="147" t="b">
        <v>0</v>
      </c>
      <c r="Y12" s="147" t="b">
        <v>0</v>
      </c>
      <c r="Z12" s="147" t="b">
        <v>0</v>
      </c>
      <c r="AA12" s="147" t="b">
        <v>0</v>
      </c>
      <c r="AB12" s="147" t="b">
        <v>0</v>
      </c>
      <c r="AC12" s="147" t="b">
        <v>0</v>
      </c>
      <c r="AD12" s="147" t="b">
        <v>0</v>
      </c>
      <c r="AE12" s="147" t="b">
        <v>0</v>
      </c>
    </row>
    <row r="13">
      <c r="A13" s="144"/>
      <c r="B13" s="147" t="b">
        <v>0</v>
      </c>
      <c r="C13" s="147" t="b">
        <v>0</v>
      </c>
      <c r="D13" s="147" t="b">
        <v>0</v>
      </c>
      <c r="E13" s="147" t="b">
        <v>0</v>
      </c>
      <c r="F13" s="147" t="b">
        <v>0</v>
      </c>
      <c r="G13" s="147" t="b">
        <v>0</v>
      </c>
      <c r="H13" s="147" t="b">
        <v>0</v>
      </c>
      <c r="I13" s="147" t="b">
        <v>0</v>
      </c>
      <c r="J13" s="147" t="b">
        <v>0</v>
      </c>
      <c r="K13" s="147" t="b">
        <v>0</v>
      </c>
      <c r="L13" s="147" t="b">
        <v>0</v>
      </c>
      <c r="M13" s="147" t="b">
        <v>0</v>
      </c>
      <c r="N13" s="147" t="b">
        <v>0</v>
      </c>
      <c r="O13" s="147" t="b">
        <v>0</v>
      </c>
      <c r="P13" s="147" t="b">
        <v>0</v>
      </c>
      <c r="Q13" s="147" t="b">
        <v>0</v>
      </c>
      <c r="R13" s="147" t="b">
        <v>0</v>
      </c>
      <c r="S13" s="147" t="b">
        <v>0</v>
      </c>
      <c r="T13" s="147" t="b">
        <v>0</v>
      </c>
      <c r="U13" s="147" t="b">
        <v>0</v>
      </c>
      <c r="V13" s="147" t="b">
        <v>0</v>
      </c>
      <c r="W13" s="147" t="b">
        <v>0</v>
      </c>
      <c r="X13" s="147" t="b">
        <v>0</v>
      </c>
      <c r="Y13" s="147" t="b">
        <v>0</v>
      </c>
      <c r="Z13" s="147" t="b">
        <v>0</v>
      </c>
      <c r="AA13" s="147" t="b">
        <v>0</v>
      </c>
      <c r="AB13" s="147" t="b">
        <v>0</v>
      </c>
      <c r="AC13" s="147" t="b">
        <v>0</v>
      </c>
      <c r="AD13" s="147" t="b">
        <v>0</v>
      </c>
      <c r="AE13" s="147" t="b">
        <v>0</v>
      </c>
    </row>
    <row r="14">
      <c r="A14" s="145" t="s">
        <v>7</v>
      </c>
      <c r="B14" s="146">
        <v>45468.0</v>
      </c>
      <c r="C14" s="146">
        <v>45475.0</v>
      </c>
      <c r="D14" s="146">
        <v>45482.0</v>
      </c>
      <c r="E14" s="146">
        <v>45489.0</v>
      </c>
      <c r="F14" s="146">
        <v>45496.0</v>
      </c>
      <c r="G14" s="146">
        <v>45503.0</v>
      </c>
      <c r="H14" s="146">
        <v>45510.0</v>
      </c>
      <c r="I14" s="146">
        <v>45517.0</v>
      </c>
      <c r="J14" s="146">
        <v>45524.0</v>
      </c>
      <c r="K14" s="146">
        <v>45531.0</v>
      </c>
      <c r="L14" s="146">
        <v>45538.0</v>
      </c>
      <c r="M14" s="146">
        <v>45545.0</v>
      </c>
      <c r="N14" s="146">
        <v>45552.0</v>
      </c>
      <c r="O14" s="146">
        <v>45559.0</v>
      </c>
      <c r="P14" s="146">
        <v>45566.0</v>
      </c>
      <c r="Q14" s="146">
        <v>45573.0</v>
      </c>
      <c r="R14" s="146">
        <v>45580.0</v>
      </c>
      <c r="S14" s="146">
        <v>45587.0</v>
      </c>
      <c r="T14" s="146">
        <v>45594.0</v>
      </c>
      <c r="U14" s="146">
        <v>45601.0</v>
      </c>
      <c r="V14" s="146">
        <v>45608.0</v>
      </c>
      <c r="W14" s="146">
        <v>45615.0</v>
      </c>
      <c r="X14" s="146">
        <v>45622.0</v>
      </c>
      <c r="Y14" s="146">
        <v>45629.0</v>
      </c>
      <c r="Z14" s="146">
        <v>45636.0</v>
      </c>
      <c r="AA14" s="146">
        <v>45643.0</v>
      </c>
      <c r="AB14" s="146">
        <v>45650.0</v>
      </c>
      <c r="AC14" s="146">
        <v>45657.0</v>
      </c>
      <c r="AD14" s="146">
        <v>45664.0</v>
      </c>
      <c r="AE14" s="146">
        <v>45671.0</v>
      </c>
    </row>
    <row r="15">
      <c r="A15" s="144"/>
      <c r="B15" s="142" t="b">
        <v>0</v>
      </c>
      <c r="C15" s="142" t="b">
        <v>0</v>
      </c>
      <c r="D15" s="142" t="b">
        <v>0</v>
      </c>
      <c r="E15" s="142" t="b">
        <v>0</v>
      </c>
      <c r="F15" s="142" t="b">
        <v>0</v>
      </c>
      <c r="G15" s="142" t="b">
        <v>0</v>
      </c>
      <c r="H15" s="142" t="b">
        <v>0</v>
      </c>
      <c r="I15" s="142" t="b">
        <v>0</v>
      </c>
      <c r="J15" s="142" t="b">
        <v>0</v>
      </c>
      <c r="K15" s="142" t="b">
        <v>0</v>
      </c>
      <c r="L15" s="142" t="b">
        <v>0</v>
      </c>
      <c r="M15" s="142" t="b">
        <v>0</v>
      </c>
      <c r="N15" s="142" t="b">
        <v>0</v>
      </c>
      <c r="O15" s="142" t="b">
        <v>0</v>
      </c>
      <c r="P15" s="142" t="b">
        <v>0</v>
      </c>
      <c r="Q15" s="142" t="b">
        <v>0</v>
      </c>
      <c r="R15" s="142" t="b">
        <v>0</v>
      </c>
      <c r="S15" s="142" t="b">
        <v>0</v>
      </c>
      <c r="T15" s="142" t="b">
        <v>0</v>
      </c>
      <c r="U15" s="142" t="b">
        <v>0</v>
      </c>
      <c r="V15" s="142" t="b">
        <v>0</v>
      </c>
      <c r="W15" s="142" t="b">
        <v>0</v>
      </c>
      <c r="X15" s="142" t="b">
        <v>0</v>
      </c>
      <c r="Y15" s="142" t="b">
        <v>0</v>
      </c>
      <c r="Z15" s="142" t="b">
        <v>0</v>
      </c>
      <c r="AA15" s="142" t="b">
        <v>0</v>
      </c>
      <c r="AB15" s="142" t="b">
        <v>0</v>
      </c>
      <c r="AC15" s="142" t="b">
        <v>0</v>
      </c>
      <c r="AD15" s="142" t="b">
        <v>0</v>
      </c>
      <c r="AE15" s="142" t="b">
        <v>0</v>
      </c>
    </row>
    <row r="16">
      <c r="A16" s="144"/>
      <c r="B16" s="142" t="b">
        <v>0</v>
      </c>
      <c r="C16" s="142" t="b">
        <v>0</v>
      </c>
      <c r="D16" s="142" t="b">
        <v>0</v>
      </c>
      <c r="E16" s="142" t="b">
        <v>0</v>
      </c>
      <c r="F16" s="142" t="b">
        <v>0</v>
      </c>
      <c r="G16" s="142" t="b">
        <v>0</v>
      </c>
      <c r="H16" s="142" t="b">
        <v>0</v>
      </c>
      <c r="I16" s="142" t="b">
        <v>0</v>
      </c>
      <c r="J16" s="142" t="b">
        <v>0</v>
      </c>
      <c r="K16" s="142" t="b">
        <v>0</v>
      </c>
      <c r="L16" s="142" t="b">
        <v>0</v>
      </c>
      <c r="M16" s="142" t="b">
        <v>0</v>
      </c>
      <c r="N16" s="142" t="b">
        <v>0</v>
      </c>
      <c r="O16" s="142" t="b">
        <v>0</v>
      </c>
      <c r="P16" s="142" t="b">
        <v>0</v>
      </c>
      <c r="Q16" s="142" t="b">
        <v>0</v>
      </c>
      <c r="R16" s="142" t="b">
        <v>0</v>
      </c>
      <c r="S16" s="142" t="b">
        <v>0</v>
      </c>
      <c r="T16" s="142" t="b">
        <v>0</v>
      </c>
      <c r="U16" s="142" t="b">
        <v>0</v>
      </c>
      <c r="V16" s="142" t="b">
        <v>0</v>
      </c>
      <c r="W16" s="142" t="b">
        <v>0</v>
      </c>
      <c r="X16" s="142" t="b">
        <v>0</v>
      </c>
      <c r="Y16" s="142" t="b">
        <v>0</v>
      </c>
      <c r="Z16" s="142" t="b">
        <v>0</v>
      </c>
      <c r="AA16" s="142" t="b">
        <v>0</v>
      </c>
      <c r="AB16" s="142" t="b">
        <v>0</v>
      </c>
      <c r="AC16" s="142" t="b">
        <v>0</v>
      </c>
      <c r="AD16" s="142" t="b">
        <v>0</v>
      </c>
      <c r="AE16" s="142" t="b">
        <v>0</v>
      </c>
    </row>
    <row r="17">
      <c r="A17" s="144"/>
      <c r="B17" s="142" t="b">
        <v>0</v>
      </c>
      <c r="C17" s="142" t="b">
        <v>0</v>
      </c>
      <c r="D17" s="142" t="b">
        <v>0</v>
      </c>
      <c r="E17" s="142" t="b">
        <v>0</v>
      </c>
      <c r="F17" s="142" t="b">
        <v>0</v>
      </c>
      <c r="G17" s="142" t="b">
        <v>0</v>
      </c>
      <c r="H17" s="142" t="b">
        <v>0</v>
      </c>
      <c r="I17" s="142" t="b">
        <v>0</v>
      </c>
      <c r="J17" s="142" t="b">
        <v>0</v>
      </c>
      <c r="K17" s="142" t="b">
        <v>0</v>
      </c>
      <c r="L17" s="142" t="b">
        <v>0</v>
      </c>
      <c r="M17" s="142" t="b">
        <v>0</v>
      </c>
      <c r="N17" s="142" t="b">
        <v>0</v>
      </c>
      <c r="O17" s="142" t="b">
        <v>0</v>
      </c>
      <c r="P17" s="142" t="b">
        <v>0</v>
      </c>
      <c r="Q17" s="142" t="b">
        <v>0</v>
      </c>
      <c r="R17" s="142" t="b">
        <v>0</v>
      </c>
      <c r="S17" s="142" t="b">
        <v>0</v>
      </c>
      <c r="T17" s="142" t="b">
        <v>0</v>
      </c>
      <c r="U17" s="142" t="b">
        <v>0</v>
      </c>
      <c r="V17" s="142" t="b">
        <v>0</v>
      </c>
      <c r="W17" s="142" t="b">
        <v>0</v>
      </c>
      <c r="X17" s="142" t="b">
        <v>0</v>
      </c>
      <c r="Y17" s="142" t="b">
        <v>0</v>
      </c>
      <c r="Z17" s="142" t="b">
        <v>0</v>
      </c>
      <c r="AA17" s="142" t="b">
        <v>0</v>
      </c>
      <c r="AB17" s="142" t="b">
        <v>0</v>
      </c>
      <c r="AC17" s="142" t="b">
        <v>0</v>
      </c>
      <c r="AD17" s="142" t="b">
        <v>0</v>
      </c>
      <c r="AE17" s="142" t="b">
        <v>0</v>
      </c>
    </row>
    <row r="18">
      <c r="A18" s="144"/>
      <c r="B18" s="142" t="b">
        <v>0</v>
      </c>
      <c r="C18" s="142" t="b">
        <v>0</v>
      </c>
      <c r="D18" s="142" t="b">
        <v>0</v>
      </c>
      <c r="E18" s="142" t="b">
        <v>0</v>
      </c>
      <c r="F18" s="142" t="b">
        <v>0</v>
      </c>
      <c r="G18" s="142" t="b">
        <v>0</v>
      </c>
      <c r="H18" s="142" t="b">
        <v>0</v>
      </c>
      <c r="I18" s="142" t="b">
        <v>0</v>
      </c>
      <c r="J18" s="142" t="b">
        <v>0</v>
      </c>
      <c r="K18" s="142" t="b">
        <v>0</v>
      </c>
      <c r="L18" s="142" t="b">
        <v>0</v>
      </c>
      <c r="M18" s="142" t="b">
        <v>0</v>
      </c>
      <c r="N18" s="142" t="b">
        <v>0</v>
      </c>
      <c r="O18" s="142" t="b">
        <v>0</v>
      </c>
      <c r="P18" s="142" t="b">
        <v>0</v>
      </c>
      <c r="Q18" s="142" t="b">
        <v>0</v>
      </c>
      <c r="R18" s="142" t="b">
        <v>0</v>
      </c>
      <c r="S18" s="142" t="b">
        <v>0</v>
      </c>
      <c r="T18" s="142" t="b">
        <v>0</v>
      </c>
      <c r="U18" s="142" t="b">
        <v>0</v>
      </c>
      <c r="V18" s="142" t="b">
        <v>0</v>
      </c>
      <c r="W18" s="142" t="b">
        <v>0</v>
      </c>
      <c r="X18" s="142" t="b">
        <v>0</v>
      </c>
      <c r="Y18" s="142" t="b">
        <v>0</v>
      </c>
      <c r="Z18" s="142" t="b">
        <v>0</v>
      </c>
      <c r="AA18" s="142" t="b">
        <v>0</v>
      </c>
      <c r="AB18" s="142" t="b">
        <v>0</v>
      </c>
      <c r="AC18" s="142" t="b">
        <v>0</v>
      </c>
      <c r="AD18" s="142" t="b">
        <v>0</v>
      </c>
      <c r="AE18" s="142" t="b">
        <v>0</v>
      </c>
    </row>
    <row r="19">
      <c r="A19" s="144"/>
      <c r="B19" s="142" t="b">
        <v>0</v>
      </c>
      <c r="C19" s="142" t="b">
        <v>0</v>
      </c>
      <c r="D19" s="142" t="b">
        <v>0</v>
      </c>
      <c r="E19" s="142" t="b">
        <v>0</v>
      </c>
      <c r="F19" s="142" t="b">
        <v>0</v>
      </c>
      <c r="G19" s="142" t="b">
        <v>0</v>
      </c>
      <c r="H19" s="142" t="b">
        <v>0</v>
      </c>
      <c r="I19" s="142" t="b">
        <v>0</v>
      </c>
      <c r="J19" s="142" t="b">
        <v>0</v>
      </c>
      <c r="K19" s="142" t="b">
        <v>0</v>
      </c>
      <c r="L19" s="142" t="b">
        <v>0</v>
      </c>
      <c r="M19" s="142" t="b">
        <v>0</v>
      </c>
      <c r="N19" s="142" t="b">
        <v>0</v>
      </c>
      <c r="O19" s="142" t="b">
        <v>0</v>
      </c>
      <c r="P19" s="142" t="b">
        <v>0</v>
      </c>
      <c r="Q19" s="142" t="b">
        <v>0</v>
      </c>
      <c r="R19" s="142" t="b">
        <v>0</v>
      </c>
      <c r="S19" s="142" t="b">
        <v>0</v>
      </c>
      <c r="T19" s="142" t="b">
        <v>0</v>
      </c>
      <c r="U19" s="142" t="b">
        <v>0</v>
      </c>
      <c r="V19" s="142" t="b">
        <v>0</v>
      </c>
      <c r="W19" s="142" t="b">
        <v>0</v>
      </c>
      <c r="X19" s="142" t="b">
        <v>0</v>
      </c>
      <c r="Y19" s="142" t="b">
        <v>0</v>
      </c>
      <c r="Z19" s="142" t="b">
        <v>0</v>
      </c>
      <c r="AA19" s="142" t="b">
        <v>0</v>
      </c>
      <c r="AB19" s="142" t="b">
        <v>0</v>
      </c>
      <c r="AC19" s="142" t="b">
        <v>0</v>
      </c>
      <c r="AD19" s="142" t="b">
        <v>0</v>
      </c>
      <c r="AE19" s="142" t="b">
        <v>0</v>
      </c>
    </row>
    <row r="20">
      <c r="A20" s="144"/>
      <c r="B20" s="142" t="b">
        <v>0</v>
      </c>
      <c r="C20" s="142" t="b">
        <v>0</v>
      </c>
      <c r="D20" s="142" t="b">
        <v>0</v>
      </c>
      <c r="E20" s="142" t="b">
        <v>0</v>
      </c>
      <c r="F20" s="142" t="b">
        <v>0</v>
      </c>
      <c r="G20" s="142" t="b">
        <v>0</v>
      </c>
      <c r="H20" s="142" t="b">
        <v>0</v>
      </c>
      <c r="I20" s="142" t="b">
        <v>0</v>
      </c>
      <c r="J20" s="142" t="b">
        <v>0</v>
      </c>
      <c r="K20" s="142" t="b">
        <v>0</v>
      </c>
      <c r="L20" s="142" t="b">
        <v>0</v>
      </c>
      <c r="M20" s="142" t="b">
        <v>0</v>
      </c>
      <c r="N20" s="142" t="b">
        <v>0</v>
      </c>
      <c r="O20" s="142" t="b">
        <v>0</v>
      </c>
      <c r="P20" s="142" t="b">
        <v>0</v>
      </c>
      <c r="Q20" s="142" t="b">
        <v>0</v>
      </c>
      <c r="R20" s="142" t="b">
        <v>0</v>
      </c>
      <c r="S20" s="142" t="b">
        <v>0</v>
      </c>
      <c r="T20" s="142" t="b">
        <v>0</v>
      </c>
      <c r="U20" s="142" t="b">
        <v>0</v>
      </c>
      <c r="V20" s="142" t="b">
        <v>0</v>
      </c>
      <c r="W20" s="142" t="b">
        <v>0</v>
      </c>
      <c r="X20" s="142" t="b">
        <v>0</v>
      </c>
      <c r="Y20" s="142" t="b">
        <v>0</v>
      </c>
      <c r="Z20" s="142" t="b">
        <v>0</v>
      </c>
      <c r="AA20" s="142" t="b">
        <v>0</v>
      </c>
      <c r="AB20" s="142" t="b">
        <v>0</v>
      </c>
      <c r="AC20" s="142" t="b">
        <v>0</v>
      </c>
      <c r="AD20" s="142" t="b">
        <v>0</v>
      </c>
      <c r="AE20" s="142" t="b">
        <v>0</v>
      </c>
    </row>
    <row r="21">
      <c r="A21" s="144"/>
      <c r="B21" s="142" t="b">
        <v>0</v>
      </c>
      <c r="C21" s="142" t="b">
        <v>0</v>
      </c>
      <c r="D21" s="142" t="b">
        <v>0</v>
      </c>
      <c r="E21" s="142" t="b">
        <v>0</v>
      </c>
      <c r="F21" s="142" t="b">
        <v>0</v>
      </c>
      <c r="G21" s="142" t="b">
        <v>0</v>
      </c>
      <c r="H21" s="142" t="b">
        <v>0</v>
      </c>
      <c r="I21" s="142" t="b">
        <v>0</v>
      </c>
      <c r="J21" s="142" t="b">
        <v>0</v>
      </c>
      <c r="K21" s="142" t="b">
        <v>0</v>
      </c>
      <c r="L21" s="142" t="b">
        <v>0</v>
      </c>
      <c r="M21" s="142" t="b">
        <v>0</v>
      </c>
      <c r="N21" s="142" t="b">
        <v>0</v>
      </c>
      <c r="O21" s="142" t="b">
        <v>0</v>
      </c>
      <c r="P21" s="142" t="b">
        <v>0</v>
      </c>
      <c r="Q21" s="142" t="b">
        <v>0</v>
      </c>
      <c r="R21" s="142" t="b">
        <v>0</v>
      </c>
      <c r="S21" s="142" t="b">
        <v>0</v>
      </c>
      <c r="T21" s="142" t="b">
        <v>0</v>
      </c>
      <c r="U21" s="142" t="b">
        <v>0</v>
      </c>
      <c r="V21" s="142" t="b">
        <v>0</v>
      </c>
      <c r="W21" s="142" t="b">
        <v>0</v>
      </c>
      <c r="X21" s="142" t="b">
        <v>0</v>
      </c>
      <c r="Y21" s="142" t="b">
        <v>0</v>
      </c>
      <c r="Z21" s="142" t="b">
        <v>0</v>
      </c>
      <c r="AA21" s="142" t="b">
        <v>0</v>
      </c>
      <c r="AB21" s="142" t="b">
        <v>0</v>
      </c>
      <c r="AC21" s="142" t="b">
        <v>0</v>
      </c>
      <c r="AD21" s="142" t="b">
        <v>0</v>
      </c>
      <c r="AE21" s="142" t="b">
        <v>0</v>
      </c>
    </row>
    <row r="22">
      <c r="A22" s="144"/>
      <c r="B22" s="142" t="b">
        <v>0</v>
      </c>
      <c r="C22" s="142" t="b">
        <v>0</v>
      </c>
      <c r="D22" s="142" t="b">
        <v>0</v>
      </c>
      <c r="E22" s="142" t="b">
        <v>0</v>
      </c>
      <c r="F22" s="142" t="b">
        <v>0</v>
      </c>
      <c r="G22" s="142" t="b">
        <v>0</v>
      </c>
      <c r="H22" s="142" t="b">
        <v>0</v>
      </c>
      <c r="I22" s="142" t="b">
        <v>0</v>
      </c>
      <c r="J22" s="142" t="b">
        <v>0</v>
      </c>
      <c r="K22" s="142" t="b">
        <v>0</v>
      </c>
      <c r="L22" s="142" t="b">
        <v>0</v>
      </c>
      <c r="M22" s="142" t="b">
        <v>0</v>
      </c>
      <c r="N22" s="142" t="b">
        <v>0</v>
      </c>
      <c r="O22" s="142" t="b">
        <v>0</v>
      </c>
      <c r="P22" s="142" t="b">
        <v>0</v>
      </c>
      <c r="Q22" s="142" t="b">
        <v>0</v>
      </c>
      <c r="R22" s="142" t="b">
        <v>0</v>
      </c>
      <c r="S22" s="142" t="b">
        <v>0</v>
      </c>
      <c r="T22" s="142" t="b">
        <v>0</v>
      </c>
      <c r="U22" s="142" t="b">
        <v>0</v>
      </c>
      <c r="V22" s="142" t="b">
        <v>0</v>
      </c>
      <c r="W22" s="142" t="b">
        <v>0</v>
      </c>
      <c r="X22" s="142" t="b">
        <v>0</v>
      </c>
      <c r="Y22" s="142" t="b">
        <v>0</v>
      </c>
      <c r="Z22" s="142" t="b">
        <v>0</v>
      </c>
      <c r="AA22" s="142" t="b">
        <v>0</v>
      </c>
      <c r="AB22" s="142" t="b">
        <v>0</v>
      </c>
      <c r="AC22" s="142" t="b">
        <v>0</v>
      </c>
      <c r="AD22" s="142" t="b">
        <v>0</v>
      </c>
      <c r="AE22" s="142" t="b">
        <v>0</v>
      </c>
    </row>
    <row r="23">
      <c r="A23" s="144"/>
      <c r="B23" s="142" t="b">
        <v>0</v>
      </c>
      <c r="C23" s="142" t="b">
        <v>0</v>
      </c>
      <c r="D23" s="142" t="b">
        <v>0</v>
      </c>
      <c r="E23" s="142" t="b">
        <v>0</v>
      </c>
      <c r="F23" s="142" t="b">
        <v>0</v>
      </c>
      <c r="G23" s="142" t="b">
        <v>0</v>
      </c>
      <c r="H23" s="142" t="b">
        <v>0</v>
      </c>
      <c r="I23" s="142" t="b">
        <v>0</v>
      </c>
      <c r="J23" s="142" t="b">
        <v>0</v>
      </c>
      <c r="K23" s="142" t="b">
        <v>0</v>
      </c>
      <c r="L23" s="142" t="b">
        <v>0</v>
      </c>
      <c r="M23" s="142" t="b">
        <v>0</v>
      </c>
      <c r="N23" s="142" t="b">
        <v>0</v>
      </c>
      <c r="O23" s="142" t="b">
        <v>0</v>
      </c>
      <c r="P23" s="142" t="b">
        <v>0</v>
      </c>
      <c r="Q23" s="142" t="b">
        <v>0</v>
      </c>
      <c r="R23" s="142" t="b">
        <v>0</v>
      </c>
      <c r="S23" s="142" t="b">
        <v>0</v>
      </c>
      <c r="T23" s="142" t="b">
        <v>0</v>
      </c>
      <c r="U23" s="142" t="b">
        <v>0</v>
      </c>
      <c r="V23" s="142" t="b">
        <v>0</v>
      </c>
      <c r="W23" s="142" t="b">
        <v>0</v>
      </c>
      <c r="X23" s="142" t="b">
        <v>0</v>
      </c>
      <c r="Y23" s="142" t="b">
        <v>0</v>
      </c>
      <c r="Z23" s="142" t="b">
        <v>0</v>
      </c>
      <c r="AA23" s="142" t="b">
        <v>0</v>
      </c>
      <c r="AB23" s="142" t="b">
        <v>0</v>
      </c>
      <c r="AC23" s="142" t="b">
        <v>0</v>
      </c>
      <c r="AD23" s="142" t="b">
        <v>0</v>
      </c>
      <c r="AE23" s="142" t="b">
        <v>0</v>
      </c>
    </row>
    <row r="24">
      <c r="A24" s="144"/>
      <c r="B24" s="142" t="b">
        <v>0</v>
      </c>
      <c r="C24" s="142" t="b">
        <v>0</v>
      </c>
      <c r="D24" s="142" t="b">
        <v>0</v>
      </c>
      <c r="E24" s="142" t="b">
        <v>0</v>
      </c>
      <c r="F24" s="142" t="b">
        <v>0</v>
      </c>
      <c r="G24" s="142" t="b">
        <v>0</v>
      </c>
      <c r="H24" s="142" t="b">
        <v>0</v>
      </c>
      <c r="I24" s="142" t="b">
        <v>0</v>
      </c>
      <c r="J24" s="142" t="b">
        <v>0</v>
      </c>
      <c r="K24" s="142" t="b">
        <v>0</v>
      </c>
      <c r="L24" s="142" t="b">
        <v>0</v>
      </c>
      <c r="M24" s="142" t="b">
        <v>0</v>
      </c>
      <c r="N24" s="142" t="b">
        <v>0</v>
      </c>
      <c r="O24" s="142" t="b">
        <v>0</v>
      </c>
      <c r="P24" s="142" t="b">
        <v>0</v>
      </c>
      <c r="Q24" s="142" t="b">
        <v>0</v>
      </c>
      <c r="R24" s="142" t="b">
        <v>0</v>
      </c>
      <c r="S24" s="142" t="b">
        <v>0</v>
      </c>
      <c r="T24" s="142" t="b">
        <v>0</v>
      </c>
      <c r="U24" s="142" t="b">
        <v>0</v>
      </c>
      <c r="V24" s="142" t="b">
        <v>0</v>
      </c>
      <c r="W24" s="142" t="b">
        <v>0</v>
      </c>
      <c r="X24" s="142" t="b">
        <v>0</v>
      </c>
      <c r="Y24" s="142" t="b">
        <v>0</v>
      </c>
      <c r="Z24" s="142" t="b">
        <v>0</v>
      </c>
      <c r="AA24" s="142" t="b">
        <v>0</v>
      </c>
      <c r="AB24" s="142" t="b">
        <v>0</v>
      </c>
      <c r="AC24" s="142" t="b">
        <v>0</v>
      </c>
      <c r="AD24" s="142" t="b">
        <v>0</v>
      </c>
      <c r="AE24" s="142" t="b">
        <v>0</v>
      </c>
    </row>
    <row r="25">
      <c r="A25" s="145" t="s">
        <v>8</v>
      </c>
      <c r="B25" s="146">
        <v>45468.0</v>
      </c>
      <c r="C25" s="146">
        <v>45475.0</v>
      </c>
      <c r="D25" s="146">
        <v>45482.0</v>
      </c>
      <c r="E25" s="146">
        <v>45489.0</v>
      </c>
      <c r="F25" s="146">
        <v>45496.0</v>
      </c>
      <c r="G25" s="146">
        <v>45503.0</v>
      </c>
      <c r="H25" s="146">
        <v>45510.0</v>
      </c>
      <c r="I25" s="146">
        <v>45517.0</v>
      </c>
      <c r="J25" s="146">
        <v>45524.0</v>
      </c>
      <c r="K25" s="146">
        <v>45531.0</v>
      </c>
      <c r="L25" s="146">
        <v>45538.0</v>
      </c>
      <c r="M25" s="146">
        <v>45545.0</v>
      </c>
      <c r="N25" s="146">
        <v>45552.0</v>
      </c>
      <c r="O25" s="146">
        <v>45559.0</v>
      </c>
      <c r="P25" s="146">
        <v>45566.0</v>
      </c>
      <c r="Q25" s="146">
        <v>45573.0</v>
      </c>
      <c r="R25" s="146">
        <v>45580.0</v>
      </c>
      <c r="S25" s="146">
        <v>45587.0</v>
      </c>
      <c r="T25" s="146">
        <v>45594.0</v>
      </c>
      <c r="U25" s="146">
        <v>45601.0</v>
      </c>
      <c r="V25" s="146">
        <v>45608.0</v>
      </c>
      <c r="W25" s="146">
        <v>45615.0</v>
      </c>
      <c r="X25" s="146">
        <v>45622.0</v>
      </c>
      <c r="Y25" s="146">
        <v>45629.0</v>
      </c>
      <c r="Z25" s="146">
        <v>45636.0</v>
      </c>
      <c r="AA25" s="146">
        <v>45643.0</v>
      </c>
      <c r="AB25" s="146">
        <v>45650.0</v>
      </c>
      <c r="AC25" s="146">
        <v>45657.0</v>
      </c>
      <c r="AD25" s="146">
        <v>45664.0</v>
      </c>
      <c r="AE25" s="146">
        <v>45671.0</v>
      </c>
    </row>
    <row r="26">
      <c r="A26" s="144"/>
      <c r="B26" s="147" t="b">
        <v>0</v>
      </c>
      <c r="C26" s="147" t="b">
        <v>0</v>
      </c>
      <c r="D26" s="147" t="b">
        <v>0</v>
      </c>
      <c r="E26" s="147" t="b">
        <v>0</v>
      </c>
      <c r="F26" s="147" t="b">
        <v>0</v>
      </c>
      <c r="G26" s="147" t="b">
        <v>0</v>
      </c>
      <c r="H26" s="147" t="b">
        <v>0</v>
      </c>
      <c r="I26" s="147" t="b">
        <v>0</v>
      </c>
      <c r="J26" s="147" t="b">
        <v>0</v>
      </c>
      <c r="K26" s="147" t="b">
        <v>0</v>
      </c>
      <c r="L26" s="147" t="b">
        <v>0</v>
      </c>
      <c r="M26" s="147" t="b">
        <v>0</v>
      </c>
      <c r="N26" s="147" t="b">
        <v>0</v>
      </c>
      <c r="O26" s="147" t="b">
        <v>0</v>
      </c>
      <c r="P26" s="147" t="b">
        <v>0</v>
      </c>
      <c r="Q26" s="147" t="b">
        <v>0</v>
      </c>
      <c r="R26" s="147" t="b">
        <v>0</v>
      </c>
      <c r="S26" s="147" t="b">
        <v>0</v>
      </c>
      <c r="T26" s="147" t="b">
        <v>0</v>
      </c>
      <c r="U26" s="147" t="b">
        <v>0</v>
      </c>
      <c r="V26" s="147" t="b">
        <v>0</v>
      </c>
      <c r="W26" s="147" t="b">
        <v>0</v>
      </c>
      <c r="X26" s="147" t="b">
        <v>0</v>
      </c>
      <c r="Y26" s="147" t="b">
        <v>0</v>
      </c>
      <c r="Z26" s="147" t="b">
        <v>0</v>
      </c>
      <c r="AA26" s="147" t="b">
        <v>0</v>
      </c>
      <c r="AB26" s="147" t="b">
        <v>0</v>
      </c>
      <c r="AC26" s="147" t="b">
        <v>0</v>
      </c>
      <c r="AD26" s="147" t="b">
        <v>0</v>
      </c>
      <c r="AE26" s="147" t="b">
        <v>0</v>
      </c>
    </row>
    <row r="27">
      <c r="A27" s="144"/>
      <c r="B27" s="147" t="b">
        <v>0</v>
      </c>
      <c r="C27" s="147" t="b">
        <v>0</v>
      </c>
      <c r="D27" s="147" t="b">
        <v>0</v>
      </c>
      <c r="E27" s="147" t="b">
        <v>0</v>
      </c>
      <c r="F27" s="147" t="b">
        <v>0</v>
      </c>
      <c r="G27" s="147" t="b">
        <v>0</v>
      </c>
      <c r="H27" s="147" t="b">
        <v>0</v>
      </c>
      <c r="I27" s="147" t="b">
        <v>0</v>
      </c>
      <c r="J27" s="147" t="b">
        <v>0</v>
      </c>
      <c r="K27" s="147" t="b">
        <v>0</v>
      </c>
      <c r="L27" s="147" t="b">
        <v>0</v>
      </c>
      <c r="M27" s="147" t="b">
        <v>0</v>
      </c>
      <c r="N27" s="147" t="b">
        <v>0</v>
      </c>
      <c r="O27" s="147" t="b">
        <v>0</v>
      </c>
      <c r="P27" s="147" t="b">
        <v>0</v>
      </c>
      <c r="Q27" s="147" t="b">
        <v>0</v>
      </c>
      <c r="R27" s="147" t="b">
        <v>0</v>
      </c>
      <c r="S27" s="147" t="b">
        <v>0</v>
      </c>
      <c r="T27" s="147" t="b">
        <v>0</v>
      </c>
      <c r="U27" s="147" t="b">
        <v>0</v>
      </c>
      <c r="V27" s="147" t="b">
        <v>0</v>
      </c>
      <c r="W27" s="147" t="b">
        <v>0</v>
      </c>
      <c r="X27" s="147" t="b">
        <v>0</v>
      </c>
      <c r="Y27" s="147" t="b">
        <v>0</v>
      </c>
      <c r="Z27" s="147" t="b">
        <v>0</v>
      </c>
      <c r="AA27" s="147" t="b">
        <v>0</v>
      </c>
      <c r="AB27" s="147" t="b">
        <v>0</v>
      </c>
      <c r="AC27" s="147" t="b">
        <v>0</v>
      </c>
      <c r="AD27" s="147" t="b">
        <v>0</v>
      </c>
      <c r="AE27" s="147" t="b">
        <v>0</v>
      </c>
    </row>
    <row r="28">
      <c r="A28" s="144"/>
      <c r="B28" s="147" t="b">
        <v>0</v>
      </c>
      <c r="C28" s="147" t="b">
        <v>0</v>
      </c>
      <c r="D28" s="147" t="b">
        <v>0</v>
      </c>
      <c r="E28" s="147" t="b">
        <v>0</v>
      </c>
      <c r="F28" s="147" t="b">
        <v>0</v>
      </c>
      <c r="G28" s="147" t="b">
        <v>0</v>
      </c>
      <c r="H28" s="147" t="b">
        <v>0</v>
      </c>
      <c r="I28" s="147" t="b">
        <v>0</v>
      </c>
      <c r="J28" s="147" t="b">
        <v>0</v>
      </c>
      <c r="K28" s="147" t="b">
        <v>0</v>
      </c>
      <c r="L28" s="147" t="b">
        <v>0</v>
      </c>
      <c r="M28" s="147" t="b">
        <v>0</v>
      </c>
      <c r="N28" s="147" t="b">
        <v>0</v>
      </c>
      <c r="O28" s="147" t="b">
        <v>0</v>
      </c>
      <c r="P28" s="147" t="b">
        <v>0</v>
      </c>
      <c r="Q28" s="147" t="b">
        <v>0</v>
      </c>
      <c r="R28" s="147" t="b">
        <v>0</v>
      </c>
      <c r="S28" s="147" t="b">
        <v>0</v>
      </c>
      <c r="T28" s="147" t="b">
        <v>0</v>
      </c>
      <c r="U28" s="147" t="b">
        <v>0</v>
      </c>
      <c r="V28" s="147" t="b">
        <v>0</v>
      </c>
      <c r="W28" s="147" t="b">
        <v>0</v>
      </c>
      <c r="X28" s="147" t="b">
        <v>0</v>
      </c>
      <c r="Y28" s="147" t="b">
        <v>0</v>
      </c>
      <c r="Z28" s="147" t="b">
        <v>0</v>
      </c>
      <c r="AA28" s="147" t="b">
        <v>0</v>
      </c>
      <c r="AB28" s="147" t="b">
        <v>0</v>
      </c>
      <c r="AC28" s="147" t="b">
        <v>0</v>
      </c>
      <c r="AD28" s="147" t="b">
        <v>0</v>
      </c>
      <c r="AE28" s="147" t="b">
        <v>0</v>
      </c>
    </row>
    <row r="29">
      <c r="A29" s="144"/>
      <c r="B29" s="147" t="b">
        <v>0</v>
      </c>
      <c r="C29" s="147" t="b">
        <v>0</v>
      </c>
      <c r="D29" s="147" t="b">
        <v>0</v>
      </c>
      <c r="E29" s="147" t="b">
        <v>0</v>
      </c>
      <c r="F29" s="147" t="b">
        <v>0</v>
      </c>
      <c r="G29" s="147" t="b">
        <v>0</v>
      </c>
      <c r="H29" s="147" t="b">
        <v>0</v>
      </c>
      <c r="I29" s="147" t="b">
        <v>0</v>
      </c>
      <c r="J29" s="147" t="b">
        <v>0</v>
      </c>
      <c r="K29" s="147" t="b">
        <v>0</v>
      </c>
      <c r="L29" s="147" t="b">
        <v>0</v>
      </c>
      <c r="M29" s="147" t="b">
        <v>0</v>
      </c>
      <c r="N29" s="147" t="b">
        <v>0</v>
      </c>
      <c r="O29" s="147" t="b">
        <v>0</v>
      </c>
      <c r="P29" s="147" t="b">
        <v>0</v>
      </c>
      <c r="Q29" s="147" t="b">
        <v>0</v>
      </c>
      <c r="R29" s="147" t="b">
        <v>0</v>
      </c>
      <c r="S29" s="147" t="b">
        <v>0</v>
      </c>
      <c r="T29" s="147" t="b">
        <v>0</v>
      </c>
      <c r="U29" s="147" t="b">
        <v>0</v>
      </c>
      <c r="V29" s="147" t="b">
        <v>0</v>
      </c>
      <c r="W29" s="147" t="b">
        <v>0</v>
      </c>
      <c r="X29" s="147" t="b">
        <v>0</v>
      </c>
      <c r="Y29" s="147" t="b">
        <v>0</v>
      </c>
      <c r="Z29" s="147" t="b">
        <v>0</v>
      </c>
      <c r="AA29" s="147" t="b">
        <v>0</v>
      </c>
      <c r="AB29" s="147" t="b">
        <v>0</v>
      </c>
      <c r="AC29" s="147" t="b">
        <v>0</v>
      </c>
      <c r="AD29" s="147" t="b">
        <v>0</v>
      </c>
      <c r="AE29" s="147" t="b">
        <v>0</v>
      </c>
    </row>
    <row r="30">
      <c r="A30" s="144"/>
      <c r="B30" s="147" t="b">
        <v>0</v>
      </c>
      <c r="C30" s="147" t="b">
        <v>0</v>
      </c>
      <c r="D30" s="147" t="b">
        <v>0</v>
      </c>
      <c r="E30" s="147" t="b">
        <v>0</v>
      </c>
      <c r="F30" s="147" t="b">
        <v>0</v>
      </c>
      <c r="G30" s="147" t="b">
        <v>0</v>
      </c>
      <c r="H30" s="147" t="b">
        <v>0</v>
      </c>
      <c r="I30" s="147" t="b">
        <v>0</v>
      </c>
      <c r="J30" s="147" t="b">
        <v>0</v>
      </c>
      <c r="K30" s="147" t="b">
        <v>0</v>
      </c>
      <c r="L30" s="147" t="b">
        <v>0</v>
      </c>
      <c r="M30" s="147" t="b">
        <v>0</v>
      </c>
      <c r="N30" s="147" t="b">
        <v>0</v>
      </c>
      <c r="O30" s="147" t="b">
        <v>0</v>
      </c>
      <c r="P30" s="147" t="b">
        <v>0</v>
      </c>
      <c r="Q30" s="147" t="b">
        <v>0</v>
      </c>
      <c r="R30" s="147" t="b">
        <v>0</v>
      </c>
      <c r="S30" s="147" t="b">
        <v>0</v>
      </c>
      <c r="T30" s="147" t="b">
        <v>0</v>
      </c>
      <c r="U30" s="147" t="b">
        <v>0</v>
      </c>
      <c r="V30" s="147" t="b">
        <v>0</v>
      </c>
      <c r="W30" s="147" t="b">
        <v>0</v>
      </c>
      <c r="X30" s="147" t="b">
        <v>0</v>
      </c>
      <c r="Y30" s="147" t="b">
        <v>0</v>
      </c>
      <c r="Z30" s="147" t="b">
        <v>0</v>
      </c>
      <c r="AA30" s="147" t="b">
        <v>0</v>
      </c>
      <c r="AB30" s="147" t="b">
        <v>0</v>
      </c>
      <c r="AC30" s="147" t="b">
        <v>0</v>
      </c>
      <c r="AD30" s="147" t="b">
        <v>0</v>
      </c>
      <c r="AE30" s="147" t="b">
        <v>0</v>
      </c>
    </row>
    <row r="31">
      <c r="A31" s="144"/>
      <c r="B31" s="147" t="b">
        <v>0</v>
      </c>
      <c r="C31" s="147" t="b">
        <v>0</v>
      </c>
      <c r="D31" s="147" t="b">
        <v>0</v>
      </c>
      <c r="E31" s="147" t="b">
        <v>0</v>
      </c>
      <c r="F31" s="147" t="b">
        <v>0</v>
      </c>
      <c r="G31" s="147" t="b">
        <v>0</v>
      </c>
      <c r="H31" s="147" t="b">
        <v>0</v>
      </c>
      <c r="I31" s="147" t="b">
        <v>0</v>
      </c>
      <c r="J31" s="147" t="b">
        <v>0</v>
      </c>
      <c r="K31" s="147" t="b">
        <v>0</v>
      </c>
      <c r="L31" s="147" t="b">
        <v>0</v>
      </c>
      <c r="M31" s="147" t="b">
        <v>0</v>
      </c>
      <c r="N31" s="147" t="b">
        <v>0</v>
      </c>
      <c r="O31" s="147" t="b">
        <v>0</v>
      </c>
      <c r="P31" s="147" t="b">
        <v>0</v>
      </c>
      <c r="Q31" s="147" t="b">
        <v>0</v>
      </c>
      <c r="R31" s="147" t="b">
        <v>0</v>
      </c>
      <c r="S31" s="147" t="b">
        <v>0</v>
      </c>
      <c r="T31" s="147" t="b">
        <v>0</v>
      </c>
      <c r="U31" s="147" t="b">
        <v>0</v>
      </c>
      <c r="V31" s="147" t="b">
        <v>0</v>
      </c>
      <c r="W31" s="147" t="b">
        <v>0</v>
      </c>
      <c r="X31" s="147" t="b">
        <v>0</v>
      </c>
      <c r="Y31" s="147" t="b">
        <v>0</v>
      </c>
      <c r="Z31" s="147" t="b">
        <v>0</v>
      </c>
      <c r="AA31" s="147" t="b">
        <v>0</v>
      </c>
      <c r="AB31" s="147" t="b">
        <v>0</v>
      </c>
      <c r="AC31" s="147" t="b">
        <v>0</v>
      </c>
      <c r="AD31" s="147" t="b">
        <v>0</v>
      </c>
      <c r="AE31" s="147" t="b">
        <v>0</v>
      </c>
    </row>
    <row r="32">
      <c r="A32" s="144"/>
      <c r="B32" s="147" t="b">
        <v>0</v>
      </c>
      <c r="C32" s="147" t="b">
        <v>0</v>
      </c>
      <c r="D32" s="147" t="b">
        <v>0</v>
      </c>
      <c r="E32" s="147" t="b">
        <v>0</v>
      </c>
      <c r="F32" s="147" t="b">
        <v>0</v>
      </c>
      <c r="G32" s="147" t="b">
        <v>0</v>
      </c>
      <c r="H32" s="147" t="b">
        <v>0</v>
      </c>
      <c r="I32" s="147" t="b">
        <v>0</v>
      </c>
      <c r="J32" s="147" t="b">
        <v>0</v>
      </c>
      <c r="K32" s="147" t="b">
        <v>0</v>
      </c>
      <c r="L32" s="147" t="b">
        <v>0</v>
      </c>
      <c r="M32" s="147" t="b">
        <v>0</v>
      </c>
      <c r="N32" s="147" t="b">
        <v>0</v>
      </c>
      <c r="O32" s="147" t="b">
        <v>0</v>
      </c>
      <c r="P32" s="147" t="b">
        <v>0</v>
      </c>
      <c r="Q32" s="147" t="b">
        <v>0</v>
      </c>
      <c r="R32" s="147" t="b">
        <v>0</v>
      </c>
      <c r="S32" s="147" t="b">
        <v>0</v>
      </c>
      <c r="T32" s="147" t="b">
        <v>0</v>
      </c>
      <c r="U32" s="147" t="b">
        <v>0</v>
      </c>
      <c r="V32" s="147" t="b">
        <v>0</v>
      </c>
      <c r="W32" s="147" t="b">
        <v>0</v>
      </c>
      <c r="X32" s="147" t="b">
        <v>0</v>
      </c>
      <c r="Y32" s="147" t="b">
        <v>0</v>
      </c>
      <c r="Z32" s="147" t="b">
        <v>0</v>
      </c>
      <c r="AA32" s="147" t="b">
        <v>0</v>
      </c>
      <c r="AB32" s="147" t="b">
        <v>0</v>
      </c>
      <c r="AC32" s="147" t="b">
        <v>0</v>
      </c>
      <c r="AD32" s="147" t="b">
        <v>0</v>
      </c>
      <c r="AE32" s="147" t="b">
        <v>0</v>
      </c>
    </row>
    <row r="33">
      <c r="A33" s="144"/>
      <c r="B33" s="147" t="b">
        <v>0</v>
      </c>
      <c r="C33" s="147" t="b">
        <v>0</v>
      </c>
      <c r="D33" s="147" t="b">
        <v>0</v>
      </c>
      <c r="E33" s="147" t="b">
        <v>0</v>
      </c>
      <c r="F33" s="147" t="b">
        <v>0</v>
      </c>
      <c r="G33" s="147" t="b">
        <v>0</v>
      </c>
      <c r="H33" s="147" t="b">
        <v>0</v>
      </c>
      <c r="I33" s="147" t="b">
        <v>0</v>
      </c>
      <c r="J33" s="147" t="b">
        <v>0</v>
      </c>
      <c r="K33" s="147" t="b">
        <v>0</v>
      </c>
      <c r="L33" s="147" t="b">
        <v>0</v>
      </c>
      <c r="M33" s="147" t="b">
        <v>0</v>
      </c>
      <c r="N33" s="147" t="b">
        <v>0</v>
      </c>
      <c r="O33" s="147" t="b">
        <v>0</v>
      </c>
      <c r="P33" s="147" t="b">
        <v>0</v>
      </c>
      <c r="Q33" s="147" t="b">
        <v>0</v>
      </c>
      <c r="R33" s="147" t="b">
        <v>0</v>
      </c>
      <c r="S33" s="147" t="b">
        <v>0</v>
      </c>
      <c r="T33" s="147" t="b">
        <v>0</v>
      </c>
      <c r="U33" s="147" t="b">
        <v>0</v>
      </c>
      <c r="V33" s="147" t="b">
        <v>0</v>
      </c>
      <c r="W33" s="147" t="b">
        <v>0</v>
      </c>
      <c r="X33" s="147" t="b">
        <v>0</v>
      </c>
      <c r="Y33" s="147" t="b">
        <v>0</v>
      </c>
      <c r="Z33" s="147" t="b">
        <v>0</v>
      </c>
      <c r="AA33" s="147" t="b">
        <v>0</v>
      </c>
      <c r="AB33" s="147" t="b">
        <v>0</v>
      </c>
      <c r="AC33" s="147" t="b">
        <v>0</v>
      </c>
      <c r="AD33" s="147" t="b">
        <v>0</v>
      </c>
      <c r="AE33" s="147" t="b">
        <v>0</v>
      </c>
    </row>
    <row r="34">
      <c r="A34" s="144"/>
      <c r="B34" s="147" t="b">
        <v>0</v>
      </c>
      <c r="C34" s="147" t="b">
        <v>0</v>
      </c>
      <c r="D34" s="147" t="b">
        <v>0</v>
      </c>
      <c r="E34" s="147" t="b">
        <v>0</v>
      </c>
      <c r="F34" s="147" t="b">
        <v>0</v>
      </c>
      <c r="G34" s="147" t="b">
        <v>0</v>
      </c>
      <c r="H34" s="147" t="b">
        <v>0</v>
      </c>
      <c r="I34" s="147" t="b">
        <v>0</v>
      </c>
      <c r="J34" s="147" t="b">
        <v>0</v>
      </c>
      <c r="K34" s="147" t="b">
        <v>0</v>
      </c>
      <c r="L34" s="147" t="b">
        <v>0</v>
      </c>
      <c r="M34" s="147" t="b">
        <v>0</v>
      </c>
      <c r="N34" s="147" t="b">
        <v>0</v>
      </c>
      <c r="O34" s="147" t="b">
        <v>0</v>
      </c>
      <c r="P34" s="147" t="b">
        <v>0</v>
      </c>
      <c r="Q34" s="147" t="b">
        <v>0</v>
      </c>
      <c r="R34" s="147" t="b">
        <v>0</v>
      </c>
      <c r="S34" s="147" t="b">
        <v>0</v>
      </c>
      <c r="T34" s="147" t="b">
        <v>0</v>
      </c>
      <c r="U34" s="147" t="b">
        <v>0</v>
      </c>
      <c r="V34" s="147" t="b">
        <v>0</v>
      </c>
      <c r="W34" s="147" t="b">
        <v>0</v>
      </c>
      <c r="X34" s="147" t="b">
        <v>0</v>
      </c>
      <c r="Y34" s="147" t="b">
        <v>0</v>
      </c>
      <c r="Z34" s="147" t="b">
        <v>0</v>
      </c>
      <c r="AA34" s="147" t="b">
        <v>0</v>
      </c>
      <c r="AB34" s="147" t="b">
        <v>0</v>
      </c>
      <c r="AC34" s="147" t="b">
        <v>0</v>
      </c>
      <c r="AD34" s="147" t="b">
        <v>0</v>
      </c>
      <c r="AE34" s="147" t="b">
        <v>0</v>
      </c>
    </row>
    <row r="35">
      <c r="A35" s="144"/>
      <c r="B35" s="147" t="b">
        <v>0</v>
      </c>
      <c r="C35" s="147" t="b">
        <v>0</v>
      </c>
      <c r="D35" s="147" t="b">
        <v>0</v>
      </c>
      <c r="E35" s="147" t="b">
        <v>0</v>
      </c>
      <c r="F35" s="147" t="b">
        <v>0</v>
      </c>
      <c r="G35" s="147" t="b">
        <v>0</v>
      </c>
      <c r="H35" s="147" t="b">
        <v>0</v>
      </c>
      <c r="I35" s="147" t="b">
        <v>0</v>
      </c>
      <c r="J35" s="147" t="b">
        <v>0</v>
      </c>
      <c r="K35" s="147" t="b">
        <v>0</v>
      </c>
      <c r="L35" s="147" t="b">
        <v>0</v>
      </c>
      <c r="M35" s="147" t="b">
        <v>0</v>
      </c>
      <c r="N35" s="147" t="b">
        <v>0</v>
      </c>
      <c r="O35" s="147" t="b">
        <v>0</v>
      </c>
      <c r="P35" s="147" t="b">
        <v>0</v>
      </c>
      <c r="Q35" s="147" t="b">
        <v>0</v>
      </c>
      <c r="R35" s="147" t="b">
        <v>0</v>
      </c>
      <c r="S35" s="147" t="b">
        <v>0</v>
      </c>
      <c r="T35" s="147" t="b">
        <v>0</v>
      </c>
      <c r="U35" s="147" t="b">
        <v>0</v>
      </c>
      <c r="V35" s="147" t="b">
        <v>0</v>
      </c>
      <c r="W35" s="147" t="b">
        <v>0</v>
      </c>
      <c r="X35" s="147" t="b">
        <v>0</v>
      </c>
      <c r="Y35" s="147" t="b">
        <v>0</v>
      </c>
      <c r="Z35" s="147" t="b">
        <v>0</v>
      </c>
      <c r="AA35" s="147" t="b">
        <v>0</v>
      </c>
      <c r="AB35" s="147" t="b">
        <v>0</v>
      </c>
      <c r="AC35" s="147" t="b">
        <v>0</v>
      </c>
      <c r="AD35" s="147" t="b">
        <v>0</v>
      </c>
      <c r="AE35" s="147" t="b">
        <v>0</v>
      </c>
    </row>
    <row r="36">
      <c r="A36" s="145" t="s">
        <v>9</v>
      </c>
      <c r="B36" s="146">
        <v>45468.0</v>
      </c>
      <c r="C36" s="146">
        <v>45475.0</v>
      </c>
      <c r="D36" s="146">
        <v>45482.0</v>
      </c>
      <c r="E36" s="146">
        <v>45489.0</v>
      </c>
      <c r="F36" s="146">
        <v>45496.0</v>
      </c>
      <c r="G36" s="146">
        <v>45503.0</v>
      </c>
      <c r="H36" s="146">
        <v>45510.0</v>
      </c>
      <c r="I36" s="146">
        <v>45517.0</v>
      </c>
      <c r="J36" s="146">
        <v>45524.0</v>
      </c>
      <c r="K36" s="146">
        <v>45531.0</v>
      </c>
      <c r="L36" s="146">
        <v>45538.0</v>
      </c>
      <c r="M36" s="146">
        <v>45545.0</v>
      </c>
      <c r="N36" s="146">
        <v>45552.0</v>
      </c>
      <c r="O36" s="146">
        <v>45559.0</v>
      </c>
      <c r="P36" s="146">
        <v>45566.0</v>
      </c>
      <c r="Q36" s="146">
        <v>45573.0</v>
      </c>
      <c r="R36" s="146">
        <v>45580.0</v>
      </c>
      <c r="S36" s="146">
        <v>45587.0</v>
      </c>
      <c r="T36" s="146">
        <v>45594.0</v>
      </c>
      <c r="U36" s="146">
        <v>45601.0</v>
      </c>
      <c r="V36" s="146">
        <v>45608.0</v>
      </c>
      <c r="W36" s="146">
        <v>45615.0</v>
      </c>
      <c r="X36" s="146">
        <v>45622.0</v>
      </c>
      <c r="Y36" s="146">
        <v>45629.0</v>
      </c>
      <c r="Z36" s="146">
        <v>45636.0</v>
      </c>
      <c r="AA36" s="146">
        <v>45643.0</v>
      </c>
      <c r="AB36" s="146">
        <v>45650.0</v>
      </c>
      <c r="AC36" s="146">
        <v>45657.0</v>
      </c>
      <c r="AD36" s="146">
        <v>45664.0</v>
      </c>
      <c r="AE36" s="146">
        <v>45671.0</v>
      </c>
    </row>
    <row r="37">
      <c r="A37" s="144"/>
      <c r="B37" s="142" t="b">
        <v>0</v>
      </c>
      <c r="C37" s="142" t="b">
        <v>0</v>
      </c>
      <c r="D37" s="142" t="b">
        <v>0</v>
      </c>
      <c r="E37" s="142" t="b">
        <v>0</v>
      </c>
      <c r="F37" s="142" t="b">
        <v>0</v>
      </c>
      <c r="G37" s="142" t="b">
        <v>0</v>
      </c>
      <c r="H37" s="142" t="b">
        <v>0</v>
      </c>
      <c r="I37" s="142" t="b">
        <v>0</v>
      </c>
      <c r="J37" s="142" t="b">
        <v>0</v>
      </c>
      <c r="K37" s="142" t="b">
        <v>0</v>
      </c>
      <c r="L37" s="142" t="b">
        <v>0</v>
      </c>
      <c r="M37" s="142" t="b">
        <v>0</v>
      </c>
      <c r="N37" s="142" t="b">
        <v>0</v>
      </c>
      <c r="O37" s="142" t="b">
        <v>0</v>
      </c>
      <c r="P37" s="142" t="b">
        <v>0</v>
      </c>
      <c r="Q37" s="142" t="b">
        <v>0</v>
      </c>
      <c r="R37" s="142" t="b">
        <v>0</v>
      </c>
      <c r="S37" s="142" t="b">
        <v>0</v>
      </c>
      <c r="T37" s="142" t="b">
        <v>0</v>
      </c>
      <c r="U37" s="142" t="b">
        <v>0</v>
      </c>
      <c r="V37" s="142" t="b">
        <v>0</v>
      </c>
      <c r="W37" s="142" t="b">
        <v>0</v>
      </c>
      <c r="X37" s="142" t="b">
        <v>0</v>
      </c>
      <c r="Y37" s="142" t="b">
        <v>0</v>
      </c>
      <c r="Z37" s="142" t="b">
        <v>0</v>
      </c>
      <c r="AA37" s="142" t="b">
        <v>0</v>
      </c>
      <c r="AB37" s="142" t="b">
        <v>0</v>
      </c>
      <c r="AC37" s="142" t="b">
        <v>0</v>
      </c>
      <c r="AD37" s="142" t="b">
        <v>0</v>
      </c>
      <c r="AE37" s="142" t="b">
        <v>0</v>
      </c>
    </row>
    <row r="38">
      <c r="A38" s="144"/>
      <c r="B38" s="142" t="b">
        <v>0</v>
      </c>
      <c r="C38" s="142" t="b">
        <v>0</v>
      </c>
      <c r="D38" s="142" t="b">
        <v>0</v>
      </c>
      <c r="E38" s="142" t="b">
        <v>0</v>
      </c>
      <c r="F38" s="142" t="b">
        <v>0</v>
      </c>
      <c r="G38" s="142" t="b">
        <v>0</v>
      </c>
      <c r="H38" s="142" t="b">
        <v>0</v>
      </c>
      <c r="I38" s="142" t="b">
        <v>0</v>
      </c>
      <c r="J38" s="142" t="b">
        <v>0</v>
      </c>
      <c r="K38" s="142" t="b">
        <v>0</v>
      </c>
      <c r="L38" s="142" t="b">
        <v>0</v>
      </c>
      <c r="M38" s="142" t="b">
        <v>0</v>
      </c>
      <c r="N38" s="142" t="b">
        <v>0</v>
      </c>
      <c r="O38" s="142" t="b">
        <v>0</v>
      </c>
      <c r="P38" s="142" t="b">
        <v>0</v>
      </c>
      <c r="Q38" s="142" t="b">
        <v>0</v>
      </c>
      <c r="R38" s="142" t="b">
        <v>0</v>
      </c>
      <c r="S38" s="142" t="b">
        <v>0</v>
      </c>
      <c r="T38" s="142" t="b">
        <v>0</v>
      </c>
      <c r="U38" s="142" t="b">
        <v>0</v>
      </c>
      <c r="V38" s="142" t="b">
        <v>0</v>
      </c>
      <c r="W38" s="142" t="b">
        <v>0</v>
      </c>
      <c r="X38" s="142" t="b">
        <v>0</v>
      </c>
      <c r="Y38" s="142" t="b">
        <v>0</v>
      </c>
      <c r="Z38" s="142" t="b">
        <v>0</v>
      </c>
      <c r="AA38" s="142" t="b">
        <v>0</v>
      </c>
      <c r="AB38" s="142" t="b">
        <v>0</v>
      </c>
      <c r="AC38" s="142" t="b">
        <v>0</v>
      </c>
      <c r="AD38" s="142" t="b">
        <v>0</v>
      </c>
      <c r="AE38" s="142" t="b">
        <v>0</v>
      </c>
    </row>
    <row r="39">
      <c r="A39" s="144"/>
      <c r="B39" s="142" t="b">
        <v>0</v>
      </c>
      <c r="C39" s="142" t="b">
        <v>0</v>
      </c>
      <c r="D39" s="142" t="b">
        <v>0</v>
      </c>
      <c r="E39" s="142" t="b">
        <v>0</v>
      </c>
      <c r="F39" s="142" t="b">
        <v>0</v>
      </c>
      <c r="G39" s="142" t="b">
        <v>0</v>
      </c>
      <c r="H39" s="142" t="b">
        <v>0</v>
      </c>
      <c r="I39" s="142" t="b">
        <v>0</v>
      </c>
      <c r="J39" s="142" t="b">
        <v>0</v>
      </c>
      <c r="K39" s="142" t="b">
        <v>0</v>
      </c>
      <c r="L39" s="142" t="b">
        <v>0</v>
      </c>
      <c r="M39" s="142" t="b">
        <v>0</v>
      </c>
      <c r="N39" s="142" t="b">
        <v>0</v>
      </c>
      <c r="O39" s="142" t="b">
        <v>0</v>
      </c>
      <c r="P39" s="142" t="b">
        <v>0</v>
      </c>
      <c r="Q39" s="142" t="b">
        <v>0</v>
      </c>
      <c r="R39" s="142" t="b">
        <v>0</v>
      </c>
      <c r="S39" s="142" t="b">
        <v>0</v>
      </c>
      <c r="T39" s="142" t="b">
        <v>0</v>
      </c>
      <c r="U39" s="142" t="b">
        <v>0</v>
      </c>
      <c r="V39" s="142" t="b">
        <v>0</v>
      </c>
      <c r="W39" s="142" t="b">
        <v>0</v>
      </c>
      <c r="X39" s="142" t="b">
        <v>0</v>
      </c>
      <c r="Y39" s="142" t="b">
        <v>0</v>
      </c>
      <c r="Z39" s="142" t="b">
        <v>0</v>
      </c>
      <c r="AA39" s="142" t="b">
        <v>0</v>
      </c>
      <c r="AB39" s="142" t="b">
        <v>0</v>
      </c>
      <c r="AC39" s="142" t="b">
        <v>0</v>
      </c>
      <c r="AD39" s="142" t="b">
        <v>0</v>
      </c>
      <c r="AE39" s="142" t="b">
        <v>0</v>
      </c>
    </row>
    <row r="40">
      <c r="A40" s="144"/>
      <c r="B40" s="142" t="b">
        <v>0</v>
      </c>
      <c r="C40" s="142" t="b">
        <v>0</v>
      </c>
      <c r="D40" s="142" t="b">
        <v>0</v>
      </c>
      <c r="E40" s="142" t="b">
        <v>0</v>
      </c>
      <c r="F40" s="142" t="b">
        <v>0</v>
      </c>
      <c r="G40" s="142" t="b">
        <v>0</v>
      </c>
      <c r="H40" s="142" t="b">
        <v>0</v>
      </c>
      <c r="I40" s="142" t="b">
        <v>0</v>
      </c>
      <c r="J40" s="142" t="b">
        <v>0</v>
      </c>
      <c r="K40" s="142" t="b">
        <v>0</v>
      </c>
      <c r="L40" s="142" t="b">
        <v>0</v>
      </c>
      <c r="M40" s="142" t="b">
        <v>0</v>
      </c>
      <c r="N40" s="142" t="b">
        <v>0</v>
      </c>
      <c r="O40" s="142" t="b">
        <v>0</v>
      </c>
      <c r="P40" s="142" t="b">
        <v>0</v>
      </c>
      <c r="Q40" s="142" t="b">
        <v>0</v>
      </c>
      <c r="R40" s="142" t="b">
        <v>0</v>
      </c>
      <c r="S40" s="142" t="b">
        <v>0</v>
      </c>
      <c r="T40" s="142" t="b">
        <v>0</v>
      </c>
      <c r="U40" s="142" t="b">
        <v>0</v>
      </c>
      <c r="V40" s="142" t="b">
        <v>0</v>
      </c>
      <c r="W40" s="142" t="b">
        <v>0</v>
      </c>
      <c r="X40" s="142" t="b">
        <v>0</v>
      </c>
      <c r="Y40" s="142" t="b">
        <v>0</v>
      </c>
      <c r="Z40" s="142" t="b">
        <v>0</v>
      </c>
      <c r="AA40" s="142" t="b">
        <v>0</v>
      </c>
      <c r="AB40" s="142" t="b">
        <v>0</v>
      </c>
      <c r="AC40" s="142" t="b">
        <v>0</v>
      </c>
      <c r="AD40" s="142" t="b">
        <v>0</v>
      </c>
      <c r="AE40" s="142" t="b">
        <v>0</v>
      </c>
    </row>
    <row r="41">
      <c r="A41" s="144"/>
      <c r="B41" s="142" t="b">
        <v>0</v>
      </c>
      <c r="C41" s="142" t="b">
        <v>0</v>
      </c>
      <c r="D41" s="142" t="b">
        <v>0</v>
      </c>
      <c r="E41" s="142" t="b">
        <v>0</v>
      </c>
      <c r="F41" s="142" t="b">
        <v>0</v>
      </c>
      <c r="G41" s="142" t="b">
        <v>0</v>
      </c>
      <c r="H41" s="142" t="b">
        <v>0</v>
      </c>
      <c r="I41" s="142" t="b">
        <v>0</v>
      </c>
      <c r="J41" s="142" t="b">
        <v>0</v>
      </c>
      <c r="K41" s="142" t="b">
        <v>0</v>
      </c>
      <c r="L41" s="142" t="b">
        <v>0</v>
      </c>
      <c r="M41" s="142" t="b">
        <v>0</v>
      </c>
      <c r="N41" s="142" t="b">
        <v>0</v>
      </c>
      <c r="O41" s="142" t="b">
        <v>0</v>
      </c>
      <c r="P41" s="142" t="b">
        <v>0</v>
      </c>
      <c r="Q41" s="142" t="b">
        <v>0</v>
      </c>
      <c r="R41" s="142" t="b">
        <v>0</v>
      </c>
      <c r="S41" s="142" t="b">
        <v>0</v>
      </c>
      <c r="T41" s="142" t="b">
        <v>0</v>
      </c>
      <c r="U41" s="142" t="b">
        <v>0</v>
      </c>
      <c r="V41" s="142" t="b">
        <v>0</v>
      </c>
      <c r="W41" s="142" t="b">
        <v>0</v>
      </c>
      <c r="X41" s="142" t="b">
        <v>0</v>
      </c>
      <c r="Y41" s="142" t="b">
        <v>0</v>
      </c>
      <c r="Z41" s="142" t="b">
        <v>0</v>
      </c>
      <c r="AA41" s="142" t="b">
        <v>0</v>
      </c>
      <c r="AB41" s="142" t="b">
        <v>0</v>
      </c>
      <c r="AC41" s="142" t="b">
        <v>0</v>
      </c>
      <c r="AD41" s="142" t="b">
        <v>0</v>
      </c>
      <c r="AE41" s="142" t="b">
        <v>0</v>
      </c>
    </row>
    <row r="42">
      <c r="A42" s="144"/>
      <c r="B42" s="142" t="b">
        <v>0</v>
      </c>
      <c r="C42" s="142" t="b">
        <v>0</v>
      </c>
      <c r="D42" s="142" t="b">
        <v>0</v>
      </c>
      <c r="E42" s="142" t="b">
        <v>0</v>
      </c>
      <c r="F42" s="142" t="b">
        <v>0</v>
      </c>
      <c r="G42" s="142" t="b">
        <v>0</v>
      </c>
      <c r="H42" s="142" t="b">
        <v>0</v>
      </c>
      <c r="I42" s="142" t="b">
        <v>0</v>
      </c>
      <c r="J42" s="142" t="b">
        <v>0</v>
      </c>
      <c r="K42" s="142" t="b">
        <v>0</v>
      </c>
      <c r="L42" s="142" t="b">
        <v>0</v>
      </c>
      <c r="M42" s="142" t="b">
        <v>0</v>
      </c>
      <c r="N42" s="142" t="b">
        <v>0</v>
      </c>
      <c r="O42" s="142" t="b">
        <v>0</v>
      </c>
      <c r="P42" s="142" t="b">
        <v>0</v>
      </c>
      <c r="Q42" s="142" t="b">
        <v>0</v>
      </c>
      <c r="R42" s="142" t="b">
        <v>0</v>
      </c>
      <c r="S42" s="142" t="b">
        <v>0</v>
      </c>
      <c r="T42" s="142" t="b">
        <v>0</v>
      </c>
      <c r="U42" s="142" t="b">
        <v>0</v>
      </c>
      <c r="V42" s="142" t="b">
        <v>0</v>
      </c>
      <c r="W42" s="142" t="b">
        <v>0</v>
      </c>
      <c r="X42" s="142" t="b">
        <v>0</v>
      </c>
      <c r="Y42" s="142" t="b">
        <v>0</v>
      </c>
      <c r="Z42" s="142" t="b">
        <v>0</v>
      </c>
      <c r="AA42" s="142" t="b">
        <v>0</v>
      </c>
      <c r="AB42" s="142" t="b">
        <v>0</v>
      </c>
      <c r="AC42" s="142" t="b">
        <v>0</v>
      </c>
      <c r="AD42" s="142" t="b">
        <v>0</v>
      </c>
      <c r="AE42" s="142" t="b">
        <v>0</v>
      </c>
    </row>
    <row r="43">
      <c r="A43" s="144"/>
      <c r="B43" s="142" t="b">
        <v>0</v>
      </c>
      <c r="C43" s="142" t="b">
        <v>0</v>
      </c>
      <c r="D43" s="142" t="b">
        <v>0</v>
      </c>
      <c r="E43" s="142" t="b">
        <v>0</v>
      </c>
      <c r="F43" s="142" t="b">
        <v>0</v>
      </c>
      <c r="G43" s="142" t="b">
        <v>0</v>
      </c>
      <c r="H43" s="142" t="b">
        <v>0</v>
      </c>
      <c r="I43" s="142" t="b">
        <v>0</v>
      </c>
      <c r="J43" s="142" t="b">
        <v>0</v>
      </c>
      <c r="K43" s="142" t="b">
        <v>0</v>
      </c>
      <c r="L43" s="142" t="b">
        <v>0</v>
      </c>
      <c r="M43" s="142" t="b">
        <v>0</v>
      </c>
      <c r="N43" s="142" t="b">
        <v>0</v>
      </c>
      <c r="O43" s="142" t="b">
        <v>0</v>
      </c>
      <c r="P43" s="142" t="b">
        <v>0</v>
      </c>
      <c r="Q43" s="142" t="b">
        <v>0</v>
      </c>
      <c r="R43" s="142" t="b">
        <v>0</v>
      </c>
      <c r="S43" s="142" t="b">
        <v>0</v>
      </c>
      <c r="T43" s="142" t="b">
        <v>0</v>
      </c>
      <c r="U43" s="142" t="b">
        <v>0</v>
      </c>
      <c r="V43" s="142" t="b">
        <v>0</v>
      </c>
      <c r="W43" s="142" t="b">
        <v>0</v>
      </c>
      <c r="X43" s="142" t="b">
        <v>0</v>
      </c>
      <c r="Y43" s="142" t="b">
        <v>0</v>
      </c>
      <c r="Z43" s="142" t="b">
        <v>0</v>
      </c>
      <c r="AA43" s="142" t="b">
        <v>0</v>
      </c>
      <c r="AB43" s="142" t="b">
        <v>0</v>
      </c>
      <c r="AC43" s="142" t="b">
        <v>0</v>
      </c>
      <c r="AD43" s="142" t="b">
        <v>0</v>
      </c>
      <c r="AE43" s="142" t="b">
        <v>0</v>
      </c>
    </row>
    <row r="44">
      <c r="A44" s="144"/>
      <c r="B44" s="142" t="b">
        <v>0</v>
      </c>
      <c r="C44" s="142" t="b">
        <v>0</v>
      </c>
      <c r="D44" s="142" t="b">
        <v>0</v>
      </c>
      <c r="E44" s="142" t="b">
        <v>0</v>
      </c>
      <c r="F44" s="142" t="b">
        <v>0</v>
      </c>
      <c r="G44" s="142" t="b">
        <v>0</v>
      </c>
      <c r="H44" s="142" t="b">
        <v>0</v>
      </c>
      <c r="I44" s="142" t="b">
        <v>0</v>
      </c>
      <c r="J44" s="142" t="b">
        <v>0</v>
      </c>
      <c r="K44" s="142" t="b">
        <v>0</v>
      </c>
      <c r="L44" s="142" t="b">
        <v>0</v>
      </c>
      <c r="M44" s="142" t="b">
        <v>0</v>
      </c>
      <c r="N44" s="142" t="b">
        <v>0</v>
      </c>
      <c r="O44" s="142" t="b">
        <v>0</v>
      </c>
      <c r="P44" s="142" t="b">
        <v>0</v>
      </c>
      <c r="Q44" s="142" t="b">
        <v>0</v>
      </c>
      <c r="R44" s="142" t="b">
        <v>0</v>
      </c>
      <c r="S44" s="142" t="b">
        <v>0</v>
      </c>
      <c r="T44" s="142" t="b">
        <v>0</v>
      </c>
      <c r="U44" s="142" t="b">
        <v>0</v>
      </c>
      <c r="V44" s="142" t="b">
        <v>0</v>
      </c>
      <c r="W44" s="142" t="b">
        <v>0</v>
      </c>
      <c r="X44" s="142" t="b">
        <v>0</v>
      </c>
      <c r="Y44" s="142" t="b">
        <v>0</v>
      </c>
      <c r="Z44" s="142" t="b">
        <v>0</v>
      </c>
      <c r="AA44" s="142" t="b">
        <v>0</v>
      </c>
      <c r="AB44" s="142" t="b">
        <v>0</v>
      </c>
      <c r="AC44" s="142" t="b">
        <v>0</v>
      </c>
      <c r="AD44" s="142" t="b">
        <v>0</v>
      </c>
      <c r="AE44" s="142" t="b">
        <v>0</v>
      </c>
    </row>
    <row r="45">
      <c r="A45" s="144"/>
      <c r="B45" s="142" t="b">
        <v>0</v>
      </c>
      <c r="C45" s="142" t="b">
        <v>0</v>
      </c>
      <c r="D45" s="142" t="b">
        <v>0</v>
      </c>
      <c r="E45" s="142" t="b">
        <v>0</v>
      </c>
      <c r="F45" s="142" t="b">
        <v>0</v>
      </c>
      <c r="G45" s="142" t="b">
        <v>0</v>
      </c>
      <c r="H45" s="142" t="b">
        <v>0</v>
      </c>
      <c r="I45" s="142" t="b">
        <v>0</v>
      </c>
      <c r="J45" s="142" t="b">
        <v>0</v>
      </c>
      <c r="K45" s="142" t="b">
        <v>0</v>
      </c>
      <c r="L45" s="142" t="b">
        <v>0</v>
      </c>
      <c r="M45" s="142" t="b">
        <v>0</v>
      </c>
      <c r="N45" s="142" t="b">
        <v>0</v>
      </c>
      <c r="O45" s="142" t="b">
        <v>0</v>
      </c>
      <c r="P45" s="142" t="b">
        <v>0</v>
      </c>
      <c r="Q45" s="142" t="b">
        <v>0</v>
      </c>
      <c r="R45" s="142" t="b">
        <v>0</v>
      </c>
      <c r="S45" s="142" t="b">
        <v>0</v>
      </c>
      <c r="T45" s="142" t="b">
        <v>0</v>
      </c>
      <c r="U45" s="142" t="b">
        <v>0</v>
      </c>
      <c r="V45" s="142" t="b">
        <v>0</v>
      </c>
      <c r="W45" s="142" t="b">
        <v>0</v>
      </c>
      <c r="X45" s="142" t="b">
        <v>0</v>
      </c>
      <c r="Y45" s="142" t="b">
        <v>0</v>
      </c>
      <c r="Z45" s="142" t="b">
        <v>0</v>
      </c>
      <c r="AA45" s="142" t="b">
        <v>0</v>
      </c>
      <c r="AB45" s="142" t="b">
        <v>0</v>
      </c>
      <c r="AC45" s="142" t="b">
        <v>0</v>
      </c>
      <c r="AD45" s="142" t="b">
        <v>0</v>
      </c>
      <c r="AE45" s="142" t="b">
        <v>0</v>
      </c>
    </row>
    <row r="46">
      <c r="A46" s="144"/>
      <c r="B46" s="142" t="b">
        <v>0</v>
      </c>
      <c r="C46" s="142" t="b">
        <v>0</v>
      </c>
      <c r="D46" s="142" t="b">
        <v>0</v>
      </c>
      <c r="E46" s="142" t="b">
        <v>0</v>
      </c>
      <c r="F46" s="142" t="b">
        <v>0</v>
      </c>
      <c r="G46" s="142" t="b">
        <v>0</v>
      </c>
      <c r="H46" s="142" t="b">
        <v>0</v>
      </c>
      <c r="I46" s="142" t="b">
        <v>0</v>
      </c>
      <c r="J46" s="142" t="b">
        <v>0</v>
      </c>
      <c r="K46" s="142" t="b">
        <v>0</v>
      </c>
      <c r="L46" s="142" t="b">
        <v>0</v>
      </c>
      <c r="M46" s="142" t="b">
        <v>0</v>
      </c>
      <c r="N46" s="142" t="b">
        <v>0</v>
      </c>
      <c r="O46" s="142" t="b">
        <v>0</v>
      </c>
      <c r="P46" s="142" t="b">
        <v>0</v>
      </c>
      <c r="Q46" s="142" t="b">
        <v>0</v>
      </c>
      <c r="R46" s="142" t="b">
        <v>0</v>
      </c>
      <c r="S46" s="142" t="b">
        <v>0</v>
      </c>
      <c r="T46" s="142" t="b">
        <v>0</v>
      </c>
      <c r="U46" s="142" t="b">
        <v>0</v>
      </c>
      <c r="V46" s="142" t="b">
        <v>0</v>
      </c>
      <c r="W46" s="142" t="b">
        <v>0</v>
      </c>
      <c r="X46" s="142" t="b">
        <v>0</v>
      </c>
      <c r="Y46" s="142" t="b">
        <v>0</v>
      </c>
      <c r="Z46" s="142" t="b">
        <v>0</v>
      </c>
      <c r="AA46" s="142" t="b">
        <v>0</v>
      </c>
      <c r="AB46" s="142" t="b">
        <v>0</v>
      </c>
      <c r="AC46" s="142" t="b">
        <v>0</v>
      </c>
      <c r="AD46" s="142" t="b">
        <v>0</v>
      </c>
      <c r="AE46" s="142" t="b">
        <v>0</v>
      </c>
    </row>
    <row r="47">
      <c r="A47" s="145" t="s">
        <v>10</v>
      </c>
      <c r="B47" s="146">
        <v>45468.0</v>
      </c>
      <c r="C47" s="146">
        <v>45475.0</v>
      </c>
      <c r="D47" s="146">
        <v>45482.0</v>
      </c>
      <c r="E47" s="146">
        <v>45489.0</v>
      </c>
      <c r="F47" s="146">
        <v>45496.0</v>
      </c>
      <c r="G47" s="146">
        <v>45503.0</v>
      </c>
      <c r="H47" s="146">
        <v>45510.0</v>
      </c>
      <c r="I47" s="146">
        <v>45517.0</v>
      </c>
      <c r="J47" s="146">
        <v>45524.0</v>
      </c>
      <c r="K47" s="146">
        <v>45531.0</v>
      </c>
      <c r="L47" s="146">
        <v>45538.0</v>
      </c>
      <c r="M47" s="146">
        <v>45545.0</v>
      </c>
      <c r="N47" s="146">
        <v>45552.0</v>
      </c>
      <c r="O47" s="146">
        <v>45559.0</v>
      </c>
      <c r="P47" s="146">
        <v>45566.0</v>
      </c>
      <c r="Q47" s="146">
        <v>45573.0</v>
      </c>
      <c r="R47" s="146">
        <v>45580.0</v>
      </c>
      <c r="S47" s="146">
        <v>45587.0</v>
      </c>
      <c r="T47" s="146">
        <v>45594.0</v>
      </c>
      <c r="U47" s="146">
        <v>45601.0</v>
      </c>
      <c r="V47" s="146">
        <v>45608.0</v>
      </c>
      <c r="W47" s="146">
        <v>45615.0</v>
      </c>
      <c r="X47" s="146">
        <v>45622.0</v>
      </c>
      <c r="Y47" s="146">
        <v>45629.0</v>
      </c>
      <c r="Z47" s="146">
        <v>45636.0</v>
      </c>
      <c r="AA47" s="146">
        <v>45643.0</v>
      </c>
      <c r="AB47" s="146">
        <v>45650.0</v>
      </c>
      <c r="AC47" s="146">
        <v>45657.0</v>
      </c>
      <c r="AD47" s="146">
        <v>45664.0</v>
      </c>
      <c r="AE47" s="146">
        <v>45671.0</v>
      </c>
    </row>
    <row r="48">
      <c r="A48" s="116"/>
      <c r="B48" s="147" t="b">
        <v>0</v>
      </c>
      <c r="C48" s="147" t="b">
        <v>0</v>
      </c>
      <c r="D48" s="147" t="b">
        <v>0</v>
      </c>
      <c r="E48" s="147" t="b">
        <v>0</v>
      </c>
      <c r="F48" s="147" t="b">
        <v>0</v>
      </c>
      <c r="G48" s="147" t="b">
        <v>0</v>
      </c>
      <c r="H48" s="147" t="b">
        <v>0</v>
      </c>
      <c r="I48" s="147" t="b">
        <v>0</v>
      </c>
      <c r="J48" s="147" t="b">
        <v>0</v>
      </c>
      <c r="K48" s="147" t="b">
        <v>0</v>
      </c>
      <c r="L48" s="147" t="b">
        <v>0</v>
      </c>
      <c r="M48" s="147" t="b">
        <v>0</v>
      </c>
      <c r="N48" s="147" t="b">
        <v>0</v>
      </c>
      <c r="O48" s="147" t="b">
        <v>0</v>
      </c>
      <c r="P48" s="147" t="b">
        <v>0</v>
      </c>
      <c r="Q48" s="147" t="b">
        <v>0</v>
      </c>
      <c r="R48" s="147" t="b">
        <v>0</v>
      </c>
      <c r="S48" s="147" t="b">
        <v>0</v>
      </c>
      <c r="T48" s="147" t="b">
        <v>0</v>
      </c>
      <c r="U48" s="147" t="b">
        <v>0</v>
      </c>
      <c r="V48" s="147" t="b">
        <v>0</v>
      </c>
      <c r="W48" s="147" t="b">
        <v>0</v>
      </c>
      <c r="X48" s="147" t="b">
        <v>0</v>
      </c>
      <c r="Y48" s="147" t="b">
        <v>0</v>
      </c>
      <c r="Z48" s="147" t="b">
        <v>0</v>
      </c>
      <c r="AA48" s="147" t="b">
        <v>0</v>
      </c>
      <c r="AB48" s="147" t="b">
        <v>0</v>
      </c>
      <c r="AC48" s="147" t="b">
        <v>0</v>
      </c>
      <c r="AD48" s="147" t="b">
        <v>0</v>
      </c>
      <c r="AE48" s="147" t="b">
        <v>0</v>
      </c>
    </row>
    <row r="49">
      <c r="A49" s="116"/>
      <c r="B49" s="147" t="b">
        <v>0</v>
      </c>
      <c r="C49" s="147" t="b">
        <v>0</v>
      </c>
      <c r="D49" s="147" t="b">
        <v>0</v>
      </c>
      <c r="E49" s="147" t="b">
        <v>0</v>
      </c>
      <c r="F49" s="147" t="b">
        <v>0</v>
      </c>
      <c r="G49" s="147" t="b">
        <v>0</v>
      </c>
      <c r="H49" s="147" t="b">
        <v>0</v>
      </c>
      <c r="I49" s="147" t="b">
        <v>0</v>
      </c>
      <c r="J49" s="147" t="b">
        <v>0</v>
      </c>
      <c r="K49" s="147" t="b">
        <v>0</v>
      </c>
      <c r="L49" s="147" t="b">
        <v>0</v>
      </c>
      <c r="M49" s="147" t="b">
        <v>0</v>
      </c>
      <c r="N49" s="147" t="b">
        <v>0</v>
      </c>
      <c r="O49" s="147" t="b">
        <v>0</v>
      </c>
      <c r="P49" s="147" t="b">
        <v>0</v>
      </c>
      <c r="Q49" s="147" t="b">
        <v>0</v>
      </c>
      <c r="R49" s="147" t="b">
        <v>0</v>
      </c>
      <c r="S49" s="147" t="b">
        <v>0</v>
      </c>
      <c r="T49" s="147" t="b">
        <v>0</v>
      </c>
      <c r="U49" s="147" t="b">
        <v>0</v>
      </c>
      <c r="V49" s="147" t="b">
        <v>0</v>
      </c>
      <c r="W49" s="147" t="b">
        <v>0</v>
      </c>
      <c r="X49" s="147" t="b">
        <v>0</v>
      </c>
      <c r="Y49" s="147" t="b">
        <v>0</v>
      </c>
      <c r="Z49" s="147" t="b">
        <v>0</v>
      </c>
      <c r="AA49" s="147" t="b">
        <v>0</v>
      </c>
      <c r="AB49" s="147" t="b">
        <v>0</v>
      </c>
      <c r="AC49" s="147" t="b">
        <v>0</v>
      </c>
      <c r="AD49" s="147" t="b">
        <v>0</v>
      </c>
      <c r="AE49" s="147" t="b">
        <v>0</v>
      </c>
    </row>
    <row r="50">
      <c r="A50" s="144"/>
      <c r="B50" s="147" t="b">
        <v>0</v>
      </c>
      <c r="C50" s="147" t="b">
        <v>0</v>
      </c>
      <c r="D50" s="147" t="b">
        <v>0</v>
      </c>
      <c r="E50" s="147" t="b">
        <v>0</v>
      </c>
      <c r="F50" s="147" t="b">
        <v>0</v>
      </c>
      <c r="G50" s="147" t="b">
        <v>0</v>
      </c>
      <c r="H50" s="147" t="b">
        <v>0</v>
      </c>
      <c r="I50" s="147" t="b">
        <v>0</v>
      </c>
      <c r="J50" s="147" t="b">
        <v>0</v>
      </c>
      <c r="K50" s="147" t="b">
        <v>0</v>
      </c>
      <c r="L50" s="147" t="b">
        <v>0</v>
      </c>
      <c r="M50" s="147" t="b">
        <v>0</v>
      </c>
      <c r="N50" s="147" t="b">
        <v>0</v>
      </c>
      <c r="O50" s="147" t="b">
        <v>0</v>
      </c>
      <c r="P50" s="147" t="b">
        <v>0</v>
      </c>
      <c r="Q50" s="147" t="b">
        <v>0</v>
      </c>
      <c r="R50" s="147" t="b">
        <v>0</v>
      </c>
      <c r="S50" s="147" t="b">
        <v>0</v>
      </c>
      <c r="T50" s="147" t="b">
        <v>0</v>
      </c>
      <c r="U50" s="147" t="b">
        <v>0</v>
      </c>
      <c r="V50" s="147" t="b">
        <v>0</v>
      </c>
      <c r="W50" s="147" t="b">
        <v>0</v>
      </c>
      <c r="X50" s="147" t="b">
        <v>0</v>
      </c>
      <c r="Y50" s="147" t="b">
        <v>0</v>
      </c>
      <c r="Z50" s="147" t="b">
        <v>0</v>
      </c>
      <c r="AA50" s="147" t="b">
        <v>0</v>
      </c>
      <c r="AB50" s="147" t="b">
        <v>0</v>
      </c>
      <c r="AC50" s="147" t="b">
        <v>0</v>
      </c>
      <c r="AD50" s="147" t="b">
        <v>0</v>
      </c>
      <c r="AE50" s="147" t="b">
        <v>0</v>
      </c>
    </row>
    <row r="51">
      <c r="A51" s="144"/>
      <c r="B51" s="147" t="b">
        <v>0</v>
      </c>
      <c r="C51" s="147" t="b">
        <v>0</v>
      </c>
      <c r="D51" s="147" t="b">
        <v>0</v>
      </c>
      <c r="E51" s="147" t="b">
        <v>0</v>
      </c>
      <c r="F51" s="147" t="b">
        <v>0</v>
      </c>
      <c r="G51" s="147" t="b">
        <v>0</v>
      </c>
      <c r="H51" s="147" t="b">
        <v>0</v>
      </c>
      <c r="I51" s="147" t="b">
        <v>0</v>
      </c>
      <c r="J51" s="147" t="b">
        <v>0</v>
      </c>
      <c r="K51" s="147" t="b">
        <v>0</v>
      </c>
      <c r="L51" s="147" t="b">
        <v>0</v>
      </c>
      <c r="M51" s="147" t="b">
        <v>0</v>
      </c>
      <c r="N51" s="147" t="b">
        <v>0</v>
      </c>
      <c r="O51" s="147" t="b">
        <v>0</v>
      </c>
      <c r="P51" s="147" t="b">
        <v>0</v>
      </c>
      <c r="Q51" s="147" t="b">
        <v>0</v>
      </c>
      <c r="R51" s="147" t="b">
        <v>0</v>
      </c>
      <c r="S51" s="147" t="b">
        <v>0</v>
      </c>
      <c r="T51" s="147" t="b">
        <v>0</v>
      </c>
      <c r="U51" s="147" t="b">
        <v>0</v>
      </c>
      <c r="V51" s="147" t="b">
        <v>0</v>
      </c>
      <c r="W51" s="147" t="b">
        <v>0</v>
      </c>
      <c r="X51" s="147" t="b">
        <v>0</v>
      </c>
      <c r="Y51" s="147" t="b">
        <v>0</v>
      </c>
      <c r="Z51" s="147" t="b">
        <v>0</v>
      </c>
      <c r="AA51" s="147" t="b">
        <v>0</v>
      </c>
      <c r="AB51" s="147" t="b">
        <v>0</v>
      </c>
      <c r="AC51" s="147" t="b">
        <v>0</v>
      </c>
      <c r="AD51" s="147" t="b">
        <v>0</v>
      </c>
      <c r="AE51" s="147" t="b">
        <v>0</v>
      </c>
    </row>
    <row r="52">
      <c r="A52" s="144"/>
      <c r="B52" s="147" t="b">
        <v>0</v>
      </c>
      <c r="C52" s="147" t="b">
        <v>0</v>
      </c>
      <c r="D52" s="147" t="b">
        <v>0</v>
      </c>
      <c r="E52" s="147" t="b">
        <v>0</v>
      </c>
      <c r="F52" s="147" t="b">
        <v>0</v>
      </c>
      <c r="G52" s="147" t="b">
        <v>0</v>
      </c>
      <c r="H52" s="147" t="b">
        <v>0</v>
      </c>
      <c r="I52" s="147" t="b">
        <v>0</v>
      </c>
      <c r="J52" s="147" t="b">
        <v>0</v>
      </c>
      <c r="K52" s="147" t="b">
        <v>0</v>
      </c>
      <c r="L52" s="147" t="b">
        <v>0</v>
      </c>
      <c r="M52" s="147" t="b">
        <v>0</v>
      </c>
      <c r="N52" s="147" t="b">
        <v>0</v>
      </c>
      <c r="O52" s="147" t="b">
        <v>0</v>
      </c>
      <c r="P52" s="147" t="b">
        <v>0</v>
      </c>
      <c r="Q52" s="147" t="b">
        <v>0</v>
      </c>
      <c r="R52" s="147" t="b">
        <v>0</v>
      </c>
      <c r="S52" s="147" t="b">
        <v>0</v>
      </c>
      <c r="T52" s="147" t="b">
        <v>0</v>
      </c>
      <c r="U52" s="147" t="b">
        <v>0</v>
      </c>
      <c r="V52" s="147" t="b">
        <v>0</v>
      </c>
      <c r="W52" s="147" t="b">
        <v>0</v>
      </c>
      <c r="X52" s="147" t="b">
        <v>0</v>
      </c>
      <c r="Y52" s="147" t="b">
        <v>0</v>
      </c>
      <c r="Z52" s="147" t="b">
        <v>0</v>
      </c>
      <c r="AA52" s="147" t="b">
        <v>0</v>
      </c>
      <c r="AB52" s="147" t="b">
        <v>0</v>
      </c>
      <c r="AC52" s="147" t="b">
        <v>0</v>
      </c>
      <c r="AD52" s="147" t="b">
        <v>0</v>
      </c>
      <c r="AE52" s="147" t="b">
        <v>0</v>
      </c>
    </row>
    <row r="53">
      <c r="A53" s="144"/>
      <c r="B53" s="147" t="b">
        <v>0</v>
      </c>
      <c r="C53" s="147" t="b">
        <v>0</v>
      </c>
      <c r="D53" s="147" t="b">
        <v>0</v>
      </c>
      <c r="E53" s="147" t="b">
        <v>0</v>
      </c>
      <c r="F53" s="147" t="b">
        <v>0</v>
      </c>
      <c r="G53" s="147" t="b">
        <v>0</v>
      </c>
      <c r="H53" s="147" t="b">
        <v>0</v>
      </c>
      <c r="I53" s="147" t="b">
        <v>0</v>
      </c>
      <c r="J53" s="147" t="b">
        <v>0</v>
      </c>
      <c r="K53" s="147" t="b">
        <v>0</v>
      </c>
      <c r="L53" s="147" t="b">
        <v>0</v>
      </c>
      <c r="M53" s="147" t="b">
        <v>0</v>
      </c>
      <c r="N53" s="147" t="b">
        <v>0</v>
      </c>
      <c r="O53" s="147" t="b">
        <v>0</v>
      </c>
      <c r="P53" s="147" t="b">
        <v>0</v>
      </c>
      <c r="Q53" s="147" t="b">
        <v>0</v>
      </c>
      <c r="R53" s="147" t="b">
        <v>0</v>
      </c>
      <c r="S53" s="147" t="b">
        <v>0</v>
      </c>
      <c r="T53" s="147" t="b">
        <v>0</v>
      </c>
      <c r="U53" s="147" t="b">
        <v>0</v>
      </c>
      <c r="V53" s="147" t="b">
        <v>0</v>
      </c>
      <c r="W53" s="147" t="b">
        <v>0</v>
      </c>
      <c r="X53" s="147" t="b">
        <v>0</v>
      </c>
      <c r="Y53" s="147" t="b">
        <v>0</v>
      </c>
      <c r="Z53" s="147" t="b">
        <v>0</v>
      </c>
      <c r="AA53" s="147" t="b">
        <v>0</v>
      </c>
      <c r="AB53" s="147" t="b">
        <v>0</v>
      </c>
      <c r="AC53" s="147" t="b">
        <v>0</v>
      </c>
      <c r="AD53" s="147" t="b">
        <v>0</v>
      </c>
      <c r="AE53" s="147" t="b">
        <v>0</v>
      </c>
    </row>
    <row r="54">
      <c r="A54" s="144"/>
      <c r="B54" s="147" t="b">
        <v>0</v>
      </c>
      <c r="C54" s="147" t="b">
        <v>0</v>
      </c>
      <c r="D54" s="147" t="b">
        <v>0</v>
      </c>
      <c r="E54" s="147" t="b">
        <v>0</v>
      </c>
      <c r="F54" s="147" t="b">
        <v>0</v>
      </c>
      <c r="G54" s="147" t="b">
        <v>0</v>
      </c>
      <c r="H54" s="147" t="b">
        <v>0</v>
      </c>
      <c r="I54" s="147" t="b">
        <v>0</v>
      </c>
      <c r="J54" s="147" t="b">
        <v>0</v>
      </c>
      <c r="K54" s="147" t="b">
        <v>0</v>
      </c>
      <c r="L54" s="147" t="b">
        <v>0</v>
      </c>
      <c r="M54" s="147" t="b">
        <v>0</v>
      </c>
      <c r="N54" s="147" t="b">
        <v>0</v>
      </c>
      <c r="O54" s="147" t="b">
        <v>0</v>
      </c>
      <c r="P54" s="147" t="b">
        <v>0</v>
      </c>
      <c r="Q54" s="147" t="b">
        <v>0</v>
      </c>
      <c r="R54" s="147" t="b">
        <v>0</v>
      </c>
      <c r="S54" s="147" t="b">
        <v>0</v>
      </c>
      <c r="T54" s="147" t="b">
        <v>0</v>
      </c>
      <c r="U54" s="147" t="b">
        <v>0</v>
      </c>
      <c r="V54" s="147" t="b">
        <v>0</v>
      </c>
      <c r="W54" s="147" t="b">
        <v>0</v>
      </c>
      <c r="X54" s="147" t="b">
        <v>0</v>
      </c>
      <c r="Y54" s="147" t="b">
        <v>0</v>
      </c>
      <c r="Z54" s="147" t="b">
        <v>0</v>
      </c>
      <c r="AA54" s="147" t="b">
        <v>0</v>
      </c>
      <c r="AB54" s="147" t="b">
        <v>0</v>
      </c>
      <c r="AC54" s="147" t="b">
        <v>0</v>
      </c>
      <c r="AD54" s="147" t="b">
        <v>0</v>
      </c>
      <c r="AE54" s="147" t="b">
        <v>0</v>
      </c>
    </row>
    <row r="55">
      <c r="A55" s="144"/>
      <c r="B55" s="147" t="b">
        <v>0</v>
      </c>
      <c r="C55" s="147" t="b">
        <v>0</v>
      </c>
      <c r="D55" s="147" t="b">
        <v>0</v>
      </c>
      <c r="E55" s="147" t="b">
        <v>0</v>
      </c>
      <c r="F55" s="147" t="b">
        <v>0</v>
      </c>
      <c r="G55" s="147" t="b">
        <v>0</v>
      </c>
      <c r="H55" s="147" t="b">
        <v>0</v>
      </c>
      <c r="I55" s="147" t="b">
        <v>0</v>
      </c>
      <c r="J55" s="147" t="b">
        <v>0</v>
      </c>
      <c r="K55" s="147" t="b">
        <v>0</v>
      </c>
      <c r="L55" s="147" t="b">
        <v>0</v>
      </c>
      <c r="M55" s="147" t="b">
        <v>0</v>
      </c>
      <c r="N55" s="147" t="b">
        <v>0</v>
      </c>
      <c r="O55" s="147" t="b">
        <v>0</v>
      </c>
      <c r="P55" s="147" t="b">
        <v>0</v>
      </c>
      <c r="Q55" s="147" t="b">
        <v>0</v>
      </c>
      <c r="R55" s="147" t="b">
        <v>0</v>
      </c>
      <c r="S55" s="147" t="b">
        <v>0</v>
      </c>
      <c r="T55" s="147" t="b">
        <v>0</v>
      </c>
      <c r="U55" s="147" t="b">
        <v>0</v>
      </c>
      <c r="V55" s="147" t="b">
        <v>0</v>
      </c>
      <c r="W55" s="147" t="b">
        <v>0</v>
      </c>
      <c r="X55" s="147" t="b">
        <v>0</v>
      </c>
      <c r="Y55" s="147" t="b">
        <v>0</v>
      </c>
      <c r="Z55" s="147" t="b">
        <v>0</v>
      </c>
      <c r="AA55" s="147" t="b">
        <v>0</v>
      </c>
      <c r="AB55" s="147" t="b">
        <v>0</v>
      </c>
      <c r="AC55" s="147" t="b">
        <v>0</v>
      </c>
      <c r="AD55" s="147" t="b">
        <v>0</v>
      </c>
      <c r="AE55" s="147" t="b">
        <v>0</v>
      </c>
    </row>
    <row r="56">
      <c r="A56" s="144"/>
      <c r="B56" s="147" t="b">
        <v>0</v>
      </c>
      <c r="C56" s="147" t="b">
        <v>0</v>
      </c>
      <c r="D56" s="147" t="b">
        <v>0</v>
      </c>
      <c r="E56" s="147" t="b">
        <v>0</v>
      </c>
      <c r="F56" s="147" t="b">
        <v>0</v>
      </c>
      <c r="G56" s="147" t="b">
        <v>0</v>
      </c>
      <c r="H56" s="147" t="b">
        <v>0</v>
      </c>
      <c r="I56" s="147" t="b">
        <v>0</v>
      </c>
      <c r="J56" s="147" t="b">
        <v>0</v>
      </c>
      <c r="K56" s="147" t="b">
        <v>0</v>
      </c>
      <c r="L56" s="147" t="b">
        <v>0</v>
      </c>
      <c r="M56" s="147" t="b">
        <v>0</v>
      </c>
      <c r="N56" s="147" t="b">
        <v>0</v>
      </c>
      <c r="O56" s="147" t="b">
        <v>0</v>
      </c>
      <c r="P56" s="147" t="b">
        <v>0</v>
      </c>
      <c r="Q56" s="147" t="b">
        <v>0</v>
      </c>
      <c r="R56" s="147" t="b">
        <v>0</v>
      </c>
      <c r="S56" s="147" t="b">
        <v>0</v>
      </c>
      <c r="T56" s="147" t="b">
        <v>0</v>
      </c>
      <c r="U56" s="147" t="b">
        <v>0</v>
      </c>
      <c r="V56" s="147" t="b">
        <v>0</v>
      </c>
      <c r="W56" s="147" t="b">
        <v>0</v>
      </c>
      <c r="X56" s="147" t="b">
        <v>0</v>
      </c>
      <c r="Y56" s="147" t="b">
        <v>0</v>
      </c>
      <c r="Z56" s="147" t="b">
        <v>0</v>
      </c>
      <c r="AA56" s="147" t="b">
        <v>0</v>
      </c>
      <c r="AB56" s="147" t="b">
        <v>0</v>
      </c>
      <c r="AC56" s="147" t="b">
        <v>0</v>
      </c>
      <c r="AD56" s="147" t="b">
        <v>0</v>
      </c>
      <c r="AE56" s="147" t="b">
        <v>0</v>
      </c>
    </row>
    <row r="57">
      <c r="A57" s="144"/>
      <c r="B57" s="147" t="b">
        <v>0</v>
      </c>
      <c r="C57" s="147" t="b">
        <v>0</v>
      </c>
      <c r="D57" s="147" t="b">
        <v>0</v>
      </c>
      <c r="E57" s="147" t="b">
        <v>0</v>
      </c>
      <c r="F57" s="147" t="b">
        <v>0</v>
      </c>
      <c r="G57" s="147" t="b">
        <v>0</v>
      </c>
      <c r="H57" s="147" t="b">
        <v>0</v>
      </c>
      <c r="I57" s="147" t="b">
        <v>0</v>
      </c>
      <c r="J57" s="147" t="b">
        <v>0</v>
      </c>
      <c r="K57" s="147" t="b">
        <v>0</v>
      </c>
      <c r="L57" s="147" t="b">
        <v>0</v>
      </c>
      <c r="M57" s="147" t="b">
        <v>0</v>
      </c>
      <c r="N57" s="147" t="b">
        <v>0</v>
      </c>
      <c r="O57" s="147" t="b">
        <v>0</v>
      </c>
      <c r="P57" s="147" t="b">
        <v>0</v>
      </c>
      <c r="Q57" s="147" t="b">
        <v>0</v>
      </c>
      <c r="R57" s="147" t="b">
        <v>0</v>
      </c>
      <c r="S57" s="147" t="b">
        <v>0</v>
      </c>
      <c r="T57" s="147" t="b">
        <v>0</v>
      </c>
      <c r="U57" s="147" t="b">
        <v>0</v>
      </c>
      <c r="V57" s="147" t="b">
        <v>0</v>
      </c>
      <c r="W57" s="147" t="b">
        <v>0</v>
      </c>
      <c r="X57" s="147" t="b">
        <v>0</v>
      </c>
      <c r="Y57" s="147" t="b">
        <v>0</v>
      </c>
      <c r="Z57" s="147" t="b">
        <v>0</v>
      </c>
      <c r="AA57" s="147" t="b">
        <v>0</v>
      </c>
      <c r="AB57" s="147" t="b">
        <v>0</v>
      </c>
      <c r="AC57" s="147" t="b">
        <v>0</v>
      </c>
      <c r="AD57" s="147" t="b">
        <v>0</v>
      </c>
      <c r="AE57" s="147" t="b">
        <v>0</v>
      </c>
    </row>
    <row r="58">
      <c r="A58" s="145" t="s">
        <v>11</v>
      </c>
      <c r="B58" s="146">
        <v>45468.0</v>
      </c>
      <c r="C58" s="146">
        <v>45475.0</v>
      </c>
      <c r="D58" s="146">
        <v>45482.0</v>
      </c>
      <c r="E58" s="146">
        <v>45489.0</v>
      </c>
      <c r="F58" s="146">
        <v>45496.0</v>
      </c>
      <c r="G58" s="146">
        <v>45503.0</v>
      </c>
      <c r="H58" s="146">
        <v>45510.0</v>
      </c>
      <c r="I58" s="146">
        <v>45517.0</v>
      </c>
      <c r="J58" s="146">
        <v>45524.0</v>
      </c>
      <c r="K58" s="146">
        <v>45531.0</v>
      </c>
      <c r="L58" s="146">
        <v>45538.0</v>
      </c>
      <c r="M58" s="146">
        <v>45545.0</v>
      </c>
      <c r="N58" s="146">
        <v>45552.0</v>
      </c>
      <c r="O58" s="146">
        <v>45559.0</v>
      </c>
      <c r="P58" s="146">
        <v>45566.0</v>
      </c>
      <c r="Q58" s="146">
        <v>45573.0</v>
      </c>
      <c r="R58" s="146">
        <v>45580.0</v>
      </c>
      <c r="S58" s="146">
        <v>45587.0</v>
      </c>
      <c r="T58" s="146">
        <v>45594.0</v>
      </c>
      <c r="U58" s="146">
        <v>45601.0</v>
      </c>
      <c r="V58" s="146">
        <v>45608.0</v>
      </c>
      <c r="W58" s="146">
        <v>45615.0</v>
      </c>
      <c r="X58" s="146">
        <v>45622.0</v>
      </c>
      <c r="Y58" s="146">
        <v>45629.0</v>
      </c>
      <c r="Z58" s="146">
        <v>45636.0</v>
      </c>
      <c r="AA58" s="146">
        <v>45643.0</v>
      </c>
      <c r="AB58" s="146">
        <v>45650.0</v>
      </c>
      <c r="AC58" s="146">
        <v>45657.0</v>
      </c>
      <c r="AD58" s="146">
        <v>45664.0</v>
      </c>
      <c r="AE58" s="146">
        <v>45671.0</v>
      </c>
    </row>
    <row r="59">
      <c r="A59" s="148" t="s">
        <v>165</v>
      </c>
      <c r="B59" s="142" t="b">
        <v>0</v>
      </c>
      <c r="C59" s="142" t="b">
        <v>0</v>
      </c>
      <c r="D59" s="142" t="b">
        <v>0</v>
      </c>
      <c r="E59" s="142" t="b">
        <v>0</v>
      </c>
      <c r="F59" s="142" t="b">
        <v>0</v>
      </c>
      <c r="G59" s="142" t="b">
        <v>0</v>
      </c>
      <c r="H59" s="142" t="b">
        <v>0</v>
      </c>
      <c r="I59" s="142" t="b">
        <v>0</v>
      </c>
      <c r="J59" s="142" t="b">
        <v>0</v>
      </c>
      <c r="K59" s="142" t="b">
        <v>0</v>
      </c>
      <c r="L59" s="142" t="b">
        <v>0</v>
      </c>
      <c r="M59" s="142" t="b">
        <v>0</v>
      </c>
      <c r="N59" s="142" t="b">
        <v>0</v>
      </c>
      <c r="O59" s="142" t="b">
        <v>0</v>
      </c>
      <c r="P59" s="142" t="b">
        <v>0</v>
      </c>
      <c r="Q59" s="142" t="b">
        <v>0</v>
      </c>
      <c r="R59" s="142" t="b">
        <v>0</v>
      </c>
      <c r="S59" s="142" t="b">
        <v>0</v>
      </c>
      <c r="T59" s="142" t="b">
        <v>0</v>
      </c>
      <c r="U59" s="142" t="b">
        <v>0</v>
      </c>
      <c r="V59" s="142" t="b">
        <v>0</v>
      </c>
      <c r="W59" s="142" t="b">
        <v>0</v>
      </c>
      <c r="X59" s="142" t="b">
        <v>0</v>
      </c>
      <c r="Y59" s="142" t="b">
        <v>0</v>
      </c>
      <c r="Z59" s="142" t="b">
        <v>0</v>
      </c>
      <c r="AA59" s="142" t="b">
        <v>0</v>
      </c>
      <c r="AB59" s="142" t="b">
        <v>0</v>
      </c>
      <c r="AC59" s="142" t="b">
        <v>0</v>
      </c>
      <c r="AD59" s="142" t="b">
        <v>0</v>
      </c>
      <c r="AE59" s="142" t="b">
        <v>0</v>
      </c>
    </row>
    <row r="60">
      <c r="A60" s="148" t="s">
        <v>166</v>
      </c>
      <c r="B60" s="142" t="b">
        <v>0</v>
      </c>
      <c r="C60" s="142" t="b">
        <v>0</v>
      </c>
      <c r="D60" s="142" t="b">
        <v>0</v>
      </c>
      <c r="E60" s="142" t="b">
        <v>0</v>
      </c>
      <c r="F60" s="142" t="b">
        <v>0</v>
      </c>
      <c r="G60" s="142" t="b">
        <v>0</v>
      </c>
      <c r="H60" s="142" t="b">
        <v>0</v>
      </c>
      <c r="I60" s="142" t="b">
        <v>0</v>
      </c>
      <c r="J60" s="142" t="b">
        <v>0</v>
      </c>
      <c r="K60" s="142" t="b">
        <v>0</v>
      </c>
      <c r="L60" s="142" t="b">
        <v>0</v>
      </c>
      <c r="M60" s="142" t="b">
        <v>0</v>
      </c>
      <c r="N60" s="142" t="b">
        <v>0</v>
      </c>
      <c r="O60" s="142" t="b">
        <v>0</v>
      </c>
      <c r="P60" s="142" t="b">
        <v>0</v>
      </c>
      <c r="Q60" s="142" t="b">
        <v>0</v>
      </c>
      <c r="R60" s="142" t="b">
        <v>0</v>
      </c>
      <c r="S60" s="142" t="b">
        <v>0</v>
      </c>
      <c r="T60" s="142" t="b">
        <v>0</v>
      </c>
      <c r="U60" s="142" t="b">
        <v>0</v>
      </c>
      <c r="V60" s="142" t="b">
        <v>0</v>
      </c>
      <c r="W60" s="142" t="b">
        <v>0</v>
      </c>
      <c r="X60" s="142" t="b">
        <v>0</v>
      </c>
      <c r="Y60" s="142" t="b">
        <v>0</v>
      </c>
      <c r="Z60" s="142" t="b">
        <v>0</v>
      </c>
      <c r="AA60" s="142" t="b">
        <v>0</v>
      </c>
      <c r="AB60" s="142" t="b">
        <v>0</v>
      </c>
      <c r="AC60" s="142" t="b">
        <v>0</v>
      </c>
      <c r="AD60" s="142" t="b">
        <v>0</v>
      </c>
      <c r="AE60" s="142" t="b">
        <v>0</v>
      </c>
    </row>
    <row r="61">
      <c r="A61" s="116"/>
      <c r="B61" s="142" t="b">
        <v>0</v>
      </c>
      <c r="C61" s="142" t="b">
        <v>0</v>
      </c>
      <c r="D61" s="142" t="b">
        <v>0</v>
      </c>
      <c r="E61" s="142" t="b">
        <v>0</v>
      </c>
      <c r="F61" s="142" t="b">
        <v>0</v>
      </c>
      <c r="G61" s="142" t="b">
        <v>0</v>
      </c>
      <c r="H61" s="142" t="b">
        <v>0</v>
      </c>
      <c r="I61" s="142" t="b">
        <v>0</v>
      </c>
      <c r="J61" s="142" t="b">
        <v>0</v>
      </c>
      <c r="K61" s="142" t="b">
        <v>0</v>
      </c>
      <c r="L61" s="142" t="b">
        <v>0</v>
      </c>
      <c r="M61" s="142" t="b">
        <v>0</v>
      </c>
      <c r="N61" s="142" t="b">
        <v>0</v>
      </c>
      <c r="O61" s="142" t="b">
        <v>0</v>
      </c>
      <c r="P61" s="142" t="b">
        <v>0</v>
      </c>
      <c r="Q61" s="142" t="b">
        <v>0</v>
      </c>
      <c r="R61" s="142" t="b">
        <v>0</v>
      </c>
      <c r="S61" s="142" t="b">
        <v>0</v>
      </c>
      <c r="T61" s="142" t="b">
        <v>0</v>
      </c>
      <c r="U61" s="142" t="b">
        <v>0</v>
      </c>
      <c r="V61" s="142" t="b">
        <v>0</v>
      </c>
      <c r="W61" s="142" t="b">
        <v>0</v>
      </c>
      <c r="X61" s="142" t="b">
        <v>0</v>
      </c>
      <c r="Y61" s="142" t="b">
        <v>0</v>
      </c>
      <c r="Z61" s="142" t="b">
        <v>0</v>
      </c>
      <c r="AA61" s="142" t="b">
        <v>0</v>
      </c>
      <c r="AB61" s="142" t="b">
        <v>0</v>
      </c>
      <c r="AC61" s="142" t="b">
        <v>0</v>
      </c>
      <c r="AD61" s="142" t="b">
        <v>0</v>
      </c>
      <c r="AE61" s="142" t="b">
        <v>0</v>
      </c>
    </row>
    <row r="62">
      <c r="A62" s="144"/>
      <c r="B62" s="142" t="b">
        <v>0</v>
      </c>
      <c r="C62" s="142" t="b">
        <v>0</v>
      </c>
      <c r="D62" s="142" t="b">
        <v>0</v>
      </c>
      <c r="E62" s="142" t="b">
        <v>0</v>
      </c>
      <c r="F62" s="142" t="b">
        <v>0</v>
      </c>
      <c r="G62" s="142" t="b">
        <v>0</v>
      </c>
      <c r="H62" s="142" t="b">
        <v>0</v>
      </c>
      <c r="I62" s="142" t="b">
        <v>0</v>
      </c>
      <c r="J62" s="142" t="b">
        <v>0</v>
      </c>
      <c r="K62" s="142" t="b">
        <v>0</v>
      </c>
      <c r="L62" s="142" t="b">
        <v>0</v>
      </c>
      <c r="M62" s="142" t="b">
        <v>0</v>
      </c>
      <c r="N62" s="142" t="b">
        <v>0</v>
      </c>
      <c r="O62" s="142" t="b">
        <v>0</v>
      </c>
      <c r="P62" s="142" t="b">
        <v>0</v>
      </c>
      <c r="Q62" s="142" t="b">
        <v>0</v>
      </c>
      <c r="R62" s="142" t="b">
        <v>0</v>
      </c>
      <c r="S62" s="142" t="b">
        <v>0</v>
      </c>
      <c r="T62" s="142" t="b">
        <v>0</v>
      </c>
      <c r="U62" s="142" t="b">
        <v>0</v>
      </c>
      <c r="V62" s="142" t="b">
        <v>0</v>
      </c>
      <c r="W62" s="142" t="b">
        <v>0</v>
      </c>
      <c r="X62" s="142" t="b">
        <v>0</v>
      </c>
      <c r="Y62" s="142" t="b">
        <v>0</v>
      </c>
      <c r="Z62" s="142" t="b">
        <v>0</v>
      </c>
      <c r="AA62" s="142" t="b">
        <v>0</v>
      </c>
      <c r="AB62" s="142" t="b">
        <v>0</v>
      </c>
      <c r="AC62" s="142" t="b">
        <v>0</v>
      </c>
      <c r="AD62" s="142" t="b">
        <v>0</v>
      </c>
      <c r="AE62" s="142" t="b">
        <v>0</v>
      </c>
    </row>
    <row r="63">
      <c r="A63" s="144"/>
      <c r="B63" s="142" t="b">
        <v>0</v>
      </c>
      <c r="C63" s="142" t="b">
        <v>0</v>
      </c>
      <c r="D63" s="142" t="b">
        <v>0</v>
      </c>
      <c r="E63" s="142" t="b">
        <v>0</v>
      </c>
      <c r="F63" s="142" t="b">
        <v>0</v>
      </c>
      <c r="G63" s="142" t="b">
        <v>0</v>
      </c>
      <c r="H63" s="142" t="b">
        <v>0</v>
      </c>
      <c r="I63" s="142" t="b">
        <v>0</v>
      </c>
      <c r="J63" s="142" t="b">
        <v>0</v>
      </c>
      <c r="K63" s="142" t="b">
        <v>0</v>
      </c>
      <c r="L63" s="142" t="b">
        <v>0</v>
      </c>
      <c r="M63" s="142" t="b">
        <v>0</v>
      </c>
      <c r="N63" s="142" t="b">
        <v>0</v>
      </c>
      <c r="O63" s="142" t="b">
        <v>0</v>
      </c>
      <c r="P63" s="142" t="b">
        <v>0</v>
      </c>
      <c r="Q63" s="142" t="b">
        <v>0</v>
      </c>
      <c r="R63" s="142" t="b">
        <v>0</v>
      </c>
      <c r="S63" s="142" t="b">
        <v>0</v>
      </c>
      <c r="T63" s="142" t="b">
        <v>0</v>
      </c>
      <c r="U63" s="142" t="b">
        <v>0</v>
      </c>
      <c r="V63" s="142" t="b">
        <v>0</v>
      </c>
      <c r="W63" s="142" t="b">
        <v>0</v>
      </c>
      <c r="X63" s="142" t="b">
        <v>0</v>
      </c>
      <c r="Y63" s="142" t="b">
        <v>0</v>
      </c>
      <c r="Z63" s="142" t="b">
        <v>0</v>
      </c>
      <c r="AA63" s="142" t="b">
        <v>0</v>
      </c>
      <c r="AB63" s="142" t="b">
        <v>0</v>
      </c>
      <c r="AC63" s="142" t="b">
        <v>0</v>
      </c>
      <c r="AD63" s="142" t="b">
        <v>0</v>
      </c>
      <c r="AE63" s="142" t="b">
        <v>0</v>
      </c>
    </row>
    <row r="64">
      <c r="A64" s="144"/>
      <c r="B64" s="142" t="b">
        <v>0</v>
      </c>
      <c r="C64" s="142" t="b">
        <v>0</v>
      </c>
      <c r="D64" s="142" t="b">
        <v>0</v>
      </c>
      <c r="E64" s="142" t="b">
        <v>0</v>
      </c>
      <c r="F64" s="142" t="b">
        <v>0</v>
      </c>
      <c r="G64" s="142" t="b">
        <v>0</v>
      </c>
      <c r="H64" s="142" t="b">
        <v>0</v>
      </c>
      <c r="I64" s="142" t="b">
        <v>0</v>
      </c>
      <c r="J64" s="142" t="b">
        <v>0</v>
      </c>
      <c r="K64" s="142" t="b">
        <v>0</v>
      </c>
      <c r="L64" s="142" t="b">
        <v>0</v>
      </c>
      <c r="M64" s="142" t="b">
        <v>0</v>
      </c>
      <c r="N64" s="142" t="b">
        <v>0</v>
      </c>
      <c r="O64" s="142" t="b">
        <v>0</v>
      </c>
      <c r="P64" s="142" t="b">
        <v>0</v>
      </c>
      <c r="Q64" s="142" t="b">
        <v>0</v>
      </c>
      <c r="R64" s="142" t="b">
        <v>0</v>
      </c>
      <c r="S64" s="142" t="b">
        <v>0</v>
      </c>
      <c r="T64" s="142" t="b">
        <v>0</v>
      </c>
      <c r="U64" s="142" t="b">
        <v>0</v>
      </c>
      <c r="V64" s="142" t="b">
        <v>0</v>
      </c>
      <c r="W64" s="142" t="b">
        <v>0</v>
      </c>
      <c r="X64" s="142" t="b">
        <v>0</v>
      </c>
      <c r="Y64" s="142" t="b">
        <v>0</v>
      </c>
      <c r="Z64" s="142" t="b">
        <v>0</v>
      </c>
      <c r="AA64" s="142" t="b">
        <v>0</v>
      </c>
      <c r="AB64" s="142" t="b">
        <v>0</v>
      </c>
      <c r="AC64" s="142" t="b">
        <v>0</v>
      </c>
      <c r="AD64" s="142" t="b">
        <v>0</v>
      </c>
      <c r="AE64" s="142" t="b">
        <v>0</v>
      </c>
    </row>
    <row r="65">
      <c r="A65" s="144"/>
      <c r="B65" s="142" t="b">
        <v>0</v>
      </c>
      <c r="C65" s="142" t="b">
        <v>0</v>
      </c>
      <c r="D65" s="142" t="b">
        <v>0</v>
      </c>
      <c r="E65" s="142" t="b">
        <v>0</v>
      </c>
      <c r="F65" s="142" t="b">
        <v>0</v>
      </c>
      <c r="G65" s="142" t="b">
        <v>0</v>
      </c>
      <c r="H65" s="142" t="b">
        <v>0</v>
      </c>
      <c r="I65" s="142" t="b">
        <v>0</v>
      </c>
      <c r="J65" s="142" t="b">
        <v>0</v>
      </c>
      <c r="K65" s="142" t="b">
        <v>0</v>
      </c>
      <c r="L65" s="142" t="b">
        <v>0</v>
      </c>
      <c r="M65" s="142" t="b">
        <v>0</v>
      </c>
      <c r="N65" s="142" t="b">
        <v>0</v>
      </c>
      <c r="O65" s="142" t="b">
        <v>0</v>
      </c>
      <c r="P65" s="142" t="b">
        <v>0</v>
      </c>
      <c r="Q65" s="142" t="b">
        <v>0</v>
      </c>
      <c r="R65" s="142" t="b">
        <v>0</v>
      </c>
      <c r="S65" s="142" t="b">
        <v>0</v>
      </c>
      <c r="T65" s="142" t="b">
        <v>0</v>
      </c>
      <c r="U65" s="142" t="b">
        <v>0</v>
      </c>
      <c r="V65" s="142" t="b">
        <v>0</v>
      </c>
      <c r="W65" s="142" t="b">
        <v>0</v>
      </c>
      <c r="X65" s="142" t="b">
        <v>0</v>
      </c>
      <c r="Y65" s="142" t="b">
        <v>0</v>
      </c>
      <c r="Z65" s="142" t="b">
        <v>0</v>
      </c>
      <c r="AA65" s="142" t="b">
        <v>0</v>
      </c>
      <c r="AB65" s="142" t="b">
        <v>0</v>
      </c>
      <c r="AC65" s="142" t="b">
        <v>0</v>
      </c>
      <c r="AD65" s="142" t="b">
        <v>0</v>
      </c>
      <c r="AE65" s="142" t="b">
        <v>0</v>
      </c>
    </row>
    <row r="66">
      <c r="A66" s="144"/>
      <c r="B66" s="142" t="b">
        <v>0</v>
      </c>
      <c r="C66" s="142" t="b">
        <v>0</v>
      </c>
      <c r="D66" s="142" t="b">
        <v>0</v>
      </c>
      <c r="E66" s="142" t="b">
        <v>0</v>
      </c>
      <c r="F66" s="142" t="b">
        <v>0</v>
      </c>
      <c r="G66" s="142" t="b">
        <v>0</v>
      </c>
      <c r="H66" s="142" t="b">
        <v>0</v>
      </c>
      <c r="I66" s="142" t="b">
        <v>0</v>
      </c>
      <c r="J66" s="142" t="b">
        <v>0</v>
      </c>
      <c r="K66" s="142" t="b">
        <v>0</v>
      </c>
      <c r="L66" s="142" t="b">
        <v>0</v>
      </c>
      <c r="M66" s="142" t="b">
        <v>0</v>
      </c>
      <c r="N66" s="142" t="b">
        <v>0</v>
      </c>
      <c r="O66" s="142" t="b">
        <v>0</v>
      </c>
      <c r="P66" s="142" t="b">
        <v>0</v>
      </c>
      <c r="Q66" s="142" t="b">
        <v>0</v>
      </c>
      <c r="R66" s="142" t="b">
        <v>0</v>
      </c>
      <c r="S66" s="142" t="b">
        <v>0</v>
      </c>
      <c r="T66" s="142" t="b">
        <v>0</v>
      </c>
      <c r="U66" s="142" t="b">
        <v>0</v>
      </c>
      <c r="V66" s="142" t="b">
        <v>0</v>
      </c>
      <c r="W66" s="142" t="b">
        <v>0</v>
      </c>
      <c r="X66" s="142" t="b">
        <v>0</v>
      </c>
      <c r="Y66" s="142" t="b">
        <v>0</v>
      </c>
      <c r="Z66" s="142" t="b">
        <v>0</v>
      </c>
      <c r="AA66" s="142" t="b">
        <v>0</v>
      </c>
      <c r="AB66" s="142" t="b">
        <v>0</v>
      </c>
      <c r="AC66" s="142" t="b">
        <v>0</v>
      </c>
      <c r="AD66" s="142" t="b">
        <v>0</v>
      </c>
      <c r="AE66" s="142" t="b">
        <v>0</v>
      </c>
    </row>
    <row r="67">
      <c r="A67" s="144"/>
      <c r="B67" s="142" t="b">
        <v>0</v>
      </c>
      <c r="C67" s="142" t="b">
        <v>0</v>
      </c>
      <c r="D67" s="142" t="b">
        <v>0</v>
      </c>
      <c r="E67" s="142" t="b">
        <v>0</v>
      </c>
      <c r="F67" s="142" t="b">
        <v>0</v>
      </c>
      <c r="G67" s="142" t="b">
        <v>0</v>
      </c>
      <c r="H67" s="142" t="b">
        <v>0</v>
      </c>
      <c r="I67" s="142" t="b">
        <v>0</v>
      </c>
      <c r="J67" s="142" t="b">
        <v>0</v>
      </c>
      <c r="K67" s="142" t="b">
        <v>0</v>
      </c>
      <c r="L67" s="142" t="b">
        <v>0</v>
      </c>
      <c r="M67" s="142" t="b">
        <v>0</v>
      </c>
      <c r="N67" s="142" t="b">
        <v>0</v>
      </c>
      <c r="O67" s="142" t="b">
        <v>0</v>
      </c>
      <c r="P67" s="142" t="b">
        <v>0</v>
      </c>
      <c r="Q67" s="142" t="b">
        <v>0</v>
      </c>
      <c r="R67" s="142" t="b">
        <v>0</v>
      </c>
      <c r="S67" s="142" t="b">
        <v>0</v>
      </c>
      <c r="T67" s="142" t="b">
        <v>0</v>
      </c>
      <c r="U67" s="142" t="b">
        <v>0</v>
      </c>
      <c r="V67" s="142" t="b">
        <v>0</v>
      </c>
      <c r="W67" s="142" t="b">
        <v>0</v>
      </c>
      <c r="X67" s="142" t="b">
        <v>0</v>
      </c>
      <c r="Y67" s="142" t="b">
        <v>0</v>
      </c>
      <c r="Z67" s="142" t="b">
        <v>0</v>
      </c>
      <c r="AA67" s="142" t="b">
        <v>0</v>
      </c>
      <c r="AB67" s="142" t="b">
        <v>0</v>
      </c>
      <c r="AC67" s="142" t="b">
        <v>0</v>
      </c>
      <c r="AD67" s="142" t="b">
        <v>0</v>
      </c>
      <c r="AE67" s="142" t="b">
        <v>0</v>
      </c>
    </row>
    <row r="68">
      <c r="A68" s="144"/>
      <c r="B68" s="142" t="b">
        <v>0</v>
      </c>
      <c r="C68" s="142" t="b">
        <v>0</v>
      </c>
      <c r="D68" s="142" t="b">
        <v>0</v>
      </c>
      <c r="E68" s="142" t="b">
        <v>0</v>
      </c>
      <c r="F68" s="142" t="b">
        <v>0</v>
      </c>
      <c r="G68" s="142" t="b">
        <v>0</v>
      </c>
      <c r="H68" s="142" t="b">
        <v>0</v>
      </c>
      <c r="I68" s="142" t="b">
        <v>0</v>
      </c>
      <c r="J68" s="142" t="b">
        <v>0</v>
      </c>
      <c r="K68" s="142" t="b">
        <v>0</v>
      </c>
      <c r="L68" s="142" t="b">
        <v>0</v>
      </c>
      <c r="M68" s="142" t="b">
        <v>0</v>
      </c>
      <c r="N68" s="142" t="b">
        <v>0</v>
      </c>
      <c r="O68" s="142" t="b">
        <v>0</v>
      </c>
      <c r="P68" s="142" t="b">
        <v>0</v>
      </c>
      <c r="Q68" s="142" t="b">
        <v>0</v>
      </c>
      <c r="R68" s="142" t="b">
        <v>0</v>
      </c>
      <c r="S68" s="142" t="b">
        <v>0</v>
      </c>
      <c r="T68" s="142" t="b">
        <v>0</v>
      </c>
      <c r="U68" s="142" t="b">
        <v>0</v>
      </c>
      <c r="V68" s="142" t="b">
        <v>0</v>
      </c>
      <c r="W68" s="142" t="b">
        <v>0</v>
      </c>
      <c r="X68" s="142" t="b">
        <v>0</v>
      </c>
      <c r="Y68" s="142" t="b">
        <v>0</v>
      </c>
      <c r="Z68" s="142" t="b">
        <v>0</v>
      </c>
      <c r="AA68" s="142" t="b">
        <v>0</v>
      </c>
      <c r="AB68" s="142" t="b">
        <v>0</v>
      </c>
      <c r="AC68" s="142" t="b">
        <v>0</v>
      </c>
      <c r="AD68" s="142" t="b">
        <v>0</v>
      </c>
      <c r="AE68" s="142" t="b">
        <v>0</v>
      </c>
    </row>
    <row r="69">
      <c r="A69" s="145" t="s">
        <v>12</v>
      </c>
      <c r="B69" s="146">
        <v>45468.0</v>
      </c>
      <c r="C69" s="146">
        <v>45475.0</v>
      </c>
      <c r="D69" s="146">
        <v>45482.0</v>
      </c>
      <c r="E69" s="146">
        <v>45489.0</v>
      </c>
      <c r="F69" s="146">
        <v>45496.0</v>
      </c>
      <c r="G69" s="146">
        <v>45503.0</v>
      </c>
      <c r="H69" s="146">
        <v>45510.0</v>
      </c>
      <c r="I69" s="146">
        <v>45517.0</v>
      </c>
      <c r="J69" s="146">
        <v>45524.0</v>
      </c>
      <c r="K69" s="146">
        <v>45531.0</v>
      </c>
      <c r="L69" s="146">
        <v>45538.0</v>
      </c>
      <c r="M69" s="146">
        <v>45545.0</v>
      </c>
      <c r="N69" s="146">
        <v>45552.0</v>
      </c>
      <c r="O69" s="146">
        <v>45559.0</v>
      </c>
      <c r="P69" s="146">
        <v>45566.0</v>
      </c>
      <c r="Q69" s="146">
        <v>45573.0</v>
      </c>
      <c r="R69" s="146">
        <v>45580.0</v>
      </c>
      <c r="S69" s="146">
        <v>45587.0</v>
      </c>
      <c r="T69" s="146">
        <v>45594.0</v>
      </c>
      <c r="U69" s="146">
        <v>45601.0</v>
      </c>
      <c r="V69" s="146">
        <v>45608.0</v>
      </c>
      <c r="W69" s="146">
        <v>45615.0</v>
      </c>
      <c r="X69" s="146">
        <v>45622.0</v>
      </c>
      <c r="Y69" s="146">
        <v>45629.0</v>
      </c>
      <c r="Z69" s="146">
        <v>45636.0</v>
      </c>
      <c r="AA69" s="146">
        <v>45643.0</v>
      </c>
      <c r="AB69" s="146">
        <v>45650.0</v>
      </c>
      <c r="AC69" s="146">
        <v>45657.0</v>
      </c>
      <c r="AD69" s="146">
        <v>45664.0</v>
      </c>
      <c r="AE69" s="146">
        <v>45671.0</v>
      </c>
    </row>
    <row r="70">
      <c r="A70" s="144"/>
      <c r="B70" s="147" t="b">
        <v>0</v>
      </c>
      <c r="C70" s="147" t="b">
        <v>0</v>
      </c>
      <c r="D70" s="147" t="b">
        <v>0</v>
      </c>
      <c r="E70" s="147" t="b">
        <v>0</v>
      </c>
      <c r="F70" s="147" t="b">
        <v>0</v>
      </c>
      <c r="G70" s="147" t="b">
        <v>0</v>
      </c>
      <c r="H70" s="147" t="b">
        <v>0</v>
      </c>
      <c r="I70" s="147" t="b">
        <v>0</v>
      </c>
      <c r="J70" s="147" t="b">
        <v>0</v>
      </c>
      <c r="K70" s="147" t="b">
        <v>0</v>
      </c>
      <c r="L70" s="147" t="b">
        <v>0</v>
      </c>
      <c r="M70" s="147" t="b">
        <v>0</v>
      </c>
      <c r="N70" s="147" t="b">
        <v>0</v>
      </c>
      <c r="O70" s="147" t="b">
        <v>0</v>
      </c>
      <c r="P70" s="147" t="b">
        <v>0</v>
      </c>
      <c r="Q70" s="147" t="b">
        <v>0</v>
      </c>
      <c r="R70" s="147" t="b">
        <v>0</v>
      </c>
      <c r="S70" s="147" t="b">
        <v>0</v>
      </c>
      <c r="T70" s="147" t="b">
        <v>0</v>
      </c>
      <c r="U70" s="147" t="b">
        <v>0</v>
      </c>
      <c r="V70" s="147" t="b">
        <v>0</v>
      </c>
      <c r="W70" s="147" t="b">
        <v>0</v>
      </c>
      <c r="X70" s="147" t="b">
        <v>0</v>
      </c>
      <c r="Y70" s="147" t="b">
        <v>0</v>
      </c>
      <c r="Z70" s="147" t="b">
        <v>0</v>
      </c>
      <c r="AA70" s="147" t="b">
        <v>0</v>
      </c>
      <c r="AB70" s="147" t="b">
        <v>0</v>
      </c>
      <c r="AC70" s="147" t="b">
        <v>0</v>
      </c>
      <c r="AD70" s="147" t="b">
        <v>0</v>
      </c>
      <c r="AE70" s="147" t="b">
        <v>0</v>
      </c>
    </row>
    <row r="71">
      <c r="A71" s="144"/>
      <c r="B71" s="147" t="b">
        <v>0</v>
      </c>
      <c r="C71" s="147" t="b">
        <v>0</v>
      </c>
      <c r="D71" s="147" t="b">
        <v>0</v>
      </c>
      <c r="E71" s="147" t="b">
        <v>0</v>
      </c>
      <c r="F71" s="147" t="b">
        <v>0</v>
      </c>
      <c r="G71" s="147" t="b">
        <v>0</v>
      </c>
      <c r="H71" s="147" t="b">
        <v>0</v>
      </c>
      <c r="I71" s="147" t="b">
        <v>0</v>
      </c>
      <c r="J71" s="147" t="b">
        <v>0</v>
      </c>
      <c r="K71" s="147" t="b">
        <v>0</v>
      </c>
      <c r="L71" s="147" t="b">
        <v>0</v>
      </c>
      <c r="M71" s="147" t="b">
        <v>0</v>
      </c>
      <c r="N71" s="147" t="b">
        <v>0</v>
      </c>
      <c r="O71" s="147" t="b">
        <v>0</v>
      </c>
      <c r="P71" s="147" t="b">
        <v>0</v>
      </c>
      <c r="Q71" s="147" t="b">
        <v>0</v>
      </c>
      <c r="R71" s="147" t="b">
        <v>0</v>
      </c>
      <c r="S71" s="147" t="b">
        <v>0</v>
      </c>
      <c r="T71" s="147" t="b">
        <v>0</v>
      </c>
      <c r="U71" s="147" t="b">
        <v>0</v>
      </c>
      <c r="V71" s="147" t="b">
        <v>0</v>
      </c>
      <c r="W71" s="147" t="b">
        <v>0</v>
      </c>
      <c r="X71" s="147" t="b">
        <v>0</v>
      </c>
      <c r="Y71" s="147" t="b">
        <v>0</v>
      </c>
      <c r="Z71" s="147" t="b">
        <v>0</v>
      </c>
      <c r="AA71" s="147" t="b">
        <v>0</v>
      </c>
      <c r="AB71" s="147" t="b">
        <v>0</v>
      </c>
      <c r="AC71" s="147" t="b">
        <v>0</v>
      </c>
      <c r="AD71" s="147" t="b">
        <v>0</v>
      </c>
      <c r="AE71" s="147" t="b">
        <v>0</v>
      </c>
    </row>
    <row r="72">
      <c r="A72" s="144"/>
      <c r="B72" s="147" t="b">
        <v>0</v>
      </c>
      <c r="C72" s="147" t="b">
        <v>0</v>
      </c>
      <c r="D72" s="147" t="b">
        <v>0</v>
      </c>
      <c r="E72" s="147" t="b">
        <v>0</v>
      </c>
      <c r="F72" s="147" t="b">
        <v>0</v>
      </c>
      <c r="G72" s="147" t="b">
        <v>0</v>
      </c>
      <c r="H72" s="147" t="b">
        <v>0</v>
      </c>
      <c r="I72" s="147" t="b">
        <v>0</v>
      </c>
      <c r="J72" s="147" t="b">
        <v>0</v>
      </c>
      <c r="K72" s="147" t="b">
        <v>0</v>
      </c>
      <c r="L72" s="147" t="b">
        <v>0</v>
      </c>
      <c r="M72" s="147" t="b">
        <v>0</v>
      </c>
      <c r="N72" s="147" t="b">
        <v>0</v>
      </c>
      <c r="O72" s="147" t="b">
        <v>0</v>
      </c>
      <c r="P72" s="147" t="b">
        <v>0</v>
      </c>
      <c r="Q72" s="147" t="b">
        <v>0</v>
      </c>
      <c r="R72" s="147" t="b">
        <v>0</v>
      </c>
      <c r="S72" s="147" t="b">
        <v>0</v>
      </c>
      <c r="T72" s="147" t="b">
        <v>0</v>
      </c>
      <c r="U72" s="147" t="b">
        <v>0</v>
      </c>
      <c r="V72" s="147" t="b">
        <v>0</v>
      </c>
      <c r="W72" s="147" t="b">
        <v>0</v>
      </c>
      <c r="X72" s="147" t="b">
        <v>0</v>
      </c>
      <c r="Y72" s="147" t="b">
        <v>0</v>
      </c>
      <c r="Z72" s="147" t="b">
        <v>0</v>
      </c>
      <c r="AA72" s="147" t="b">
        <v>0</v>
      </c>
      <c r="AB72" s="147" t="b">
        <v>0</v>
      </c>
      <c r="AC72" s="147" t="b">
        <v>0</v>
      </c>
      <c r="AD72" s="147" t="b">
        <v>0</v>
      </c>
      <c r="AE72" s="147" t="b">
        <v>0</v>
      </c>
    </row>
    <row r="73">
      <c r="A73" s="144"/>
      <c r="B73" s="147" t="b">
        <v>0</v>
      </c>
      <c r="C73" s="147" t="b">
        <v>0</v>
      </c>
      <c r="D73" s="147" t="b">
        <v>0</v>
      </c>
      <c r="E73" s="147" t="b">
        <v>0</v>
      </c>
      <c r="F73" s="147" t="b">
        <v>0</v>
      </c>
      <c r="G73" s="147" t="b">
        <v>0</v>
      </c>
      <c r="H73" s="147" t="b">
        <v>0</v>
      </c>
      <c r="I73" s="147" t="b">
        <v>0</v>
      </c>
      <c r="J73" s="147" t="b">
        <v>0</v>
      </c>
      <c r="K73" s="147" t="b">
        <v>0</v>
      </c>
      <c r="L73" s="147" t="b">
        <v>0</v>
      </c>
      <c r="M73" s="147" t="b">
        <v>0</v>
      </c>
      <c r="N73" s="147" t="b">
        <v>0</v>
      </c>
      <c r="O73" s="147" t="b">
        <v>0</v>
      </c>
      <c r="P73" s="147" t="b">
        <v>0</v>
      </c>
      <c r="Q73" s="147" t="b">
        <v>0</v>
      </c>
      <c r="R73" s="147" t="b">
        <v>0</v>
      </c>
      <c r="S73" s="147" t="b">
        <v>0</v>
      </c>
      <c r="T73" s="147" t="b">
        <v>0</v>
      </c>
      <c r="U73" s="147" t="b">
        <v>0</v>
      </c>
      <c r="V73" s="147" t="b">
        <v>0</v>
      </c>
      <c r="W73" s="147" t="b">
        <v>0</v>
      </c>
      <c r="X73" s="147" t="b">
        <v>0</v>
      </c>
      <c r="Y73" s="147" t="b">
        <v>0</v>
      </c>
      <c r="Z73" s="147" t="b">
        <v>0</v>
      </c>
      <c r="AA73" s="147" t="b">
        <v>0</v>
      </c>
      <c r="AB73" s="147" t="b">
        <v>0</v>
      </c>
      <c r="AC73" s="147" t="b">
        <v>0</v>
      </c>
      <c r="AD73" s="147" t="b">
        <v>0</v>
      </c>
      <c r="AE73" s="147" t="b">
        <v>0</v>
      </c>
    </row>
    <row r="74">
      <c r="A74" s="144"/>
      <c r="B74" s="147" t="b">
        <v>0</v>
      </c>
      <c r="C74" s="147" t="b">
        <v>0</v>
      </c>
      <c r="D74" s="147" t="b">
        <v>0</v>
      </c>
      <c r="E74" s="147" t="b">
        <v>0</v>
      </c>
      <c r="F74" s="147" t="b">
        <v>0</v>
      </c>
      <c r="G74" s="147" t="b">
        <v>0</v>
      </c>
      <c r="H74" s="147" t="b">
        <v>0</v>
      </c>
      <c r="I74" s="147" t="b">
        <v>0</v>
      </c>
      <c r="J74" s="147" t="b">
        <v>0</v>
      </c>
      <c r="K74" s="147" t="b">
        <v>0</v>
      </c>
      <c r="L74" s="147" t="b">
        <v>0</v>
      </c>
      <c r="M74" s="147" t="b">
        <v>0</v>
      </c>
      <c r="N74" s="147" t="b">
        <v>0</v>
      </c>
      <c r="O74" s="147" t="b">
        <v>0</v>
      </c>
      <c r="P74" s="147" t="b">
        <v>0</v>
      </c>
      <c r="Q74" s="147" t="b">
        <v>0</v>
      </c>
      <c r="R74" s="147" t="b">
        <v>0</v>
      </c>
      <c r="S74" s="147" t="b">
        <v>0</v>
      </c>
      <c r="T74" s="147" t="b">
        <v>0</v>
      </c>
      <c r="U74" s="147" t="b">
        <v>0</v>
      </c>
      <c r="V74" s="147" t="b">
        <v>0</v>
      </c>
      <c r="W74" s="147" t="b">
        <v>0</v>
      </c>
      <c r="X74" s="147" t="b">
        <v>0</v>
      </c>
      <c r="Y74" s="147" t="b">
        <v>0</v>
      </c>
      <c r="Z74" s="147" t="b">
        <v>0</v>
      </c>
      <c r="AA74" s="147" t="b">
        <v>0</v>
      </c>
      <c r="AB74" s="147" t="b">
        <v>0</v>
      </c>
      <c r="AC74" s="147" t="b">
        <v>0</v>
      </c>
      <c r="AD74" s="147" t="b">
        <v>0</v>
      </c>
      <c r="AE74" s="147" t="b">
        <v>0</v>
      </c>
    </row>
    <row r="75">
      <c r="A75" s="144"/>
      <c r="B75" s="147" t="b">
        <v>0</v>
      </c>
      <c r="C75" s="147" t="b">
        <v>0</v>
      </c>
      <c r="D75" s="147" t="b">
        <v>0</v>
      </c>
      <c r="E75" s="147" t="b">
        <v>0</v>
      </c>
      <c r="F75" s="147" t="b">
        <v>0</v>
      </c>
      <c r="G75" s="147" t="b">
        <v>0</v>
      </c>
      <c r="H75" s="147" t="b">
        <v>0</v>
      </c>
      <c r="I75" s="147" t="b">
        <v>0</v>
      </c>
      <c r="J75" s="147" t="b">
        <v>0</v>
      </c>
      <c r="K75" s="147" t="b">
        <v>0</v>
      </c>
      <c r="L75" s="147" t="b">
        <v>0</v>
      </c>
      <c r="M75" s="147" t="b">
        <v>0</v>
      </c>
      <c r="N75" s="147" t="b">
        <v>0</v>
      </c>
      <c r="O75" s="147" t="b">
        <v>0</v>
      </c>
      <c r="P75" s="147" t="b">
        <v>0</v>
      </c>
      <c r="Q75" s="147" t="b">
        <v>0</v>
      </c>
      <c r="R75" s="147" t="b">
        <v>0</v>
      </c>
      <c r="S75" s="147" t="b">
        <v>0</v>
      </c>
      <c r="T75" s="147" t="b">
        <v>0</v>
      </c>
      <c r="U75" s="147" t="b">
        <v>0</v>
      </c>
      <c r="V75" s="147" t="b">
        <v>0</v>
      </c>
      <c r="W75" s="147" t="b">
        <v>0</v>
      </c>
      <c r="X75" s="147" t="b">
        <v>0</v>
      </c>
      <c r="Y75" s="147" t="b">
        <v>0</v>
      </c>
      <c r="Z75" s="147" t="b">
        <v>0</v>
      </c>
      <c r="AA75" s="147" t="b">
        <v>0</v>
      </c>
      <c r="AB75" s="147" t="b">
        <v>0</v>
      </c>
      <c r="AC75" s="147" t="b">
        <v>0</v>
      </c>
      <c r="AD75" s="147" t="b">
        <v>0</v>
      </c>
      <c r="AE75" s="147" t="b">
        <v>0</v>
      </c>
    </row>
    <row r="76">
      <c r="A76" s="144"/>
      <c r="B76" s="147" t="b">
        <v>0</v>
      </c>
      <c r="C76" s="147" t="b">
        <v>0</v>
      </c>
      <c r="D76" s="147" t="b">
        <v>0</v>
      </c>
      <c r="E76" s="147" t="b">
        <v>0</v>
      </c>
      <c r="F76" s="147" t="b">
        <v>0</v>
      </c>
      <c r="G76" s="147" t="b">
        <v>0</v>
      </c>
      <c r="H76" s="147" t="b">
        <v>0</v>
      </c>
      <c r="I76" s="147" t="b">
        <v>0</v>
      </c>
      <c r="J76" s="147" t="b">
        <v>0</v>
      </c>
      <c r="K76" s="147" t="b">
        <v>0</v>
      </c>
      <c r="L76" s="147" t="b">
        <v>0</v>
      </c>
      <c r="M76" s="147" t="b">
        <v>0</v>
      </c>
      <c r="N76" s="147" t="b">
        <v>0</v>
      </c>
      <c r="O76" s="147" t="b">
        <v>0</v>
      </c>
      <c r="P76" s="147" t="b">
        <v>0</v>
      </c>
      <c r="Q76" s="147" t="b">
        <v>0</v>
      </c>
      <c r="R76" s="147" t="b">
        <v>0</v>
      </c>
      <c r="S76" s="147" t="b">
        <v>0</v>
      </c>
      <c r="T76" s="147" t="b">
        <v>0</v>
      </c>
      <c r="U76" s="147" t="b">
        <v>0</v>
      </c>
      <c r="V76" s="147" t="b">
        <v>0</v>
      </c>
      <c r="W76" s="147" t="b">
        <v>0</v>
      </c>
      <c r="X76" s="147" t="b">
        <v>0</v>
      </c>
      <c r="Y76" s="147" t="b">
        <v>0</v>
      </c>
      <c r="Z76" s="147" t="b">
        <v>0</v>
      </c>
      <c r="AA76" s="147" t="b">
        <v>0</v>
      </c>
      <c r="AB76" s="147" t="b">
        <v>0</v>
      </c>
      <c r="AC76" s="147" t="b">
        <v>0</v>
      </c>
      <c r="AD76" s="147" t="b">
        <v>0</v>
      </c>
      <c r="AE76" s="147" t="b">
        <v>0</v>
      </c>
    </row>
    <row r="77">
      <c r="A77" s="144"/>
      <c r="B77" s="147" t="b">
        <v>0</v>
      </c>
      <c r="C77" s="147" t="b">
        <v>0</v>
      </c>
      <c r="D77" s="147" t="b">
        <v>0</v>
      </c>
      <c r="E77" s="147" t="b">
        <v>0</v>
      </c>
      <c r="F77" s="147" t="b">
        <v>0</v>
      </c>
      <c r="G77" s="147" t="b">
        <v>0</v>
      </c>
      <c r="H77" s="147" t="b">
        <v>0</v>
      </c>
      <c r="I77" s="147" t="b">
        <v>0</v>
      </c>
      <c r="J77" s="147" t="b">
        <v>0</v>
      </c>
      <c r="K77" s="147" t="b">
        <v>0</v>
      </c>
      <c r="L77" s="147" t="b">
        <v>0</v>
      </c>
      <c r="M77" s="147" t="b">
        <v>0</v>
      </c>
      <c r="N77" s="147" t="b">
        <v>0</v>
      </c>
      <c r="O77" s="147" t="b">
        <v>0</v>
      </c>
      <c r="P77" s="147" t="b">
        <v>0</v>
      </c>
      <c r="Q77" s="147" t="b">
        <v>0</v>
      </c>
      <c r="R77" s="147" t="b">
        <v>0</v>
      </c>
      <c r="S77" s="147" t="b">
        <v>0</v>
      </c>
      <c r="T77" s="147" t="b">
        <v>0</v>
      </c>
      <c r="U77" s="147" t="b">
        <v>0</v>
      </c>
      <c r="V77" s="147" t="b">
        <v>0</v>
      </c>
      <c r="W77" s="147" t="b">
        <v>0</v>
      </c>
      <c r="X77" s="147" t="b">
        <v>0</v>
      </c>
      <c r="Y77" s="147" t="b">
        <v>0</v>
      </c>
      <c r="Z77" s="147" t="b">
        <v>0</v>
      </c>
      <c r="AA77" s="147" t="b">
        <v>0</v>
      </c>
      <c r="AB77" s="147" t="b">
        <v>0</v>
      </c>
      <c r="AC77" s="147" t="b">
        <v>0</v>
      </c>
      <c r="AD77" s="147" t="b">
        <v>0</v>
      </c>
      <c r="AE77" s="147" t="b">
        <v>0</v>
      </c>
    </row>
    <row r="78">
      <c r="A78" s="144"/>
      <c r="B78" s="147" t="b">
        <v>0</v>
      </c>
      <c r="C78" s="147" t="b">
        <v>0</v>
      </c>
      <c r="D78" s="147" t="b">
        <v>0</v>
      </c>
      <c r="E78" s="147" t="b">
        <v>0</v>
      </c>
      <c r="F78" s="147" t="b">
        <v>0</v>
      </c>
      <c r="G78" s="147" t="b">
        <v>0</v>
      </c>
      <c r="H78" s="147" t="b">
        <v>0</v>
      </c>
      <c r="I78" s="147" t="b">
        <v>0</v>
      </c>
      <c r="J78" s="147" t="b">
        <v>0</v>
      </c>
      <c r="K78" s="147" t="b">
        <v>0</v>
      </c>
      <c r="L78" s="147" t="b">
        <v>0</v>
      </c>
      <c r="M78" s="147" t="b">
        <v>0</v>
      </c>
      <c r="N78" s="147" t="b">
        <v>0</v>
      </c>
      <c r="O78" s="147" t="b">
        <v>0</v>
      </c>
      <c r="P78" s="147" t="b">
        <v>0</v>
      </c>
      <c r="Q78" s="147" t="b">
        <v>0</v>
      </c>
      <c r="R78" s="147" t="b">
        <v>0</v>
      </c>
      <c r="S78" s="147" t="b">
        <v>0</v>
      </c>
      <c r="T78" s="147" t="b">
        <v>0</v>
      </c>
      <c r="U78" s="147" t="b">
        <v>0</v>
      </c>
      <c r="V78" s="147" t="b">
        <v>0</v>
      </c>
      <c r="W78" s="147" t="b">
        <v>0</v>
      </c>
      <c r="X78" s="147" t="b">
        <v>0</v>
      </c>
      <c r="Y78" s="147" t="b">
        <v>0</v>
      </c>
      <c r="Z78" s="147" t="b">
        <v>0</v>
      </c>
      <c r="AA78" s="147" t="b">
        <v>0</v>
      </c>
      <c r="AB78" s="147" t="b">
        <v>0</v>
      </c>
      <c r="AC78" s="147" t="b">
        <v>0</v>
      </c>
      <c r="AD78" s="147" t="b">
        <v>0</v>
      </c>
      <c r="AE78" s="147" t="b">
        <v>0</v>
      </c>
    </row>
    <row r="79">
      <c r="A79" s="144"/>
      <c r="B79" s="147" t="b">
        <v>0</v>
      </c>
      <c r="C79" s="147" t="b">
        <v>0</v>
      </c>
      <c r="D79" s="147" t="b">
        <v>0</v>
      </c>
      <c r="E79" s="147" t="b">
        <v>0</v>
      </c>
      <c r="F79" s="147" t="b">
        <v>0</v>
      </c>
      <c r="G79" s="147" t="b">
        <v>0</v>
      </c>
      <c r="H79" s="147" t="b">
        <v>0</v>
      </c>
      <c r="I79" s="147" t="b">
        <v>0</v>
      </c>
      <c r="J79" s="147" t="b">
        <v>0</v>
      </c>
      <c r="K79" s="147" t="b">
        <v>0</v>
      </c>
      <c r="L79" s="147" t="b">
        <v>0</v>
      </c>
      <c r="M79" s="147" t="b">
        <v>0</v>
      </c>
      <c r="N79" s="147" t="b">
        <v>0</v>
      </c>
      <c r="O79" s="147" t="b">
        <v>0</v>
      </c>
      <c r="P79" s="147" t="b">
        <v>0</v>
      </c>
      <c r="Q79" s="147" t="b">
        <v>0</v>
      </c>
      <c r="R79" s="147" t="b">
        <v>0</v>
      </c>
      <c r="S79" s="147" t="b">
        <v>0</v>
      </c>
      <c r="T79" s="147" t="b">
        <v>0</v>
      </c>
      <c r="U79" s="147" t="b">
        <v>0</v>
      </c>
      <c r="V79" s="147" t="b">
        <v>0</v>
      </c>
      <c r="W79" s="147" t="b">
        <v>0</v>
      </c>
      <c r="X79" s="147" t="b">
        <v>0</v>
      </c>
      <c r="Y79" s="147" t="b">
        <v>0</v>
      </c>
      <c r="Z79" s="147" t="b">
        <v>0</v>
      </c>
      <c r="AA79" s="147" t="b">
        <v>0</v>
      </c>
      <c r="AB79" s="147" t="b">
        <v>0</v>
      </c>
      <c r="AC79" s="147" t="b">
        <v>0</v>
      </c>
      <c r="AD79" s="147" t="b">
        <v>0</v>
      </c>
      <c r="AE79" s="147" t="b">
        <v>0</v>
      </c>
    </row>
    <row r="80">
      <c r="A80" s="145" t="s">
        <v>13</v>
      </c>
      <c r="B80" s="146">
        <v>45468.0</v>
      </c>
      <c r="C80" s="146">
        <v>45475.0</v>
      </c>
      <c r="D80" s="146">
        <v>45482.0</v>
      </c>
      <c r="E80" s="146">
        <v>45489.0</v>
      </c>
      <c r="F80" s="146">
        <v>45496.0</v>
      </c>
      <c r="G80" s="146">
        <v>45503.0</v>
      </c>
      <c r="H80" s="146">
        <v>45510.0</v>
      </c>
      <c r="I80" s="146">
        <v>45517.0</v>
      </c>
      <c r="J80" s="146">
        <v>45524.0</v>
      </c>
      <c r="K80" s="146">
        <v>45531.0</v>
      </c>
      <c r="L80" s="146">
        <v>45538.0</v>
      </c>
      <c r="M80" s="146">
        <v>45545.0</v>
      </c>
      <c r="N80" s="146">
        <v>45552.0</v>
      </c>
      <c r="O80" s="146">
        <v>45559.0</v>
      </c>
      <c r="P80" s="146">
        <v>45566.0</v>
      </c>
      <c r="Q80" s="146">
        <v>45573.0</v>
      </c>
      <c r="R80" s="146">
        <v>45580.0</v>
      </c>
      <c r="S80" s="146">
        <v>45587.0</v>
      </c>
      <c r="T80" s="146">
        <v>45594.0</v>
      </c>
      <c r="U80" s="146">
        <v>45601.0</v>
      </c>
      <c r="V80" s="146">
        <v>45608.0</v>
      </c>
      <c r="W80" s="146">
        <v>45615.0</v>
      </c>
      <c r="X80" s="146">
        <v>45622.0</v>
      </c>
      <c r="Y80" s="146">
        <v>45629.0</v>
      </c>
      <c r="Z80" s="146">
        <v>45636.0</v>
      </c>
      <c r="AA80" s="146">
        <v>45643.0</v>
      </c>
      <c r="AB80" s="146">
        <v>45650.0</v>
      </c>
      <c r="AC80" s="146">
        <v>45657.0</v>
      </c>
      <c r="AD80" s="146">
        <v>45664.0</v>
      </c>
      <c r="AE80" s="146">
        <v>45671.0</v>
      </c>
    </row>
    <row r="81">
      <c r="A81" s="148"/>
      <c r="B81" s="142" t="b">
        <v>0</v>
      </c>
      <c r="C81" s="142" t="b">
        <v>0</v>
      </c>
      <c r="D81" s="142" t="b">
        <v>0</v>
      </c>
      <c r="E81" s="142" t="b">
        <v>0</v>
      </c>
      <c r="F81" s="142" t="b">
        <v>0</v>
      </c>
      <c r="G81" s="142" t="b">
        <v>0</v>
      </c>
      <c r="H81" s="142" t="b">
        <v>0</v>
      </c>
      <c r="I81" s="142" t="b">
        <v>0</v>
      </c>
      <c r="J81" s="142" t="b">
        <v>0</v>
      </c>
      <c r="K81" s="142" t="b">
        <v>0</v>
      </c>
      <c r="L81" s="142" t="b">
        <v>0</v>
      </c>
      <c r="M81" s="142" t="b">
        <v>0</v>
      </c>
      <c r="N81" s="142" t="b">
        <v>0</v>
      </c>
      <c r="O81" s="142" t="b">
        <v>0</v>
      </c>
      <c r="P81" s="142" t="b">
        <v>0</v>
      </c>
      <c r="Q81" s="142" t="b">
        <v>0</v>
      </c>
      <c r="R81" s="142" t="b">
        <v>0</v>
      </c>
      <c r="S81" s="142" t="b">
        <v>0</v>
      </c>
      <c r="T81" s="142" t="b">
        <v>0</v>
      </c>
      <c r="U81" s="142" t="b">
        <v>0</v>
      </c>
      <c r="V81" s="142" t="b">
        <v>0</v>
      </c>
      <c r="W81" s="142" t="b">
        <v>0</v>
      </c>
      <c r="X81" s="142" t="b">
        <v>0</v>
      </c>
      <c r="Y81" s="142" t="b">
        <v>0</v>
      </c>
      <c r="Z81" s="142" t="b">
        <v>0</v>
      </c>
      <c r="AA81" s="142" t="b">
        <v>0</v>
      </c>
      <c r="AB81" s="142" t="b">
        <v>0</v>
      </c>
      <c r="AC81" s="142" t="b">
        <v>0</v>
      </c>
      <c r="AD81" s="142" t="b">
        <v>0</v>
      </c>
      <c r="AE81" s="142" t="b">
        <v>0</v>
      </c>
    </row>
    <row r="82">
      <c r="A82" s="148"/>
      <c r="B82" s="142" t="b">
        <v>0</v>
      </c>
      <c r="C82" s="142" t="b">
        <v>0</v>
      </c>
      <c r="D82" s="142" t="b">
        <v>0</v>
      </c>
      <c r="E82" s="142" t="b">
        <v>0</v>
      </c>
      <c r="F82" s="142" t="b">
        <v>0</v>
      </c>
      <c r="G82" s="142" t="b">
        <v>0</v>
      </c>
      <c r="H82" s="142" t="b">
        <v>0</v>
      </c>
      <c r="I82" s="142" t="b">
        <v>0</v>
      </c>
      <c r="J82" s="142" t="b">
        <v>0</v>
      </c>
      <c r="K82" s="142" t="b">
        <v>0</v>
      </c>
      <c r="L82" s="142" t="b">
        <v>0</v>
      </c>
      <c r="M82" s="142" t="b">
        <v>0</v>
      </c>
      <c r="N82" s="142" t="b">
        <v>0</v>
      </c>
      <c r="O82" s="142" t="b">
        <v>0</v>
      </c>
      <c r="P82" s="142" t="b">
        <v>0</v>
      </c>
      <c r="Q82" s="142" t="b">
        <v>0</v>
      </c>
      <c r="R82" s="142" t="b">
        <v>0</v>
      </c>
      <c r="S82" s="142" t="b">
        <v>0</v>
      </c>
      <c r="T82" s="142" t="b">
        <v>0</v>
      </c>
      <c r="U82" s="142" t="b">
        <v>0</v>
      </c>
      <c r="V82" s="142" t="b">
        <v>0</v>
      </c>
      <c r="W82" s="142" t="b">
        <v>0</v>
      </c>
      <c r="X82" s="142" t="b">
        <v>0</v>
      </c>
      <c r="Y82" s="142" t="b">
        <v>0</v>
      </c>
      <c r="Z82" s="142" t="b">
        <v>0</v>
      </c>
      <c r="AA82" s="142" t="b">
        <v>0</v>
      </c>
      <c r="AB82" s="142" t="b">
        <v>0</v>
      </c>
      <c r="AC82" s="142" t="b">
        <v>0</v>
      </c>
      <c r="AD82" s="142" t="b">
        <v>0</v>
      </c>
      <c r="AE82" s="142" t="b">
        <v>0</v>
      </c>
    </row>
    <row r="83">
      <c r="A83" s="148"/>
      <c r="B83" s="142" t="b">
        <v>0</v>
      </c>
      <c r="C83" s="142" t="b">
        <v>0</v>
      </c>
      <c r="D83" s="142" t="b">
        <v>0</v>
      </c>
      <c r="E83" s="142" t="b">
        <v>0</v>
      </c>
      <c r="F83" s="142" t="b">
        <v>0</v>
      </c>
      <c r="G83" s="142" t="b">
        <v>0</v>
      </c>
      <c r="H83" s="142" t="b">
        <v>0</v>
      </c>
      <c r="I83" s="142" t="b">
        <v>0</v>
      </c>
      <c r="J83" s="142" t="b">
        <v>0</v>
      </c>
      <c r="K83" s="142" t="b">
        <v>0</v>
      </c>
      <c r="L83" s="142" t="b">
        <v>0</v>
      </c>
      <c r="M83" s="142" t="b">
        <v>0</v>
      </c>
      <c r="N83" s="142" t="b">
        <v>0</v>
      </c>
      <c r="O83" s="142" t="b">
        <v>0</v>
      </c>
      <c r="P83" s="142" t="b">
        <v>0</v>
      </c>
      <c r="Q83" s="142" t="b">
        <v>0</v>
      </c>
      <c r="R83" s="142" t="b">
        <v>0</v>
      </c>
      <c r="S83" s="142" t="b">
        <v>0</v>
      </c>
      <c r="T83" s="142" t="b">
        <v>0</v>
      </c>
      <c r="U83" s="142" t="b">
        <v>0</v>
      </c>
      <c r="V83" s="142" t="b">
        <v>0</v>
      </c>
      <c r="W83" s="142" t="b">
        <v>0</v>
      </c>
      <c r="X83" s="142" t="b">
        <v>0</v>
      </c>
      <c r="Y83" s="142" t="b">
        <v>0</v>
      </c>
      <c r="Z83" s="142" t="b">
        <v>0</v>
      </c>
      <c r="AA83" s="142" t="b">
        <v>0</v>
      </c>
      <c r="AB83" s="142" t="b">
        <v>0</v>
      </c>
      <c r="AC83" s="142" t="b">
        <v>0</v>
      </c>
      <c r="AD83" s="142" t="b">
        <v>0</v>
      </c>
      <c r="AE83" s="142" t="b">
        <v>0</v>
      </c>
    </row>
    <row r="84">
      <c r="A84" s="148"/>
      <c r="B84" s="142" t="b">
        <v>0</v>
      </c>
      <c r="C84" s="142" t="b">
        <v>0</v>
      </c>
      <c r="D84" s="142" t="b">
        <v>0</v>
      </c>
      <c r="E84" s="142" t="b">
        <v>0</v>
      </c>
      <c r="F84" s="142" t="b">
        <v>0</v>
      </c>
      <c r="G84" s="142" t="b">
        <v>0</v>
      </c>
      <c r="H84" s="142" t="b">
        <v>0</v>
      </c>
      <c r="I84" s="142" t="b">
        <v>0</v>
      </c>
      <c r="J84" s="142" t="b">
        <v>0</v>
      </c>
      <c r="K84" s="142" t="b">
        <v>0</v>
      </c>
      <c r="L84" s="142" t="b">
        <v>0</v>
      </c>
      <c r="M84" s="142" t="b">
        <v>0</v>
      </c>
      <c r="N84" s="142" t="b">
        <v>0</v>
      </c>
      <c r="O84" s="142" t="b">
        <v>0</v>
      </c>
      <c r="P84" s="142" t="b">
        <v>0</v>
      </c>
      <c r="Q84" s="142" t="b">
        <v>0</v>
      </c>
      <c r="R84" s="142" t="b">
        <v>0</v>
      </c>
      <c r="S84" s="142" t="b">
        <v>0</v>
      </c>
      <c r="T84" s="142" t="b">
        <v>0</v>
      </c>
      <c r="U84" s="142" t="b">
        <v>0</v>
      </c>
      <c r="V84" s="142" t="b">
        <v>0</v>
      </c>
      <c r="W84" s="142" t="b">
        <v>0</v>
      </c>
      <c r="X84" s="142" t="b">
        <v>0</v>
      </c>
      <c r="Y84" s="142" t="b">
        <v>0</v>
      </c>
      <c r="Z84" s="142" t="b">
        <v>0</v>
      </c>
      <c r="AA84" s="142" t="b">
        <v>0</v>
      </c>
      <c r="AB84" s="142" t="b">
        <v>0</v>
      </c>
      <c r="AC84" s="142" t="b">
        <v>0</v>
      </c>
      <c r="AD84" s="142" t="b">
        <v>0</v>
      </c>
      <c r="AE84" s="142" t="b">
        <v>0</v>
      </c>
    </row>
    <row r="85">
      <c r="A85" s="148"/>
      <c r="B85" s="142" t="b">
        <v>0</v>
      </c>
      <c r="C85" s="142" t="b">
        <v>0</v>
      </c>
      <c r="D85" s="142" t="b">
        <v>0</v>
      </c>
      <c r="E85" s="142" t="b">
        <v>0</v>
      </c>
      <c r="F85" s="142" t="b">
        <v>0</v>
      </c>
      <c r="G85" s="142" t="b">
        <v>0</v>
      </c>
      <c r="H85" s="142" t="b">
        <v>0</v>
      </c>
      <c r="I85" s="142" t="b">
        <v>0</v>
      </c>
      <c r="J85" s="142" t="b">
        <v>0</v>
      </c>
      <c r="K85" s="142" t="b">
        <v>0</v>
      </c>
      <c r="L85" s="142" t="b">
        <v>0</v>
      </c>
      <c r="M85" s="142" t="b">
        <v>0</v>
      </c>
      <c r="N85" s="142" t="b">
        <v>0</v>
      </c>
      <c r="O85" s="142" t="b">
        <v>0</v>
      </c>
      <c r="P85" s="142" t="b">
        <v>0</v>
      </c>
      <c r="Q85" s="142" t="b">
        <v>0</v>
      </c>
      <c r="R85" s="142" t="b">
        <v>0</v>
      </c>
      <c r="S85" s="142" t="b">
        <v>0</v>
      </c>
      <c r="T85" s="142" t="b">
        <v>0</v>
      </c>
      <c r="U85" s="142" t="b">
        <v>0</v>
      </c>
      <c r="V85" s="142" t="b">
        <v>0</v>
      </c>
      <c r="W85" s="142" t="b">
        <v>0</v>
      </c>
      <c r="X85" s="142" t="b">
        <v>0</v>
      </c>
      <c r="Y85" s="142" t="b">
        <v>0</v>
      </c>
      <c r="Z85" s="142" t="b">
        <v>0</v>
      </c>
      <c r="AA85" s="142" t="b">
        <v>0</v>
      </c>
      <c r="AB85" s="142" t="b">
        <v>0</v>
      </c>
      <c r="AC85" s="142" t="b">
        <v>0</v>
      </c>
      <c r="AD85" s="142" t="b">
        <v>0</v>
      </c>
      <c r="AE85" s="142" t="b">
        <v>0</v>
      </c>
    </row>
    <row r="86">
      <c r="A86" s="144"/>
      <c r="B86" s="142" t="b">
        <v>0</v>
      </c>
      <c r="C86" s="142" t="b">
        <v>0</v>
      </c>
      <c r="D86" s="142" t="b">
        <v>0</v>
      </c>
      <c r="E86" s="142" t="b">
        <v>0</v>
      </c>
      <c r="F86" s="142" t="b">
        <v>0</v>
      </c>
      <c r="G86" s="142" t="b">
        <v>0</v>
      </c>
      <c r="H86" s="142" t="b">
        <v>0</v>
      </c>
      <c r="I86" s="142" t="b">
        <v>0</v>
      </c>
      <c r="J86" s="142" t="b">
        <v>0</v>
      </c>
      <c r="K86" s="142" t="b">
        <v>0</v>
      </c>
      <c r="L86" s="142" t="b">
        <v>0</v>
      </c>
      <c r="M86" s="142" t="b">
        <v>0</v>
      </c>
      <c r="N86" s="142" t="b">
        <v>0</v>
      </c>
      <c r="O86" s="142" t="b">
        <v>0</v>
      </c>
      <c r="P86" s="142" t="b">
        <v>0</v>
      </c>
      <c r="Q86" s="142" t="b">
        <v>0</v>
      </c>
      <c r="R86" s="142" t="b">
        <v>0</v>
      </c>
      <c r="S86" s="142" t="b">
        <v>0</v>
      </c>
      <c r="T86" s="142" t="b">
        <v>0</v>
      </c>
      <c r="U86" s="142" t="b">
        <v>0</v>
      </c>
      <c r="V86" s="142" t="b">
        <v>0</v>
      </c>
      <c r="W86" s="142" t="b">
        <v>0</v>
      </c>
      <c r="X86" s="142" t="b">
        <v>0</v>
      </c>
      <c r="Y86" s="142" t="b">
        <v>0</v>
      </c>
      <c r="Z86" s="142" t="b">
        <v>0</v>
      </c>
      <c r="AA86" s="142" t="b">
        <v>0</v>
      </c>
      <c r="AB86" s="142" t="b">
        <v>0</v>
      </c>
      <c r="AC86" s="142" t="b">
        <v>0</v>
      </c>
      <c r="AD86" s="142" t="b">
        <v>0</v>
      </c>
      <c r="AE86" s="142" t="b">
        <v>0</v>
      </c>
    </row>
    <row r="87">
      <c r="A87" s="144"/>
      <c r="B87" s="142" t="b">
        <v>0</v>
      </c>
      <c r="C87" s="142" t="b">
        <v>0</v>
      </c>
      <c r="D87" s="142" t="b">
        <v>0</v>
      </c>
      <c r="E87" s="142" t="b">
        <v>0</v>
      </c>
      <c r="F87" s="142" t="b">
        <v>0</v>
      </c>
      <c r="G87" s="142" t="b">
        <v>0</v>
      </c>
      <c r="H87" s="142" t="b">
        <v>0</v>
      </c>
      <c r="I87" s="142" t="b">
        <v>0</v>
      </c>
      <c r="J87" s="142" t="b">
        <v>0</v>
      </c>
      <c r="K87" s="142" t="b">
        <v>0</v>
      </c>
      <c r="L87" s="142" t="b">
        <v>0</v>
      </c>
      <c r="M87" s="142" t="b">
        <v>0</v>
      </c>
      <c r="N87" s="142" t="b">
        <v>0</v>
      </c>
      <c r="O87" s="142" t="b">
        <v>0</v>
      </c>
      <c r="P87" s="142" t="b">
        <v>0</v>
      </c>
      <c r="Q87" s="142" t="b">
        <v>0</v>
      </c>
      <c r="R87" s="142" t="b">
        <v>0</v>
      </c>
      <c r="S87" s="142" t="b">
        <v>0</v>
      </c>
      <c r="T87" s="142" t="b">
        <v>0</v>
      </c>
      <c r="U87" s="142" t="b">
        <v>0</v>
      </c>
      <c r="V87" s="142" t="b">
        <v>0</v>
      </c>
      <c r="W87" s="142" t="b">
        <v>0</v>
      </c>
      <c r="X87" s="142" t="b">
        <v>0</v>
      </c>
      <c r="Y87" s="142" t="b">
        <v>0</v>
      </c>
      <c r="Z87" s="142" t="b">
        <v>0</v>
      </c>
      <c r="AA87" s="142" t="b">
        <v>0</v>
      </c>
      <c r="AB87" s="142" t="b">
        <v>0</v>
      </c>
      <c r="AC87" s="142" t="b">
        <v>0</v>
      </c>
      <c r="AD87" s="142" t="b">
        <v>0</v>
      </c>
      <c r="AE87" s="142" t="b">
        <v>0</v>
      </c>
    </row>
    <row r="88">
      <c r="A88" s="144"/>
      <c r="B88" s="142" t="b">
        <v>0</v>
      </c>
      <c r="C88" s="142" t="b">
        <v>0</v>
      </c>
      <c r="D88" s="142" t="b">
        <v>0</v>
      </c>
      <c r="E88" s="142" t="b">
        <v>0</v>
      </c>
      <c r="F88" s="142" t="b">
        <v>0</v>
      </c>
      <c r="G88" s="142" t="b">
        <v>0</v>
      </c>
      <c r="H88" s="142" t="b">
        <v>0</v>
      </c>
      <c r="I88" s="142" t="b">
        <v>0</v>
      </c>
      <c r="J88" s="142" t="b">
        <v>0</v>
      </c>
      <c r="K88" s="142" t="b">
        <v>0</v>
      </c>
      <c r="L88" s="142" t="b">
        <v>0</v>
      </c>
      <c r="M88" s="142" t="b">
        <v>0</v>
      </c>
      <c r="N88" s="142" t="b">
        <v>0</v>
      </c>
      <c r="O88" s="142" t="b">
        <v>0</v>
      </c>
      <c r="P88" s="142" t="b">
        <v>0</v>
      </c>
      <c r="Q88" s="142" t="b">
        <v>0</v>
      </c>
      <c r="R88" s="142" t="b">
        <v>0</v>
      </c>
      <c r="S88" s="142" t="b">
        <v>0</v>
      </c>
      <c r="T88" s="142" t="b">
        <v>0</v>
      </c>
      <c r="U88" s="142" t="b">
        <v>0</v>
      </c>
      <c r="V88" s="142" t="b">
        <v>0</v>
      </c>
      <c r="W88" s="142" t="b">
        <v>0</v>
      </c>
      <c r="X88" s="142" t="b">
        <v>0</v>
      </c>
      <c r="Y88" s="142" t="b">
        <v>0</v>
      </c>
      <c r="Z88" s="142" t="b">
        <v>0</v>
      </c>
      <c r="AA88" s="142" t="b">
        <v>0</v>
      </c>
      <c r="AB88" s="142" t="b">
        <v>0</v>
      </c>
      <c r="AC88" s="142" t="b">
        <v>0</v>
      </c>
      <c r="AD88" s="142" t="b">
        <v>0</v>
      </c>
      <c r="AE88" s="142" t="b">
        <v>0</v>
      </c>
    </row>
    <row r="89">
      <c r="A89" s="144"/>
      <c r="B89" s="142" t="b">
        <v>0</v>
      </c>
      <c r="C89" s="142" t="b">
        <v>0</v>
      </c>
      <c r="D89" s="142" t="b">
        <v>0</v>
      </c>
      <c r="E89" s="142" t="b">
        <v>0</v>
      </c>
      <c r="F89" s="142" t="b">
        <v>0</v>
      </c>
      <c r="G89" s="142" t="b">
        <v>0</v>
      </c>
      <c r="H89" s="142" t="b">
        <v>0</v>
      </c>
      <c r="I89" s="142" t="b">
        <v>0</v>
      </c>
      <c r="J89" s="142" t="b">
        <v>0</v>
      </c>
      <c r="K89" s="142" t="b">
        <v>0</v>
      </c>
      <c r="L89" s="142" t="b">
        <v>0</v>
      </c>
      <c r="M89" s="142" t="b">
        <v>0</v>
      </c>
      <c r="N89" s="142" t="b">
        <v>0</v>
      </c>
      <c r="O89" s="142" t="b">
        <v>0</v>
      </c>
      <c r="P89" s="142" t="b">
        <v>0</v>
      </c>
      <c r="Q89" s="142" t="b">
        <v>0</v>
      </c>
      <c r="R89" s="142" t="b">
        <v>0</v>
      </c>
      <c r="S89" s="142" t="b">
        <v>0</v>
      </c>
      <c r="T89" s="142" t="b">
        <v>0</v>
      </c>
      <c r="U89" s="142" t="b">
        <v>0</v>
      </c>
      <c r="V89" s="142" t="b">
        <v>0</v>
      </c>
      <c r="W89" s="142" t="b">
        <v>0</v>
      </c>
      <c r="X89" s="142" t="b">
        <v>0</v>
      </c>
      <c r="Y89" s="142" t="b">
        <v>0</v>
      </c>
      <c r="Z89" s="142" t="b">
        <v>0</v>
      </c>
      <c r="AA89" s="142" t="b">
        <v>0</v>
      </c>
      <c r="AB89" s="142" t="b">
        <v>0</v>
      </c>
      <c r="AC89" s="142" t="b">
        <v>0</v>
      </c>
      <c r="AD89" s="142" t="b">
        <v>0</v>
      </c>
      <c r="AE89" s="142" t="b">
        <v>0</v>
      </c>
    </row>
    <row r="90">
      <c r="A90" s="144"/>
      <c r="B90" s="142" t="b">
        <v>0</v>
      </c>
      <c r="C90" s="142" t="b">
        <v>0</v>
      </c>
      <c r="D90" s="142" t="b">
        <v>0</v>
      </c>
      <c r="E90" s="142" t="b">
        <v>0</v>
      </c>
      <c r="F90" s="142" t="b">
        <v>0</v>
      </c>
      <c r="G90" s="142" t="b">
        <v>0</v>
      </c>
      <c r="H90" s="142" t="b">
        <v>0</v>
      </c>
      <c r="I90" s="142" t="b">
        <v>0</v>
      </c>
      <c r="J90" s="142" t="b">
        <v>0</v>
      </c>
      <c r="K90" s="142" t="b">
        <v>0</v>
      </c>
      <c r="L90" s="142" t="b">
        <v>0</v>
      </c>
      <c r="M90" s="142" t="b">
        <v>0</v>
      </c>
      <c r="N90" s="142" t="b">
        <v>0</v>
      </c>
      <c r="O90" s="142" t="b">
        <v>0</v>
      </c>
      <c r="P90" s="142" t="b">
        <v>0</v>
      </c>
      <c r="Q90" s="142" t="b">
        <v>0</v>
      </c>
      <c r="R90" s="142" t="b">
        <v>0</v>
      </c>
      <c r="S90" s="142" t="b">
        <v>0</v>
      </c>
      <c r="T90" s="142" t="b">
        <v>0</v>
      </c>
      <c r="U90" s="142" t="b">
        <v>0</v>
      </c>
      <c r="V90" s="142" t="b">
        <v>0</v>
      </c>
      <c r="W90" s="142" t="b">
        <v>0</v>
      </c>
      <c r="X90" s="142" t="b">
        <v>0</v>
      </c>
      <c r="Y90" s="142" t="b">
        <v>0</v>
      </c>
      <c r="Z90" s="142" t="b">
        <v>0</v>
      </c>
      <c r="AA90" s="142" t="b">
        <v>0</v>
      </c>
      <c r="AB90" s="142" t="b">
        <v>0</v>
      </c>
      <c r="AC90" s="142" t="b">
        <v>0</v>
      </c>
      <c r="AD90" s="142" t="b">
        <v>0</v>
      </c>
      <c r="AE90" s="142" t="b">
        <v>0</v>
      </c>
    </row>
    <row r="91">
      <c r="A91" s="145" t="s">
        <v>14</v>
      </c>
      <c r="B91" s="146">
        <v>45468.0</v>
      </c>
      <c r="C91" s="146">
        <v>45475.0</v>
      </c>
      <c r="D91" s="146">
        <v>45482.0</v>
      </c>
      <c r="E91" s="146">
        <v>45489.0</v>
      </c>
      <c r="F91" s="146">
        <v>45496.0</v>
      </c>
      <c r="G91" s="146">
        <v>45503.0</v>
      </c>
      <c r="H91" s="146">
        <v>45510.0</v>
      </c>
      <c r="I91" s="146">
        <v>45517.0</v>
      </c>
      <c r="J91" s="146">
        <v>45524.0</v>
      </c>
      <c r="K91" s="146">
        <v>45531.0</v>
      </c>
      <c r="L91" s="146">
        <v>45538.0</v>
      </c>
      <c r="M91" s="146">
        <v>45545.0</v>
      </c>
      <c r="N91" s="146">
        <v>45552.0</v>
      </c>
      <c r="O91" s="146">
        <v>45559.0</v>
      </c>
      <c r="P91" s="146">
        <v>45566.0</v>
      </c>
      <c r="Q91" s="146">
        <v>45573.0</v>
      </c>
      <c r="R91" s="146">
        <v>45580.0</v>
      </c>
      <c r="S91" s="146">
        <v>45587.0</v>
      </c>
      <c r="T91" s="146">
        <v>45594.0</v>
      </c>
      <c r="U91" s="146">
        <v>45601.0</v>
      </c>
      <c r="V91" s="146">
        <v>45608.0</v>
      </c>
      <c r="W91" s="146">
        <v>45615.0</v>
      </c>
      <c r="X91" s="146">
        <v>45622.0</v>
      </c>
      <c r="Y91" s="146">
        <v>45629.0</v>
      </c>
      <c r="Z91" s="146">
        <v>45636.0</v>
      </c>
      <c r="AA91" s="146">
        <v>45643.0</v>
      </c>
      <c r="AB91" s="146">
        <v>45650.0</v>
      </c>
      <c r="AC91" s="146">
        <v>45657.0</v>
      </c>
      <c r="AD91" s="146">
        <v>45664.0</v>
      </c>
      <c r="AE91" s="146">
        <v>45671.0</v>
      </c>
    </row>
    <row r="92">
      <c r="A92" s="148"/>
      <c r="B92" s="147" t="b">
        <v>0</v>
      </c>
      <c r="C92" s="147" t="b">
        <v>0</v>
      </c>
      <c r="D92" s="147" t="b">
        <v>0</v>
      </c>
      <c r="E92" s="147" t="b">
        <v>0</v>
      </c>
      <c r="F92" s="147" t="b">
        <v>0</v>
      </c>
      <c r="G92" s="147" t="b">
        <v>0</v>
      </c>
      <c r="H92" s="147" t="b">
        <v>0</v>
      </c>
      <c r="I92" s="147" t="b">
        <v>0</v>
      </c>
      <c r="J92" s="147" t="b">
        <v>0</v>
      </c>
      <c r="K92" s="147" t="b">
        <v>0</v>
      </c>
      <c r="L92" s="147" t="b">
        <v>0</v>
      </c>
      <c r="M92" s="147" t="b">
        <v>0</v>
      </c>
      <c r="N92" s="147" t="b">
        <v>0</v>
      </c>
      <c r="O92" s="147" t="b">
        <v>0</v>
      </c>
      <c r="P92" s="147" t="b">
        <v>0</v>
      </c>
      <c r="Q92" s="147" t="b">
        <v>0</v>
      </c>
      <c r="R92" s="147" t="b">
        <v>0</v>
      </c>
      <c r="S92" s="147" t="b">
        <v>0</v>
      </c>
      <c r="T92" s="147" t="b">
        <v>0</v>
      </c>
      <c r="U92" s="147" t="b">
        <v>0</v>
      </c>
      <c r="V92" s="147" t="b">
        <v>0</v>
      </c>
      <c r="W92" s="147" t="b">
        <v>0</v>
      </c>
      <c r="X92" s="147" t="b">
        <v>0</v>
      </c>
      <c r="Y92" s="147" t="b">
        <v>0</v>
      </c>
      <c r="Z92" s="147" t="b">
        <v>0</v>
      </c>
      <c r="AA92" s="147" t="b">
        <v>0</v>
      </c>
      <c r="AB92" s="147" t="b">
        <v>0</v>
      </c>
      <c r="AC92" s="147" t="b">
        <v>0</v>
      </c>
      <c r="AD92" s="147" t="b">
        <v>0</v>
      </c>
      <c r="AE92" s="147" t="b">
        <v>0</v>
      </c>
    </row>
    <row r="93">
      <c r="A93" s="149"/>
      <c r="B93" s="147" t="b">
        <v>0</v>
      </c>
      <c r="C93" s="147" t="b">
        <v>0</v>
      </c>
      <c r="D93" s="147" t="b">
        <v>0</v>
      </c>
      <c r="E93" s="147" t="b">
        <v>0</v>
      </c>
      <c r="F93" s="147" t="b">
        <v>0</v>
      </c>
      <c r="G93" s="147" t="b">
        <v>0</v>
      </c>
      <c r="H93" s="147" t="b">
        <v>0</v>
      </c>
      <c r="I93" s="147" t="b">
        <v>0</v>
      </c>
      <c r="J93" s="147" t="b">
        <v>0</v>
      </c>
      <c r="K93" s="147" t="b">
        <v>0</v>
      </c>
      <c r="L93" s="147" t="b">
        <v>0</v>
      </c>
      <c r="M93" s="147" t="b">
        <v>0</v>
      </c>
      <c r="N93" s="147" t="b">
        <v>0</v>
      </c>
      <c r="O93" s="147" t="b">
        <v>0</v>
      </c>
      <c r="P93" s="147" t="b">
        <v>0</v>
      </c>
      <c r="Q93" s="147" t="b">
        <v>0</v>
      </c>
      <c r="R93" s="147" t="b">
        <v>0</v>
      </c>
      <c r="S93" s="147" t="b">
        <v>0</v>
      </c>
      <c r="T93" s="147" t="b">
        <v>0</v>
      </c>
      <c r="U93" s="147" t="b">
        <v>0</v>
      </c>
      <c r="V93" s="147" t="b">
        <v>0</v>
      </c>
      <c r="W93" s="147" t="b">
        <v>0</v>
      </c>
      <c r="X93" s="147" t="b">
        <v>0</v>
      </c>
      <c r="Y93" s="147" t="b">
        <v>0</v>
      </c>
      <c r="Z93" s="147" t="b">
        <v>0</v>
      </c>
      <c r="AA93" s="147" t="b">
        <v>0</v>
      </c>
      <c r="AB93" s="147" t="b">
        <v>0</v>
      </c>
      <c r="AC93" s="147" t="b">
        <v>0</v>
      </c>
      <c r="AD93" s="147" t="b">
        <v>0</v>
      </c>
      <c r="AE93" s="147" t="b">
        <v>0</v>
      </c>
    </row>
    <row r="94">
      <c r="A94" s="148"/>
      <c r="B94" s="147" t="b">
        <v>0</v>
      </c>
      <c r="C94" s="147" t="b">
        <v>0</v>
      </c>
      <c r="D94" s="147" t="b">
        <v>0</v>
      </c>
      <c r="E94" s="147" t="b">
        <v>0</v>
      </c>
      <c r="F94" s="147" t="b">
        <v>0</v>
      </c>
      <c r="G94" s="147" t="b">
        <v>0</v>
      </c>
      <c r="H94" s="147" t="b">
        <v>0</v>
      </c>
      <c r="I94" s="147" t="b">
        <v>0</v>
      </c>
      <c r="J94" s="147" t="b">
        <v>0</v>
      </c>
      <c r="K94" s="147" t="b">
        <v>0</v>
      </c>
      <c r="L94" s="147" t="b">
        <v>0</v>
      </c>
      <c r="M94" s="147" t="b">
        <v>0</v>
      </c>
      <c r="N94" s="147" t="b">
        <v>0</v>
      </c>
      <c r="O94" s="147" t="b">
        <v>0</v>
      </c>
      <c r="P94" s="147" t="b">
        <v>0</v>
      </c>
      <c r="Q94" s="147" t="b">
        <v>0</v>
      </c>
      <c r="R94" s="147" t="b">
        <v>0</v>
      </c>
      <c r="S94" s="147" t="b">
        <v>0</v>
      </c>
      <c r="T94" s="147" t="b">
        <v>0</v>
      </c>
      <c r="U94" s="147" t="b">
        <v>0</v>
      </c>
      <c r="V94" s="147" t="b">
        <v>0</v>
      </c>
      <c r="W94" s="147" t="b">
        <v>0</v>
      </c>
      <c r="X94" s="147" t="b">
        <v>0</v>
      </c>
      <c r="Y94" s="147" t="b">
        <v>0</v>
      </c>
      <c r="Z94" s="147" t="b">
        <v>0</v>
      </c>
      <c r="AA94" s="147" t="b">
        <v>0</v>
      </c>
      <c r="AB94" s="147" t="b">
        <v>0</v>
      </c>
      <c r="AC94" s="147" t="b">
        <v>0</v>
      </c>
      <c r="AD94" s="147" t="b">
        <v>0</v>
      </c>
      <c r="AE94" s="147" t="b">
        <v>0</v>
      </c>
    </row>
    <row r="95">
      <c r="A95" s="144"/>
      <c r="B95" s="147" t="b">
        <v>0</v>
      </c>
      <c r="C95" s="147" t="b">
        <v>0</v>
      </c>
      <c r="D95" s="147" t="b">
        <v>0</v>
      </c>
      <c r="E95" s="147" t="b">
        <v>0</v>
      </c>
      <c r="F95" s="147" t="b">
        <v>0</v>
      </c>
      <c r="G95" s="147" t="b">
        <v>0</v>
      </c>
      <c r="H95" s="147" t="b">
        <v>0</v>
      </c>
      <c r="I95" s="147" t="b">
        <v>0</v>
      </c>
      <c r="J95" s="147" t="b">
        <v>0</v>
      </c>
      <c r="K95" s="147" t="b">
        <v>0</v>
      </c>
      <c r="L95" s="147" t="b">
        <v>0</v>
      </c>
      <c r="M95" s="147" t="b">
        <v>0</v>
      </c>
      <c r="N95" s="147" t="b">
        <v>0</v>
      </c>
      <c r="O95" s="147" t="b">
        <v>0</v>
      </c>
      <c r="P95" s="147" t="b">
        <v>0</v>
      </c>
      <c r="Q95" s="147" t="b">
        <v>0</v>
      </c>
      <c r="R95" s="147" t="b">
        <v>0</v>
      </c>
      <c r="S95" s="147" t="b">
        <v>0</v>
      </c>
      <c r="T95" s="147" t="b">
        <v>0</v>
      </c>
      <c r="U95" s="147" t="b">
        <v>0</v>
      </c>
      <c r="V95" s="147" t="b">
        <v>0</v>
      </c>
      <c r="W95" s="147" t="b">
        <v>0</v>
      </c>
      <c r="X95" s="147" t="b">
        <v>0</v>
      </c>
      <c r="Y95" s="147" t="b">
        <v>0</v>
      </c>
      <c r="Z95" s="147" t="b">
        <v>0</v>
      </c>
      <c r="AA95" s="147" t="b">
        <v>0</v>
      </c>
      <c r="AB95" s="147" t="b">
        <v>0</v>
      </c>
      <c r="AC95" s="147" t="b">
        <v>0</v>
      </c>
      <c r="AD95" s="147" t="b">
        <v>0</v>
      </c>
      <c r="AE95" s="147" t="b">
        <v>0</v>
      </c>
    </row>
    <row r="96">
      <c r="A96" s="144"/>
      <c r="B96" s="147" t="b">
        <v>0</v>
      </c>
      <c r="C96" s="147" t="b">
        <v>0</v>
      </c>
      <c r="D96" s="147" t="b">
        <v>0</v>
      </c>
      <c r="E96" s="147" t="b">
        <v>0</v>
      </c>
      <c r="F96" s="147" t="b">
        <v>0</v>
      </c>
      <c r="G96" s="147" t="b">
        <v>0</v>
      </c>
      <c r="H96" s="147" t="b">
        <v>0</v>
      </c>
      <c r="I96" s="147" t="b">
        <v>0</v>
      </c>
      <c r="J96" s="147" t="b">
        <v>0</v>
      </c>
      <c r="K96" s="147" t="b">
        <v>0</v>
      </c>
      <c r="L96" s="147" t="b">
        <v>0</v>
      </c>
      <c r="M96" s="147" t="b">
        <v>0</v>
      </c>
      <c r="N96" s="147" t="b">
        <v>0</v>
      </c>
      <c r="O96" s="147" t="b">
        <v>0</v>
      </c>
      <c r="P96" s="147" t="b">
        <v>0</v>
      </c>
      <c r="Q96" s="147" t="b">
        <v>0</v>
      </c>
      <c r="R96" s="147" t="b">
        <v>0</v>
      </c>
      <c r="S96" s="147" t="b">
        <v>0</v>
      </c>
      <c r="T96" s="147" t="b">
        <v>0</v>
      </c>
      <c r="U96" s="147" t="b">
        <v>0</v>
      </c>
      <c r="V96" s="147" t="b">
        <v>0</v>
      </c>
      <c r="W96" s="147" t="b">
        <v>0</v>
      </c>
      <c r="X96" s="147" t="b">
        <v>0</v>
      </c>
      <c r="Y96" s="147" t="b">
        <v>0</v>
      </c>
      <c r="Z96" s="147" t="b">
        <v>0</v>
      </c>
      <c r="AA96" s="147" t="b">
        <v>0</v>
      </c>
      <c r="AB96" s="147" t="b">
        <v>0</v>
      </c>
      <c r="AC96" s="147" t="b">
        <v>0</v>
      </c>
      <c r="AD96" s="147" t="b">
        <v>0</v>
      </c>
      <c r="AE96" s="147" t="b">
        <v>0</v>
      </c>
    </row>
    <row r="97">
      <c r="A97" s="144"/>
      <c r="B97" s="147" t="b">
        <v>0</v>
      </c>
      <c r="C97" s="147" t="b">
        <v>0</v>
      </c>
      <c r="D97" s="147" t="b">
        <v>0</v>
      </c>
      <c r="E97" s="147" t="b">
        <v>0</v>
      </c>
      <c r="F97" s="147" t="b">
        <v>0</v>
      </c>
      <c r="G97" s="147" t="b">
        <v>0</v>
      </c>
      <c r="H97" s="147" t="b">
        <v>0</v>
      </c>
      <c r="I97" s="147" t="b">
        <v>0</v>
      </c>
      <c r="J97" s="147" t="b">
        <v>0</v>
      </c>
      <c r="K97" s="147" t="b">
        <v>0</v>
      </c>
      <c r="L97" s="147" t="b">
        <v>0</v>
      </c>
      <c r="M97" s="147" t="b">
        <v>0</v>
      </c>
      <c r="N97" s="147" t="b">
        <v>0</v>
      </c>
      <c r="O97" s="147" t="b">
        <v>0</v>
      </c>
      <c r="P97" s="147" t="b">
        <v>0</v>
      </c>
      <c r="Q97" s="147" t="b">
        <v>0</v>
      </c>
      <c r="R97" s="147" t="b">
        <v>0</v>
      </c>
      <c r="S97" s="147" t="b">
        <v>0</v>
      </c>
      <c r="T97" s="147" t="b">
        <v>0</v>
      </c>
      <c r="U97" s="147" t="b">
        <v>0</v>
      </c>
      <c r="V97" s="147" t="b">
        <v>0</v>
      </c>
      <c r="W97" s="147" t="b">
        <v>0</v>
      </c>
      <c r="X97" s="147" t="b">
        <v>0</v>
      </c>
      <c r="Y97" s="147" t="b">
        <v>0</v>
      </c>
      <c r="Z97" s="147" t="b">
        <v>0</v>
      </c>
      <c r="AA97" s="147" t="b">
        <v>0</v>
      </c>
      <c r="AB97" s="147" t="b">
        <v>0</v>
      </c>
      <c r="AC97" s="147" t="b">
        <v>0</v>
      </c>
      <c r="AD97" s="147" t="b">
        <v>0</v>
      </c>
      <c r="AE97" s="147" t="b">
        <v>0</v>
      </c>
    </row>
    <row r="98">
      <c r="A98" s="144"/>
      <c r="B98" s="147" t="b">
        <v>0</v>
      </c>
      <c r="C98" s="147" t="b">
        <v>0</v>
      </c>
      <c r="D98" s="147" t="b">
        <v>0</v>
      </c>
      <c r="E98" s="147" t="b">
        <v>0</v>
      </c>
      <c r="F98" s="147" t="b">
        <v>0</v>
      </c>
      <c r="G98" s="147" t="b">
        <v>0</v>
      </c>
      <c r="H98" s="147" t="b">
        <v>0</v>
      </c>
      <c r="I98" s="147" t="b">
        <v>0</v>
      </c>
      <c r="J98" s="147" t="b">
        <v>0</v>
      </c>
      <c r="K98" s="147" t="b">
        <v>0</v>
      </c>
      <c r="L98" s="147" t="b">
        <v>0</v>
      </c>
      <c r="M98" s="147" t="b">
        <v>0</v>
      </c>
      <c r="N98" s="147" t="b">
        <v>0</v>
      </c>
      <c r="O98" s="147" t="b">
        <v>0</v>
      </c>
      <c r="P98" s="147" t="b">
        <v>0</v>
      </c>
      <c r="Q98" s="147" t="b">
        <v>0</v>
      </c>
      <c r="R98" s="147" t="b">
        <v>0</v>
      </c>
      <c r="S98" s="147" t="b">
        <v>0</v>
      </c>
      <c r="T98" s="147" t="b">
        <v>0</v>
      </c>
      <c r="U98" s="147" t="b">
        <v>0</v>
      </c>
      <c r="V98" s="147" t="b">
        <v>0</v>
      </c>
      <c r="W98" s="147" t="b">
        <v>0</v>
      </c>
      <c r="X98" s="147" t="b">
        <v>0</v>
      </c>
      <c r="Y98" s="147" t="b">
        <v>0</v>
      </c>
      <c r="Z98" s="147" t="b">
        <v>0</v>
      </c>
      <c r="AA98" s="147" t="b">
        <v>0</v>
      </c>
      <c r="AB98" s="147" t="b">
        <v>0</v>
      </c>
      <c r="AC98" s="147" t="b">
        <v>0</v>
      </c>
      <c r="AD98" s="147" t="b">
        <v>0</v>
      </c>
      <c r="AE98" s="147" t="b">
        <v>0</v>
      </c>
    </row>
    <row r="99">
      <c r="A99" s="144"/>
      <c r="B99" s="147" t="b">
        <v>0</v>
      </c>
      <c r="C99" s="147" t="b">
        <v>0</v>
      </c>
      <c r="D99" s="147" t="b">
        <v>0</v>
      </c>
      <c r="E99" s="147" t="b">
        <v>0</v>
      </c>
      <c r="F99" s="147" t="b">
        <v>0</v>
      </c>
      <c r="G99" s="147" t="b">
        <v>0</v>
      </c>
      <c r="H99" s="147" t="b">
        <v>0</v>
      </c>
      <c r="I99" s="147" t="b">
        <v>0</v>
      </c>
      <c r="J99" s="147" t="b">
        <v>0</v>
      </c>
      <c r="K99" s="147" t="b">
        <v>0</v>
      </c>
      <c r="L99" s="147" t="b">
        <v>0</v>
      </c>
      <c r="M99" s="147" t="b">
        <v>0</v>
      </c>
      <c r="N99" s="147" t="b">
        <v>0</v>
      </c>
      <c r="O99" s="147" t="b">
        <v>0</v>
      </c>
      <c r="P99" s="147" t="b">
        <v>0</v>
      </c>
      <c r="Q99" s="147" t="b">
        <v>0</v>
      </c>
      <c r="R99" s="147" t="b">
        <v>0</v>
      </c>
      <c r="S99" s="147" t="b">
        <v>0</v>
      </c>
      <c r="T99" s="147" t="b">
        <v>0</v>
      </c>
      <c r="U99" s="147" t="b">
        <v>0</v>
      </c>
      <c r="V99" s="147" t="b">
        <v>0</v>
      </c>
      <c r="W99" s="147" t="b">
        <v>0</v>
      </c>
      <c r="X99" s="147" t="b">
        <v>0</v>
      </c>
      <c r="Y99" s="147" t="b">
        <v>0</v>
      </c>
      <c r="Z99" s="147" t="b">
        <v>0</v>
      </c>
      <c r="AA99" s="147" t="b">
        <v>0</v>
      </c>
      <c r="AB99" s="147" t="b">
        <v>0</v>
      </c>
      <c r="AC99" s="147" t="b">
        <v>0</v>
      </c>
      <c r="AD99" s="147" t="b">
        <v>0</v>
      </c>
      <c r="AE99" s="147" t="b">
        <v>0</v>
      </c>
    </row>
    <row r="100">
      <c r="A100" s="144"/>
      <c r="B100" s="147" t="b">
        <v>0</v>
      </c>
      <c r="C100" s="147" t="b">
        <v>0</v>
      </c>
      <c r="D100" s="147" t="b">
        <v>0</v>
      </c>
      <c r="E100" s="147" t="b">
        <v>0</v>
      </c>
      <c r="F100" s="147" t="b">
        <v>0</v>
      </c>
      <c r="G100" s="147" t="b">
        <v>0</v>
      </c>
      <c r="H100" s="147" t="b">
        <v>0</v>
      </c>
      <c r="I100" s="147" t="b">
        <v>0</v>
      </c>
      <c r="J100" s="147" t="b">
        <v>0</v>
      </c>
      <c r="K100" s="147" t="b">
        <v>0</v>
      </c>
      <c r="L100" s="147" t="b">
        <v>0</v>
      </c>
      <c r="M100" s="147" t="b">
        <v>0</v>
      </c>
      <c r="N100" s="147" t="b">
        <v>0</v>
      </c>
      <c r="O100" s="147" t="b">
        <v>0</v>
      </c>
      <c r="P100" s="147" t="b">
        <v>0</v>
      </c>
      <c r="Q100" s="147" t="b">
        <v>0</v>
      </c>
      <c r="R100" s="147" t="b">
        <v>0</v>
      </c>
      <c r="S100" s="147" t="b">
        <v>0</v>
      </c>
      <c r="T100" s="147" t="b">
        <v>0</v>
      </c>
      <c r="U100" s="147" t="b">
        <v>0</v>
      </c>
      <c r="V100" s="147" t="b">
        <v>0</v>
      </c>
      <c r="W100" s="147" t="b">
        <v>0</v>
      </c>
      <c r="X100" s="147" t="b">
        <v>0</v>
      </c>
      <c r="Y100" s="147" t="b">
        <v>0</v>
      </c>
      <c r="Z100" s="147" t="b">
        <v>0</v>
      </c>
      <c r="AA100" s="147" t="b">
        <v>0</v>
      </c>
      <c r="AB100" s="147" t="b">
        <v>0</v>
      </c>
      <c r="AC100" s="147" t="b">
        <v>0</v>
      </c>
      <c r="AD100" s="147" t="b">
        <v>0</v>
      </c>
      <c r="AE100" s="147" t="b">
        <v>0</v>
      </c>
    </row>
    <row r="101">
      <c r="A101" s="144"/>
      <c r="B101" s="147" t="b">
        <v>0</v>
      </c>
      <c r="C101" s="147" t="b">
        <v>0</v>
      </c>
      <c r="D101" s="147" t="b">
        <v>0</v>
      </c>
      <c r="E101" s="147" t="b">
        <v>0</v>
      </c>
      <c r="F101" s="147" t="b">
        <v>0</v>
      </c>
      <c r="G101" s="147" t="b">
        <v>0</v>
      </c>
      <c r="H101" s="147" t="b">
        <v>0</v>
      </c>
      <c r="I101" s="147" t="b">
        <v>0</v>
      </c>
      <c r="J101" s="147" t="b">
        <v>0</v>
      </c>
      <c r="K101" s="147" t="b">
        <v>0</v>
      </c>
      <c r="L101" s="147" t="b">
        <v>0</v>
      </c>
      <c r="M101" s="147" t="b">
        <v>0</v>
      </c>
      <c r="N101" s="147" t="b">
        <v>0</v>
      </c>
      <c r="O101" s="147" t="b">
        <v>0</v>
      </c>
      <c r="P101" s="147" t="b">
        <v>0</v>
      </c>
      <c r="Q101" s="147" t="b">
        <v>0</v>
      </c>
      <c r="R101" s="147" t="b">
        <v>0</v>
      </c>
      <c r="S101" s="147" t="b">
        <v>0</v>
      </c>
      <c r="T101" s="147" t="b">
        <v>0</v>
      </c>
      <c r="U101" s="147" t="b">
        <v>0</v>
      </c>
      <c r="V101" s="147" t="b">
        <v>0</v>
      </c>
      <c r="W101" s="147" t="b">
        <v>0</v>
      </c>
      <c r="X101" s="147" t="b">
        <v>0</v>
      </c>
      <c r="Y101" s="147" t="b">
        <v>0</v>
      </c>
      <c r="Z101" s="147" t="b">
        <v>0</v>
      </c>
      <c r="AA101" s="147" t="b">
        <v>0</v>
      </c>
      <c r="AB101" s="147" t="b">
        <v>0</v>
      </c>
      <c r="AC101" s="147" t="b">
        <v>0</v>
      </c>
      <c r="AD101" s="147" t="b">
        <v>0</v>
      </c>
      <c r="AE101" s="147" t="b">
        <v>0</v>
      </c>
    </row>
    <row r="102">
      <c r="A102" s="145" t="s">
        <v>15</v>
      </c>
      <c r="B102" s="146">
        <v>45468.0</v>
      </c>
      <c r="C102" s="146">
        <v>45475.0</v>
      </c>
      <c r="D102" s="146">
        <v>45482.0</v>
      </c>
      <c r="E102" s="146">
        <v>45489.0</v>
      </c>
      <c r="F102" s="146">
        <v>45496.0</v>
      </c>
      <c r="G102" s="146">
        <v>45503.0</v>
      </c>
      <c r="H102" s="146">
        <v>45510.0</v>
      </c>
      <c r="I102" s="146">
        <v>45517.0</v>
      </c>
      <c r="J102" s="146">
        <v>45524.0</v>
      </c>
      <c r="K102" s="146">
        <v>45531.0</v>
      </c>
      <c r="L102" s="146">
        <v>45538.0</v>
      </c>
      <c r="M102" s="146">
        <v>45545.0</v>
      </c>
      <c r="N102" s="146">
        <v>45552.0</v>
      </c>
      <c r="O102" s="146">
        <v>45559.0</v>
      </c>
      <c r="P102" s="146">
        <v>45566.0</v>
      </c>
      <c r="Q102" s="146">
        <v>45573.0</v>
      </c>
      <c r="R102" s="146">
        <v>45580.0</v>
      </c>
      <c r="S102" s="146">
        <v>45587.0</v>
      </c>
      <c r="T102" s="146">
        <v>45594.0</v>
      </c>
      <c r="U102" s="146">
        <v>45601.0</v>
      </c>
      <c r="V102" s="146">
        <v>45608.0</v>
      </c>
      <c r="W102" s="146">
        <v>45615.0</v>
      </c>
      <c r="X102" s="146">
        <v>45622.0</v>
      </c>
      <c r="Y102" s="146">
        <v>45629.0</v>
      </c>
      <c r="Z102" s="146">
        <v>45636.0</v>
      </c>
      <c r="AA102" s="146">
        <v>45643.0</v>
      </c>
      <c r="AB102" s="146">
        <v>45650.0</v>
      </c>
      <c r="AC102" s="146">
        <v>45657.0</v>
      </c>
      <c r="AD102" s="146">
        <v>45664.0</v>
      </c>
      <c r="AE102" s="146">
        <v>45671.0</v>
      </c>
    </row>
    <row r="103">
      <c r="A103" s="148"/>
      <c r="B103" s="142" t="b">
        <v>0</v>
      </c>
      <c r="C103" s="142" t="b">
        <v>0</v>
      </c>
      <c r="D103" s="142" t="b">
        <v>0</v>
      </c>
      <c r="E103" s="142" t="b">
        <v>0</v>
      </c>
      <c r="F103" s="142" t="b">
        <v>0</v>
      </c>
      <c r="G103" s="142" t="b">
        <v>0</v>
      </c>
      <c r="H103" s="142" t="b">
        <v>0</v>
      </c>
      <c r="I103" s="142" t="b">
        <v>0</v>
      </c>
      <c r="J103" s="142" t="b">
        <v>0</v>
      </c>
      <c r="K103" s="142" t="b">
        <v>0</v>
      </c>
      <c r="L103" s="142" t="b">
        <v>0</v>
      </c>
      <c r="M103" s="142" t="b">
        <v>0</v>
      </c>
      <c r="N103" s="142" t="b">
        <v>0</v>
      </c>
      <c r="O103" s="142" t="b">
        <v>0</v>
      </c>
      <c r="P103" s="142" t="b">
        <v>0</v>
      </c>
      <c r="Q103" s="142" t="b">
        <v>0</v>
      </c>
      <c r="R103" s="142" t="b">
        <v>0</v>
      </c>
      <c r="S103" s="142" t="b">
        <v>0</v>
      </c>
      <c r="T103" s="142" t="b">
        <v>0</v>
      </c>
      <c r="U103" s="142" t="b">
        <v>0</v>
      </c>
      <c r="V103" s="142" t="b">
        <v>0</v>
      </c>
      <c r="W103" s="142" t="b">
        <v>0</v>
      </c>
      <c r="X103" s="142" t="b">
        <v>0</v>
      </c>
      <c r="Y103" s="142" t="b">
        <v>0</v>
      </c>
      <c r="Z103" s="142" t="b">
        <v>0</v>
      </c>
      <c r="AA103" s="142" t="b">
        <v>0</v>
      </c>
      <c r="AB103" s="142" t="b">
        <v>0</v>
      </c>
      <c r="AC103" s="142" t="b">
        <v>0</v>
      </c>
      <c r="AD103" s="142" t="b">
        <v>0</v>
      </c>
      <c r="AE103" s="142" t="b">
        <v>0</v>
      </c>
    </row>
    <row r="104">
      <c r="A104" s="148"/>
      <c r="B104" s="142" t="b">
        <v>0</v>
      </c>
      <c r="C104" s="142" t="b">
        <v>0</v>
      </c>
      <c r="D104" s="142" t="b">
        <v>0</v>
      </c>
      <c r="E104" s="142" t="b">
        <v>0</v>
      </c>
      <c r="F104" s="142" t="b">
        <v>0</v>
      </c>
      <c r="G104" s="142" t="b">
        <v>0</v>
      </c>
      <c r="H104" s="142" t="b">
        <v>0</v>
      </c>
      <c r="I104" s="142" t="b">
        <v>0</v>
      </c>
      <c r="J104" s="142" t="b">
        <v>0</v>
      </c>
      <c r="K104" s="142" t="b">
        <v>0</v>
      </c>
      <c r="L104" s="142" t="b">
        <v>0</v>
      </c>
      <c r="M104" s="142" t="b">
        <v>0</v>
      </c>
      <c r="N104" s="142" t="b">
        <v>0</v>
      </c>
      <c r="O104" s="142" t="b">
        <v>0</v>
      </c>
      <c r="P104" s="142" t="b">
        <v>0</v>
      </c>
      <c r="Q104" s="142" t="b">
        <v>0</v>
      </c>
      <c r="R104" s="142" t="b">
        <v>0</v>
      </c>
      <c r="S104" s="142" t="b">
        <v>0</v>
      </c>
      <c r="T104" s="142" t="b">
        <v>0</v>
      </c>
      <c r="U104" s="142" t="b">
        <v>0</v>
      </c>
      <c r="V104" s="142" t="b">
        <v>0</v>
      </c>
      <c r="W104" s="142" t="b">
        <v>0</v>
      </c>
      <c r="X104" s="142" t="b">
        <v>0</v>
      </c>
      <c r="Y104" s="142" t="b">
        <v>0</v>
      </c>
      <c r="Z104" s="142" t="b">
        <v>0</v>
      </c>
      <c r="AA104" s="142" t="b">
        <v>0</v>
      </c>
      <c r="AB104" s="142" t="b">
        <v>0</v>
      </c>
      <c r="AC104" s="142" t="b">
        <v>0</v>
      </c>
      <c r="AD104" s="142" t="b">
        <v>0</v>
      </c>
      <c r="AE104" s="142" t="b">
        <v>0</v>
      </c>
    </row>
    <row r="105">
      <c r="A105" s="148"/>
      <c r="B105" s="142" t="b">
        <v>0</v>
      </c>
      <c r="C105" s="142" t="b">
        <v>0</v>
      </c>
      <c r="D105" s="142" t="b">
        <v>0</v>
      </c>
      <c r="E105" s="142" t="b">
        <v>0</v>
      </c>
      <c r="F105" s="142" t="b">
        <v>0</v>
      </c>
      <c r="G105" s="142" t="b">
        <v>0</v>
      </c>
      <c r="H105" s="142" t="b">
        <v>0</v>
      </c>
      <c r="I105" s="142" t="b">
        <v>0</v>
      </c>
      <c r="J105" s="142" t="b">
        <v>0</v>
      </c>
      <c r="K105" s="142" t="b">
        <v>0</v>
      </c>
      <c r="L105" s="142" t="b">
        <v>0</v>
      </c>
      <c r="M105" s="142" t="b">
        <v>0</v>
      </c>
      <c r="N105" s="142" t="b">
        <v>0</v>
      </c>
      <c r="O105" s="142" t="b">
        <v>0</v>
      </c>
      <c r="P105" s="142" t="b">
        <v>0</v>
      </c>
      <c r="Q105" s="142" t="b">
        <v>0</v>
      </c>
      <c r="R105" s="142" t="b">
        <v>0</v>
      </c>
      <c r="S105" s="142" t="b">
        <v>0</v>
      </c>
      <c r="T105" s="142" t="b">
        <v>0</v>
      </c>
      <c r="U105" s="142" t="b">
        <v>0</v>
      </c>
      <c r="V105" s="142" t="b">
        <v>0</v>
      </c>
      <c r="W105" s="142" t="b">
        <v>0</v>
      </c>
      <c r="X105" s="142" t="b">
        <v>0</v>
      </c>
      <c r="Y105" s="142" t="b">
        <v>0</v>
      </c>
      <c r="Z105" s="142" t="b">
        <v>0</v>
      </c>
      <c r="AA105" s="142" t="b">
        <v>0</v>
      </c>
      <c r="AB105" s="142" t="b">
        <v>0</v>
      </c>
      <c r="AC105" s="142" t="b">
        <v>0</v>
      </c>
      <c r="AD105" s="142" t="b">
        <v>0</v>
      </c>
      <c r="AE105" s="142" t="b">
        <v>0</v>
      </c>
    </row>
    <row r="106">
      <c r="A106" s="148"/>
      <c r="B106" s="142" t="b">
        <v>0</v>
      </c>
      <c r="C106" s="142" t="b">
        <v>0</v>
      </c>
      <c r="D106" s="142" t="b">
        <v>0</v>
      </c>
      <c r="E106" s="142" t="b">
        <v>0</v>
      </c>
      <c r="F106" s="142" t="b">
        <v>0</v>
      </c>
      <c r="G106" s="142" t="b">
        <v>0</v>
      </c>
      <c r="H106" s="142" t="b">
        <v>0</v>
      </c>
      <c r="I106" s="142" t="b">
        <v>0</v>
      </c>
      <c r="J106" s="142" t="b">
        <v>0</v>
      </c>
      <c r="K106" s="142" t="b">
        <v>0</v>
      </c>
      <c r="L106" s="142" t="b">
        <v>0</v>
      </c>
      <c r="M106" s="142" t="b">
        <v>0</v>
      </c>
      <c r="N106" s="142" t="b">
        <v>0</v>
      </c>
      <c r="O106" s="142" t="b">
        <v>0</v>
      </c>
      <c r="P106" s="142" t="b">
        <v>0</v>
      </c>
      <c r="Q106" s="142" t="b">
        <v>0</v>
      </c>
      <c r="R106" s="142" t="b">
        <v>0</v>
      </c>
      <c r="S106" s="142" t="b">
        <v>0</v>
      </c>
      <c r="T106" s="142" t="b">
        <v>0</v>
      </c>
      <c r="U106" s="142" t="b">
        <v>0</v>
      </c>
      <c r="V106" s="142" t="b">
        <v>0</v>
      </c>
      <c r="W106" s="142" t="b">
        <v>0</v>
      </c>
      <c r="X106" s="142" t="b">
        <v>0</v>
      </c>
      <c r="Y106" s="142" t="b">
        <v>0</v>
      </c>
      <c r="Z106" s="142" t="b">
        <v>0</v>
      </c>
      <c r="AA106" s="142" t="b">
        <v>0</v>
      </c>
      <c r="AB106" s="142" t="b">
        <v>0</v>
      </c>
      <c r="AC106" s="142" t="b">
        <v>0</v>
      </c>
      <c r="AD106" s="142" t="b">
        <v>0</v>
      </c>
      <c r="AE106" s="142" t="b">
        <v>0</v>
      </c>
    </row>
    <row r="107">
      <c r="A107" s="144"/>
      <c r="B107" s="142" t="b">
        <v>0</v>
      </c>
      <c r="C107" s="142" t="b">
        <v>0</v>
      </c>
      <c r="D107" s="142" t="b">
        <v>0</v>
      </c>
      <c r="E107" s="142" t="b">
        <v>0</v>
      </c>
      <c r="F107" s="142" t="b">
        <v>0</v>
      </c>
      <c r="G107" s="142" t="b">
        <v>0</v>
      </c>
      <c r="H107" s="142" t="b">
        <v>0</v>
      </c>
      <c r="I107" s="142" t="b">
        <v>0</v>
      </c>
      <c r="J107" s="142" t="b">
        <v>0</v>
      </c>
      <c r="K107" s="142" t="b">
        <v>0</v>
      </c>
      <c r="L107" s="142" t="b">
        <v>0</v>
      </c>
      <c r="M107" s="142" t="b">
        <v>0</v>
      </c>
      <c r="N107" s="142" t="b">
        <v>0</v>
      </c>
      <c r="O107" s="142" t="b">
        <v>0</v>
      </c>
      <c r="P107" s="142" t="b">
        <v>0</v>
      </c>
      <c r="Q107" s="142" t="b">
        <v>0</v>
      </c>
      <c r="R107" s="142" t="b">
        <v>0</v>
      </c>
      <c r="S107" s="142" t="b">
        <v>0</v>
      </c>
      <c r="T107" s="142" t="b">
        <v>0</v>
      </c>
      <c r="U107" s="142" t="b">
        <v>0</v>
      </c>
      <c r="V107" s="142" t="b">
        <v>0</v>
      </c>
      <c r="W107" s="142" t="b">
        <v>0</v>
      </c>
      <c r="X107" s="142" t="b">
        <v>0</v>
      </c>
      <c r="Y107" s="142" t="b">
        <v>0</v>
      </c>
      <c r="Z107" s="142" t="b">
        <v>0</v>
      </c>
      <c r="AA107" s="142" t="b">
        <v>0</v>
      </c>
      <c r="AB107" s="142" t="b">
        <v>0</v>
      </c>
      <c r="AC107" s="142" t="b">
        <v>0</v>
      </c>
      <c r="AD107" s="142" t="b">
        <v>0</v>
      </c>
      <c r="AE107" s="142" t="b">
        <v>0</v>
      </c>
    </row>
    <row r="108">
      <c r="A108" s="144"/>
      <c r="B108" s="142" t="b">
        <v>0</v>
      </c>
      <c r="C108" s="142" t="b">
        <v>0</v>
      </c>
      <c r="D108" s="142" t="b">
        <v>0</v>
      </c>
      <c r="E108" s="142" t="b">
        <v>0</v>
      </c>
      <c r="F108" s="142" t="b">
        <v>0</v>
      </c>
      <c r="G108" s="142" t="b">
        <v>0</v>
      </c>
      <c r="H108" s="142" t="b">
        <v>0</v>
      </c>
      <c r="I108" s="142" t="b">
        <v>0</v>
      </c>
      <c r="J108" s="142" t="b">
        <v>0</v>
      </c>
      <c r="K108" s="142" t="b">
        <v>0</v>
      </c>
      <c r="L108" s="142" t="b">
        <v>0</v>
      </c>
      <c r="M108" s="142" t="b">
        <v>0</v>
      </c>
      <c r="N108" s="142" t="b">
        <v>0</v>
      </c>
      <c r="O108" s="142" t="b">
        <v>0</v>
      </c>
      <c r="P108" s="142" t="b">
        <v>0</v>
      </c>
      <c r="Q108" s="142" t="b">
        <v>0</v>
      </c>
      <c r="R108" s="142" t="b">
        <v>0</v>
      </c>
      <c r="S108" s="142" t="b">
        <v>0</v>
      </c>
      <c r="T108" s="142" t="b">
        <v>0</v>
      </c>
      <c r="U108" s="142" t="b">
        <v>0</v>
      </c>
      <c r="V108" s="142" t="b">
        <v>0</v>
      </c>
      <c r="W108" s="142" t="b">
        <v>0</v>
      </c>
      <c r="X108" s="142" t="b">
        <v>0</v>
      </c>
      <c r="Y108" s="142" t="b">
        <v>0</v>
      </c>
      <c r="Z108" s="142" t="b">
        <v>0</v>
      </c>
      <c r="AA108" s="142" t="b">
        <v>0</v>
      </c>
      <c r="AB108" s="142" t="b">
        <v>0</v>
      </c>
      <c r="AC108" s="142" t="b">
        <v>0</v>
      </c>
      <c r="AD108" s="142" t="b">
        <v>0</v>
      </c>
      <c r="AE108" s="142" t="b">
        <v>0</v>
      </c>
    </row>
    <row r="109">
      <c r="A109" s="144"/>
      <c r="B109" s="142" t="b">
        <v>0</v>
      </c>
      <c r="C109" s="142" t="b">
        <v>0</v>
      </c>
      <c r="D109" s="142" t="b">
        <v>0</v>
      </c>
      <c r="E109" s="142" t="b">
        <v>0</v>
      </c>
      <c r="F109" s="142" t="b">
        <v>0</v>
      </c>
      <c r="G109" s="142" t="b">
        <v>0</v>
      </c>
      <c r="H109" s="142" t="b">
        <v>0</v>
      </c>
      <c r="I109" s="142" t="b">
        <v>0</v>
      </c>
      <c r="J109" s="142" t="b">
        <v>0</v>
      </c>
      <c r="K109" s="142" t="b">
        <v>0</v>
      </c>
      <c r="L109" s="142" t="b">
        <v>0</v>
      </c>
      <c r="M109" s="142" t="b">
        <v>0</v>
      </c>
      <c r="N109" s="142" t="b">
        <v>0</v>
      </c>
      <c r="O109" s="142" t="b">
        <v>0</v>
      </c>
      <c r="P109" s="142" t="b">
        <v>0</v>
      </c>
      <c r="Q109" s="142" t="b">
        <v>0</v>
      </c>
      <c r="R109" s="142" t="b">
        <v>0</v>
      </c>
      <c r="S109" s="142" t="b">
        <v>0</v>
      </c>
      <c r="T109" s="142" t="b">
        <v>0</v>
      </c>
      <c r="U109" s="142" t="b">
        <v>0</v>
      </c>
      <c r="V109" s="142" t="b">
        <v>0</v>
      </c>
      <c r="W109" s="142" t="b">
        <v>0</v>
      </c>
      <c r="X109" s="142" t="b">
        <v>0</v>
      </c>
      <c r="Y109" s="142" t="b">
        <v>0</v>
      </c>
      <c r="Z109" s="142" t="b">
        <v>0</v>
      </c>
      <c r="AA109" s="142" t="b">
        <v>0</v>
      </c>
      <c r="AB109" s="142" t="b">
        <v>0</v>
      </c>
      <c r="AC109" s="142" t="b">
        <v>0</v>
      </c>
      <c r="AD109" s="142" t="b">
        <v>0</v>
      </c>
      <c r="AE109" s="142" t="b">
        <v>0</v>
      </c>
    </row>
    <row r="110">
      <c r="A110" s="144"/>
      <c r="B110" s="142" t="b">
        <v>0</v>
      </c>
      <c r="C110" s="142" t="b">
        <v>0</v>
      </c>
      <c r="D110" s="142" t="b">
        <v>0</v>
      </c>
      <c r="E110" s="142" t="b">
        <v>0</v>
      </c>
      <c r="F110" s="142" t="b">
        <v>0</v>
      </c>
      <c r="G110" s="142" t="b">
        <v>0</v>
      </c>
      <c r="H110" s="142" t="b">
        <v>0</v>
      </c>
      <c r="I110" s="142" t="b">
        <v>0</v>
      </c>
      <c r="J110" s="142" t="b">
        <v>0</v>
      </c>
      <c r="K110" s="142" t="b">
        <v>0</v>
      </c>
      <c r="L110" s="142" t="b">
        <v>0</v>
      </c>
      <c r="M110" s="142" t="b">
        <v>0</v>
      </c>
      <c r="N110" s="142" t="b">
        <v>0</v>
      </c>
      <c r="O110" s="142" t="b">
        <v>0</v>
      </c>
      <c r="P110" s="142" t="b">
        <v>0</v>
      </c>
      <c r="Q110" s="142" t="b">
        <v>0</v>
      </c>
      <c r="R110" s="142" t="b">
        <v>0</v>
      </c>
      <c r="S110" s="142" t="b">
        <v>0</v>
      </c>
      <c r="T110" s="142" t="b">
        <v>0</v>
      </c>
      <c r="U110" s="142" t="b">
        <v>0</v>
      </c>
      <c r="V110" s="142" t="b">
        <v>0</v>
      </c>
      <c r="W110" s="142" t="b">
        <v>0</v>
      </c>
      <c r="X110" s="142" t="b">
        <v>0</v>
      </c>
      <c r="Y110" s="142" t="b">
        <v>0</v>
      </c>
      <c r="Z110" s="142" t="b">
        <v>0</v>
      </c>
      <c r="AA110" s="142" t="b">
        <v>0</v>
      </c>
      <c r="AB110" s="142" t="b">
        <v>0</v>
      </c>
      <c r="AC110" s="142" t="b">
        <v>0</v>
      </c>
      <c r="AD110" s="142" t="b">
        <v>0</v>
      </c>
      <c r="AE110" s="142" t="b">
        <v>0</v>
      </c>
    </row>
    <row r="111">
      <c r="A111" s="144"/>
      <c r="B111" s="142" t="b">
        <v>0</v>
      </c>
      <c r="C111" s="142" t="b">
        <v>0</v>
      </c>
      <c r="D111" s="142" t="b">
        <v>0</v>
      </c>
      <c r="E111" s="142" t="b">
        <v>0</v>
      </c>
      <c r="F111" s="142" t="b">
        <v>0</v>
      </c>
      <c r="G111" s="142" t="b">
        <v>0</v>
      </c>
      <c r="H111" s="142" t="b">
        <v>0</v>
      </c>
      <c r="I111" s="142" t="b">
        <v>0</v>
      </c>
      <c r="J111" s="142" t="b">
        <v>0</v>
      </c>
      <c r="K111" s="142" t="b">
        <v>0</v>
      </c>
      <c r="L111" s="142" t="b">
        <v>0</v>
      </c>
      <c r="M111" s="142" t="b">
        <v>0</v>
      </c>
      <c r="N111" s="142" t="b">
        <v>0</v>
      </c>
      <c r="O111" s="142" t="b">
        <v>0</v>
      </c>
      <c r="P111" s="142" t="b">
        <v>0</v>
      </c>
      <c r="Q111" s="142" t="b">
        <v>0</v>
      </c>
      <c r="R111" s="142" t="b">
        <v>0</v>
      </c>
      <c r="S111" s="142" t="b">
        <v>0</v>
      </c>
      <c r="T111" s="142" t="b">
        <v>0</v>
      </c>
      <c r="U111" s="142" t="b">
        <v>0</v>
      </c>
      <c r="V111" s="142" t="b">
        <v>0</v>
      </c>
      <c r="W111" s="142" t="b">
        <v>0</v>
      </c>
      <c r="X111" s="142" t="b">
        <v>0</v>
      </c>
      <c r="Y111" s="142" t="b">
        <v>0</v>
      </c>
      <c r="Z111" s="142" t="b">
        <v>0</v>
      </c>
      <c r="AA111" s="142" t="b">
        <v>0</v>
      </c>
      <c r="AB111" s="142" t="b">
        <v>0</v>
      </c>
      <c r="AC111" s="142" t="b">
        <v>0</v>
      </c>
      <c r="AD111" s="142" t="b">
        <v>0</v>
      </c>
      <c r="AE111" s="142" t="b">
        <v>0</v>
      </c>
    </row>
    <row r="112">
      <c r="A112" s="144"/>
      <c r="B112" s="142" t="b">
        <v>0</v>
      </c>
      <c r="C112" s="142" t="b">
        <v>0</v>
      </c>
      <c r="D112" s="142" t="b">
        <v>0</v>
      </c>
      <c r="E112" s="142" t="b">
        <v>0</v>
      </c>
      <c r="F112" s="142" t="b">
        <v>0</v>
      </c>
      <c r="G112" s="142" t="b">
        <v>0</v>
      </c>
      <c r="H112" s="142" t="b">
        <v>0</v>
      </c>
      <c r="I112" s="142" t="b">
        <v>0</v>
      </c>
      <c r="J112" s="142" t="b">
        <v>0</v>
      </c>
      <c r="K112" s="142" t="b">
        <v>0</v>
      </c>
      <c r="L112" s="142" t="b">
        <v>0</v>
      </c>
      <c r="M112" s="142" t="b">
        <v>0</v>
      </c>
      <c r="N112" s="142" t="b">
        <v>0</v>
      </c>
      <c r="O112" s="142" t="b">
        <v>0</v>
      </c>
      <c r="P112" s="142" t="b">
        <v>0</v>
      </c>
      <c r="Q112" s="142" t="b">
        <v>0</v>
      </c>
      <c r="R112" s="142" t="b">
        <v>0</v>
      </c>
      <c r="S112" s="142" t="b">
        <v>0</v>
      </c>
      <c r="T112" s="142" t="b">
        <v>0</v>
      </c>
      <c r="U112" s="142" t="b">
        <v>0</v>
      </c>
      <c r="V112" s="142" t="b">
        <v>0</v>
      </c>
      <c r="W112" s="142" t="b">
        <v>0</v>
      </c>
      <c r="X112" s="142" t="b">
        <v>0</v>
      </c>
      <c r="Y112" s="142" t="b">
        <v>0</v>
      </c>
      <c r="Z112" s="142" t="b">
        <v>0</v>
      </c>
      <c r="AA112" s="142" t="b">
        <v>0</v>
      </c>
      <c r="AB112" s="142" t="b">
        <v>0</v>
      </c>
      <c r="AC112" s="142" t="b">
        <v>0</v>
      </c>
      <c r="AD112" s="142" t="b">
        <v>0</v>
      </c>
      <c r="AE112" s="142" t="b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2.44"/>
  </cols>
  <sheetData>
    <row r="1">
      <c r="A1" s="134" t="s">
        <v>16</v>
      </c>
      <c r="B1" s="135" t="s">
        <v>167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</row>
    <row r="2">
      <c r="A2" s="137" t="str">
        <f>IFERROR(__xludf.DUMMYFUNCTION("TEXTJOIN(CHAR(10), TRUE, FILTER(Schedule!D3:D112, Schedule!D3:D112 &lt;&gt; ""FREE""))
"),"Alexandria Harmon (중)
Emmanuel Miranda (중)")</f>
        <v>Alexandria Harmon (중)
Emmanuel Miranda (중)</v>
      </c>
    </row>
    <row r="3">
      <c r="A3" s="150" t="s">
        <v>6</v>
      </c>
      <c r="B3" s="151">
        <v>45469.0</v>
      </c>
      <c r="C3" s="151">
        <v>45476.0</v>
      </c>
      <c r="D3" s="151">
        <v>45483.0</v>
      </c>
      <c r="E3" s="151">
        <v>45490.0</v>
      </c>
      <c r="F3" s="151">
        <v>45497.0</v>
      </c>
      <c r="G3" s="151">
        <v>45504.0</v>
      </c>
      <c r="H3" s="151">
        <v>45511.0</v>
      </c>
      <c r="I3" s="151">
        <v>45518.0</v>
      </c>
      <c r="J3" s="151">
        <v>45525.0</v>
      </c>
      <c r="K3" s="151">
        <v>45532.0</v>
      </c>
      <c r="L3" s="151">
        <v>45539.0</v>
      </c>
      <c r="M3" s="151">
        <v>45546.0</v>
      </c>
      <c r="N3" s="151">
        <v>45553.0</v>
      </c>
      <c r="O3" s="151">
        <v>45560.0</v>
      </c>
      <c r="P3" s="151">
        <v>45567.0</v>
      </c>
      <c r="Q3" s="151">
        <v>45574.0</v>
      </c>
      <c r="R3" s="151">
        <v>45581.0</v>
      </c>
      <c r="S3" s="151">
        <v>45588.0</v>
      </c>
      <c r="T3" s="151">
        <v>45595.0</v>
      </c>
      <c r="U3" s="151">
        <v>45602.0</v>
      </c>
      <c r="V3" s="151">
        <v>45609.0</v>
      </c>
      <c r="W3" s="151">
        <v>45616.0</v>
      </c>
      <c r="X3" s="151">
        <v>45623.0</v>
      </c>
      <c r="Y3" s="151">
        <v>45630.0</v>
      </c>
      <c r="Z3" s="151">
        <v>45637.0</v>
      </c>
      <c r="AA3" s="151">
        <v>45644.0</v>
      </c>
      <c r="AB3" s="151">
        <v>45651.0</v>
      </c>
      <c r="AC3" s="151">
        <v>45658.0</v>
      </c>
      <c r="AD3" s="151">
        <v>45665.0</v>
      </c>
      <c r="AE3" s="151">
        <v>45672.0</v>
      </c>
    </row>
    <row r="4">
      <c r="A4" s="137"/>
      <c r="B4" s="152" t="b">
        <v>0</v>
      </c>
      <c r="C4" s="152" t="b">
        <v>0</v>
      </c>
      <c r="D4" s="152" t="b">
        <v>0</v>
      </c>
      <c r="E4" s="152" t="b">
        <v>0</v>
      </c>
      <c r="F4" s="152" t="b">
        <v>0</v>
      </c>
      <c r="G4" s="152" t="b">
        <v>0</v>
      </c>
      <c r="H4" s="152" t="b">
        <v>0</v>
      </c>
      <c r="I4" s="152" t="b">
        <v>0</v>
      </c>
      <c r="J4" s="152" t="b">
        <v>0</v>
      </c>
      <c r="K4" s="152" t="b">
        <v>0</v>
      </c>
      <c r="L4" s="152" t="b">
        <v>0</v>
      </c>
      <c r="M4" s="152" t="b">
        <v>0</v>
      </c>
      <c r="N4" s="152" t="b">
        <v>0</v>
      </c>
      <c r="O4" s="152" t="b">
        <v>0</v>
      </c>
      <c r="P4" s="152" t="b">
        <v>0</v>
      </c>
      <c r="Q4" s="152" t="b">
        <v>0</v>
      </c>
      <c r="R4" s="152" t="b">
        <v>0</v>
      </c>
      <c r="S4" s="152" t="b">
        <v>0</v>
      </c>
      <c r="T4" s="152" t="b">
        <v>0</v>
      </c>
      <c r="U4" s="152" t="b">
        <v>0</v>
      </c>
      <c r="V4" s="152" t="b">
        <v>0</v>
      </c>
      <c r="W4" s="152" t="b">
        <v>0</v>
      </c>
      <c r="X4" s="152" t="b">
        <v>0</v>
      </c>
      <c r="Y4" s="152" t="b">
        <v>0</v>
      </c>
      <c r="Z4" s="152" t="b">
        <v>0</v>
      </c>
      <c r="AA4" s="152" t="b">
        <v>0</v>
      </c>
      <c r="AB4" s="152" t="b">
        <v>0</v>
      </c>
      <c r="AC4" s="152" t="b">
        <v>0</v>
      </c>
      <c r="AD4" s="152" t="b">
        <v>0</v>
      </c>
      <c r="AE4" s="152" t="b">
        <v>0</v>
      </c>
    </row>
    <row r="5">
      <c r="A5" s="137"/>
      <c r="B5" s="152" t="b">
        <v>0</v>
      </c>
      <c r="C5" s="152" t="b">
        <v>0</v>
      </c>
      <c r="D5" s="152" t="b">
        <v>0</v>
      </c>
      <c r="E5" s="152" t="b">
        <v>0</v>
      </c>
      <c r="F5" s="152" t="b">
        <v>0</v>
      </c>
      <c r="G5" s="152" t="b">
        <v>0</v>
      </c>
      <c r="H5" s="152" t="b">
        <v>0</v>
      </c>
      <c r="I5" s="152" t="b">
        <v>0</v>
      </c>
      <c r="J5" s="152" t="b">
        <v>0</v>
      </c>
      <c r="K5" s="152" t="b">
        <v>0</v>
      </c>
      <c r="L5" s="152" t="b">
        <v>0</v>
      </c>
      <c r="M5" s="152" t="b">
        <v>0</v>
      </c>
      <c r="N5" s="152" t="b">
        <v>0</v>
      </c>
      <c r="O5" s="152" t="b">
        <v>0</v>
      </c>
      <c r="P5" s="152" t="b">
        <v>0</v>
      </c>
      <c r="Q5" s="152" t="b">
        <v>0</v>
      </c>
      <c r="R5" s="152" t="b">
        <v>0</v>
      </c>
      <c r="S5" s="152" t="b">
        <v>0</v>
      </c>
      <c r="T5" s="152" t="b">
        <v>0</v>
      </c>
      <c r="U5" s="152" t="b">
        <v>0</v>
      </c>
      <c r="V5" s="152" t="b">
        <v>0</v>
      </c>
      <c r="W5" s="152" t="b">
        <v>0</v>
      </c>
      <c r="X5" s="152" t="b">
        <v>0</v>
      </c>
      <c r="Y5" s="152" t="b">
        <v>0</v>
      </c>
      <c r="Z5" s="152" t="b">
        <v>0</v>
      </c>
      <c r="AA5" s="152" t="b">
        <v>0</v>
      </c>
      <c r="AB5" s="152" t="b">
        <v>0</v>
      </c>
      <c r="AC5" s="152" t="b">
        <v>0</v>
      </c>
      <c r="AD5" s="152" t="b">
        <v>0</v>
      </c>
      <c r="AE5" s="152" t="b">
        <v>0</v>
      </c>
    </row>
    <row r="6">
      <c r="A6" s="137"/>
      <c r="B6" s="152" t="b">
        <v>0</v>
      </c>
      <c r="C6" s="152" t="b">
        <v>0</v>
      </c>
      <c r="D6" s="152" t="b">
        <v>0</v>
      </c>
      <c r="E6" s="152" t="b">
        <v>0</v>
      </c>
      <c r="F6" s="152" t="b">
        <v>0</v>
      </c>
      <c r="G6" s="152" t="b">
        <v>0</v>
      </c>
      <c r="H6" s="152" t="b">
        <v>0</v>
      </c>
      <c r="I6" s="152" t="b">
        <v>0</v>
      </c>
      <c r="J6" s="152" t="b">
        <v>0</v>
      </c>
      <c r="K6" s="152" t="b">
        <v>0</v>
      </c>
      <c r="L6" s="152" t="b">
        <v>0</v>
      </c>
      <c r="M6" s="152" t="b">
        <v>0</v>
      </c>
      <c r="N6" s="152" t="b">
        <v>0</v>
      </c>
      <c r="O6" s="152" t="b">
        <v>0</v>
      </c>
      <c r="P6" s="152" t="b">
        <v>0</v>
      </c>
      <c r="Q6" s="152" t="b">
        <v>0</v>
      </c>
      <c r="R6" s="152" t="b">
        <v>0</v>
      </c>
      <c r="S6" s="152" t="b">
        <v>0</v>
      </c>
      <c r="T6" s="152" t="b">
        <v>0</v>
      </c>
      <c r="U6" s="152" t="b">
        <v>0</v>
      </c>
      <c r="V6" s="152" t="b">
        <v>0</v>
      </c>
      <c r="W6" s="152" t="b">
        <v>0</v>
      </c>
      <c r="X6" s="152" t="b">
        <v>0</v>
      </c>
      <c r="Y6" s="152" t="b">
        <v>0</v>
      </c>
      <c r="Z6" s="152" t="b">
        <v>0</v>
      </c>
      <c r="AA6" s="152" t="b">
        <v>0</v>
      </c>
      <c r="AB6" s="152" t="b">
        <v>0</v>
      </c>
      <c r="AC6" s="152" t="b">
        <v>0</v>
      </c>
      <c r="AD6" s="152" t="b">
        <v>0</v>
      </c>
      <c r="AE6" s="152" t="b">
        <v>0</v>
      </c>
    </row>
    <row r="7">
      <c r="A7" s="137"/>
      <c r="B7" s="152" t="b">
        <v>0</v>
      </c>
      <c r="C7" s="152" t="b">
        <v>0</v>
      </c>
      <c r="D7" s="152" t="b">
        <v>0</v>
      </c>
      <c r="E7" s="152" t="b">
        <v>0</v>
      </c>
      <c r="F7" s="152" t="b">
        <v>0</v>
      </c>
      <c r="G7" s="152" t="b">
        <v>0</v>
      </c>
      <c r="H7" s="152" t="b">
        <v>0</v>
      </c>
      <c r="I7" s="152" t="b">
        <v>0</v>
      </c>
      <c r="J7" s="152" t="b">
        <v>0</v>
      </c>
      <c r="K7" s="152" t="b">
        <v>0</v>
      </c>
      <c r="L7" s="152" t="b">
        <v>0</v>
      </c>
      <c r="M7" s="152" t="b">
        <v>0</v>
      </c>
      <c r="N7" s="152" t="b">
        <v>0</v>
      </c>
      <c r="O7" s="152" t="b">
        <v>0</v>
      </c>
      <c r="P7" s="152" t="b">
        <v>0</v>
      </c>
      <c r="Q7" s="152" t="b">
        <v>0</v>
      </c>
      <c r="R7" s="152" t="b">
        <v>0</v>
      </c>
      <c r="S7" s="152" t="b">
        <v>0</v>
      </c>
      <c r="T7" s="152" t="b">
        <v>0</v>
      </c>
      <c r="U7" s="152" t="b">
        <v>0</v>
      </c>
      <c r="V7" s="152" t="b">
        <v>0</v>
      </c>
      <c r="W7" s="152" t="b">
        <v>0</v>
      </c>
      <c r="X7" s="152" t="b">
        <v>0</v>
      </c>
      <c r="Y7" s="152" t="b">
        <v>0</v>
      </c>
      <c r="Z7" s="152" t="b">
        <v>0</v>
      </c>
      <c r="AA7" s="152" t="b">
        <v>0</v>
      </c>
      <c r="AB7" s="152" t="b">
        <v>0</v>
      </c>
      <c r="AC7" s="152" t="b">
        <v>0</v>
      </c>
      <c r="AD7" s="152" t="b">
        <v>0</v>
      </c>
      <c r="AE7" s="152" t="b">
        <v>0</v>
      </c>
    </row>
    <row r="8">
      <c r="A8" s="137"/>
      <c r="B8" s="152" t="b">
        <v>0</v>
      </c>
      <c r="C8" s="152" t="b">
        <v>0</v>
      </c>
      <c r="D8" s="152" t="b">
        <v>0</v>
      </c>
      <c r="E8" s="152" t="b">
        <v>0</v>
      </c>
      <c r="F8" s="152" t="b">
        <v>0</v>
      </c>
      <c r="G8" s="152" t="b">
        <v>0</v>
      </c>
      <c r="H8" s="152" t="b">
        <v>0</v>
      </c>
      <c r="I8" s="152" t="b">
        <v>0</v>
      </c>
      <c r="J8" s="152" t="b">
        <v>0</v>
      </c>
      <c r="K8" s="152" t="b">
        <v>0</v>
      </c>
      <c r="L8" s="152" t="b">
        <v>0</v>
      </c>
      <c r="M8" s="152" t="b">
        <v>0</v>
      </c>
      <c r="N8" s="152" t="b">
        <v>0</v>
      </c>
      <c r="O8" s="152" t="b">
        <v>0</v>
      </c>
      <c r="P8" s="152" t="b">
        <v>0</v>
      </c>
      <c r="Q8" s="152" t="b">
        <v>0</v>
      </c>
      <c r="R8" s="152" t="b">
        <v>0</v>
      </c>
      <c r="S8" s="152" t="b">
        <v>0</v>
      </c>
      <c r="T8" s="152" t="b">
        <v>0</v>
      </c>
      <c r="U8" s="152" t="b">
        <v>0</v>
      </c>
      <c r="V8" s="152" t="b">
        <v>0</v>
      </c>
      <c r="W8" s="152" t="b">
        <v>0</v>
      </c>
      <c r="X8" s="152" t="b">
        <v>0</v>
      </c>
      <c r="Y8" s="152" t="b">
        <v>0</v>
      </c>
      <c r="Z8" s="152" t="b">
        <v>0</v>
      </c>
      <c r="AA8" s="152" t="b">
        <v>0</v>
      </c>
      <c r="AB8" s="152" t="b">
        <v>0</v>
      </c>
      <c r="AC8" s="152" t="b">
        <v>0</v>
      </c>
      <c r="AD8" s="152" t="b">
        <v>0</v>
      </c>
      <c r="AE8" s="152" t="b">
        <v>0</v>
      </c>
    </row>
    <row r="9">
      <c r="A9" s="137"/>
      <c r="B9" s="152" t="b">
        <v>0</v>
      </c>
      <c r="C9" s="152" t="b">
        <v>0</v>
      </c>
      <c r="D9" s="152" t="b">
        <v>0</v>
      </c>
      <c r="E9" s="152" t="b">
        <v>0</v>
      </c>
      <c r="F9" s="152" t="b">
        <v>0</v>
      </c>
      <c r="G9" s="152" t="b">
        <v>0</v>
      </c>
      <c r="H9" s="152" t="b">
        <v>0</v>
      </c>
      <c r="I9" s="152" t="b">
        <v>0</v>
      </c>
      <c r="J9" s="152" t="b">
        <v>0</v>
      </c>
      <c r="K9" s="152" t="b">
        <v>0</v>
      </c>
      <c r="L9" s="152" t="b">
        <v>0</v>
      </c>
      <c r="M9" s="152" t="b">
        <v>0</v>
      </c>
      <c r="N9" s="152" t="b">
        <v>0</v>
      </c>
      <c r="O9" s="152" t="b">
        <v>0</v>
      </c>
      <c r="P9" s="152" t="b">
        <v>0</v>
      </c>
      <c r="Q9" s="152" t="b">
        <v>0</v>
      </c>
      <c r="R9" s="152" t="b">
        <v>0</v>
      </c>
      <c r="S9" s="152" t="b">
        <v>0</v>
      </c>
      <c r="T9" s="152" t="b">
        <v>0</v>
      </c>
      <c r="U9" s="152" t="b">
        <v>0</v>
      </c>
      <c r="V9" s="152" t="b">
        <v>0</v>
      </c>
      <c r="W9" s="152" t="b">
        <v>0</v>
      </c>
      <c r="X9" s="152" t="b">
        <v>0</v>
      </c>
      <c r="Y9" s="152" t="b">
        <v>0</v>
      </c>
      <c r="Z9" s="152" t="b">
        <v>0</v>
      </c>
      <c r="AA9" s="152" t="b">
        <v>0</v>
      </c>
      <c r="AB9" s="152" t="b">
        <v>0</v>
      </c>
      <c r="AC9" s="152" t="b">
        <v>0</v>
      </c>
      <c r="AD9" s="152" t="b">
        <v>0</v>
      </c>
      <c r="AE9" s="152" t="b">
        <v>0</v>
      </c>
    </row>
    <row r="10">
      <c r="A10" s="137"/>
      <c r="B10" s="152" t="b">
        <v>0</v>
      </c>
      <c r="C10" s="152" t="b">
        <v>0</v>
      </c>
      <c r="D10" s="152" t="b">
        <v>0</v>
      </c>
      <c r="E10" s="152" t="b">
        <v>0</v>
      </c>
      <c r="F10" s="152" t="b">
        <v>0</v>
      </c>
      <c r="G10" s="152" t="b">
        <v>0</v>
      </c>
      <c r="H10" s="152" t="b">
        <v>0</v>
      </c>
      <c r="I10" s="152" t="b">
        <v>0</v>
      </c>
      <c r="J10" s="152" t="b">
        <v>0</v>
      </c>
      <c r="K10" s="152" t="b">
        <v>0</v>
      </c>
      <c r="L10" s="152" t="b">
        <v>0</v>
      </c>
      <c r="M10" s="152" t="b">
        <v>0</v>
      </c>
      <c r="N10" s="152" t="b">
        <v>0</v>
      </c>
      <c r="O10" s="152" t="b">
        <v>0</v>
      </c>
      <c r="P10" s="152" t="b">
        <v>0</v>
      </c>
      <c r="Q10" s="152" t="b">
        <v>0</v>
      </c>
      <c r="R10" s="152" t="b">
        <v>0</v>
      </c>
      <c r="S10" s="152" t="b">
        <v>0</v>
      </c>
      <c r="T10" s="152" t="b">
        <v>0</v>
      </c>
      <c r="U10" s="152" t="b">
        <v>0</v>
      </c>
      <c r="V10" s="152" t="b">
        <v>0</v>
      </c>
      <c r="W10" s="152" t="b">
        <v>0</v>
      </c>
      <c r="X10" s="152" t="b">
        <v>0</v>
      </c>
      <c r="Y10" s="152" t="b">
        <v>0</v>
      </c>
      <c r="Z10" s="152" t="b">
        <v>0</v>
      </c>
      <c r="AA10" s="152" t="b">
        <v>0</v>
      </c>
      <c r="AB10" s="152" t="b">
        <v>0</v>
      </c>
      <c r="AC10" s="152" t="b">
        <v>0</v>
      </c>
      <c r="AD10" s="152" t="b">
        <v>0</v>
      </c>
      <c r="AE10" s="152" t="b">
        <v>0</v>
      </c>
    </row>
    <row r="11">
      <c r="A11" s="137"/>
      <c r="B11" s="152" t="b">
        <v>0</v>
      </c>
      <c r="C11" s="152" t="b">
        <v>0</v>
      </c>
      <c r="D11" s="152" t="b">
        <v>0</v>
      </c>
      <c r="E11" s="152" t="b">
        <v>0</v>
      </c>
      <c r="F11" s="152" t="b">
        <v>0</v>
      </c>
      <c r="G11" s="152" t="b">
        <v>0</v>
      </c>
      <c r="H11" s="152" t="b">
        <v>0</v>
      </c>
      <c r="I11" s="152" t="b">
        <v>0</v>
      </c>
      <c r="J11" s="152" t="b">
        <v>0</v>
      </c>
      <c r="K11" s="152" t="b">
        <v>0</v>
      </c>
      <c r="L11" s="152" t="b">
        <v>0</v>
      </c>
      <c r="M11" s="152" t="b">
        <v>0</v>
      </c>
      <c r="N11" s="152" t="b">
        <v>0</v>
      </c>
      <c r="O11" s="152" t="b">
        <v>0</v>
      </c>
      <c r="P11" s="152" t="b">
        <v>0</v>
      </c>
      <c r="Q11" s="152" t="b">
        <v>0</v>
      </c>
      <c r="R11" s="152" t="b">
        <v>0</v>
      </c>
      <c r="S11" s="152" t="b">
        <v>0</v>
      </c>
      <c r="T11" s="152" t="b">
        <v>0</v>
      </c>
      <c r="U11" s="152" t="b">
        <v>0</v>
      </c>
      <c r="V11" s="152" t="b">
        <v>0</v>
      </c>
      <c r="W11" s="152" t="b">
        <v>0</v>
      </c>
      <c r="X11" s="152" t="b">
        <v>0</v>
      </c>
      <c r="Y11" s="152" t="b">
        <v>0</v>
      </c>
      <c r="Z11" s="152" t="b">
        <v>0</v>
      </c>
      <c r="AA11" s="152" t="b">
        <v>0</v>
      </c>
      <c r="AB11" s="152" t="b">
        <v>0</v>
      </c>
      <c r="AC11" s="152" t="b">
        <v>0</v>
      </c>
      <c r="AD11" s="152" t="b">
        <v>0</v>
      </c>
      <c r="AE11" s="152" t="b">
        <v>0</v>
      </c>
    </row>
    <row r="12">
      <c r="A12" s="137"/>
      <c r="B12" s="152" t="b">
        <v>0</v>
      </c>
      <c r="C12" s="152" t="b">
        <v>0</v>
      </c>
      <c r="D12" s="152" t="b">
        <v>0</v>
      </c>
      <c r="E12" s="152" t="b">
        <v>0</v>
      </c>
      <c r="F12" s="152" t="b">
        <v>0</v>
      </c>
      <c r="G12" s="152" t="b">
        <v>0</v>
      </c>
      <c r="H12" s="152" t="b">
        <v>0</v>
      </c>
      <c r="I12" s="152" t="b">
        <v>0</v>
      </c>
      <c r="J12" s="152" t="b">
        <v>0</v>
      </c>
      <c r="K12" s="152" t="b">
        <v>0</v>
      </c>
      <c r="L12" s="152" t="b">
        <v>0</v>
      </c>
      <c r="M12" s="152" t="b">
        <v>0</v>
      </c>
      <c r="N12" s="152" t="b">
        <v>0</v>
      </c>
      <c r="O12" s="152" t="b">
        <v>0</v>
      </c>
      <c r="P12" s="152" t="b">
        <v>0</v>
      </c>
      <c r="Q12" s="152" t="b">
        <v>0</v>
      </c>
      <c r="R12" s="152" t="b">
        <v>0</v>
      </c>
      <c r="S12" s="152" t="b">
        <v>0</v>
      </c>
      <c r="T12" s="152" t="b">
        <v>0</v>
      </c>
      <c r="U12" s="152" t="b">
        <v>0</v>
      </c>
      <c r="V12" s="152" t="b">
        <v>0</v>
      </c>
      <c r="W12" s="152" t="b">
        <v>0</v>
      </c>
      <c r="X12" s="152" t="b">
        <v>0</v>
      </c>
      <c r="Y12" s="152" t="b">
        <v>0</v>
      </c>
      <c r="Z12" s="152" t="b">
        <v>0</v>
      </c>
      <c r="AA12" s="152" t="b">
        <v>0</v>
      </c>
      <c r="AB12" s="152" t="b">
        <v>0</v>
      </c>
      <c r="AC12" s="152" t="b">
        <v>0</v>
      </c>
      <c r="AD12" s="152" t="b">
        <v>0</v>
      </c>
      <c r="AE12" s="152" t="b">
        <v>0</v>
      </c>
    </row>
    <row r="13">
      <c r="A13" s="137"/>
      <c r="B13" s="152" t="b">
        <v>0</v>
      </c>
      <c r="C13" s="152" t="b">
        <v>0</v>
      </c>
      <c r="D13" s="152" t="b">
        <v>0</v>
      </c>
      <c r="E13" s="152" t="b">
        <v>0</v>
      </c>
      <c r="F13" s="152" t="b">
        <v>0</v>
      </c>
      <c r="G13" s="152" t="b">
        <v>0</v>
      </c>
      <c r="H13" s="152" t="b">
        <v>0</v>
      </c>
      <c r="I13" s="152" t="b">
        <v>0</v>
      </c>
      <c r="J13" s="152" t="b">
        <v>0</v>
      </c>
      <c r="K13" s="152" t="b">
        <v>0</v>
      </c>
      <c r="L13" s="152" t="b">
        <v>0</v>
      </c>
      <c r="M13" s="152" t="b">
        <v>0</v>
      </c>
      <c r="N13" s="152" t="b">
        <v>0</v>
      </c>
      <c r="O13" s="152" t="b">
        <v>0</v>
      </c>
      <c r="P13" s="152" t="b">
        <v>0</v>
      </c>
      <c r="Q13" s="152" t="b">
        <v>0</v>
      </c>
      <c r="R13" s="152" t="b">
        <v>0</v>
      </c>
      <c r="S13" s="152" t="b">
        <v>0</v>
      </c>
      <c r="T13" s="152" t="b">
        <v>0</v>
      </c>
      <c r="U13" s="152" t="b">
        <v>0</v>
      </c>
      <c r="V13" s="152" t="b">
        <v>0</v>
      </c>
      <c r="W13" s="152" t="b">
        <v>0</v>
      </c>
      <c r="X13" s="152" t="b">
        <v>0</v>
      </c>
      <c r="Y13" s="152" t="b">
        <v>0</v>
      </c>
      <c r="Z13" s="152" t="b">
        <v>0</v>
      </c>
      <c r="AA13" s="152" t="b">
        <v>0</v>
      </c>
      <c r="AB13" s="152" t="b">
        <v>0</v>
      </c>
      <c r="AC13" s="152" t="b">
        <v>0</v>
      </c>
      <c r="AD13" s="152" t="b">
        <v>0</v>
      </c>
      <c r="AE13" s="152" t="b">
        <v>0</v>
      </c>
    </row>
    <row r="14">
      <c r="A14" s="150" t="s">
        <v>7</v>
      </c>
      <c r="B14" s="151">
        <v>45469.0</v>
      </c>
      <c r="C14" s="151">
        <v>45476.0</v>
      </c>
      <c r="D14" s="151">
        <v>45483.0</v>
      </c>
      <c r="E14" s="151">
        <v>45490.0</v>
      </c>
      <c r="F14" s="151">
        <v>45497.0</v>
      </c>
      <c r="G14" s="151">
        <v>45504.0</v>
      </c>
      <c r="H14" s="151">
        <v>45511.0</v>
      </c>
      <c r="I14" s="151">
        <v>45518.0</v>
      </c>
      <c r="J14" s="151">
        <v>45525.0</v>
      </c>
      <c r="K14" s="151">
        <v>45532.0</v>
      </c>
      <c r="L14" s="151">
        <v>45539.0</v>
      </c>
      <c r="M14" s="151">
        <v>45546.0</v>
      </c>
      <c r="N14" s="151">
        <v>45553.0</v>
      </c>
      <c r="O14" s="151">
        <v>45560.0</v>
      </c>
      <c r="P14" s="151">
        <v>45567.0</v>
      </c>
      <c r="Q14" s="151">
        <v>45574.0</v>
      </c>
      <c r="R14" s="151">
        <v>45581.0</v>
      </c>
      <c r="S14" s="151">
        <v>45588.0</v>
      </c>
      <c r="T14" s="151">
        <v>45595.0</v>
      </c>
      <c r="U14" s="151">
        <v>45602.0</v>
      </c>
      <c r="V14" s="151">
        <v>45609.0</v>
      </c>
      <c r="W14" s="151">
        <v>45616.0</v>
      </c>
      <c r="X14" s="151">
        <v>45623.0</v>
      </c>
      <c r="Y14" s="151">
        <v>45630.0</v>
      </c>
      <c r="Z14" s="151">
        <v>45637.0</v>
      </c>
      <c r="AA14" s="151">
        <v>45644.0</v>
      </c>
      <c r="AB14" s="151">
        <v>45651.0</v>
      </c>
      <c r="AC14" s="151">
        <v>45658.0</v>
      </c>
      <c r="AD14" s="151">
        <v>45665.0</v>
      </c>
      <c r="AE14" s="151">
        <v>45672.0</v>
      </c>
    </row>
    <row r="15">
      <c r="A15" s="137"/>
      <c r="B15" s="142" t="b">
        <v>0</v>
      </c>
      <c r="C15" s="142" t="b">
        <v>0</v>
      </c>
      <c r="D15" s="142" t="b">
        <v>0</v>
      </c>
      <c r="E15" s="142" t="b">
        <v>0</v>
      </c>
      <c r="F15" s="142" t="b">
        <v>0</v>
      </c>
      <c r="G15" s="142" t="b">
        <v>0</v>
      </c>
      <c r="H15" s="142" t="b">
        <v>0</v>
      </c>
      <c r="I15" s="142" t="b">
        <v>0</v>
      </c>
      <c r="J15" s="142" t="b">
        <v>0</v>
      </c>
      <c r="K15" s="142" t="b">
        <v>0</v>
      </c>
      <c r="L15" s="142" t="b">
        <v>0</v>
      </c>
      <c r="M15" s="142" t="b">
        <v>0</v>
      </c>
      <c r="N15" s="142" t="b">
        <v>0</v>
      </c>
      <c r="O15" s="142" t="b">
        <v>0</v>
      </c>
      <c r="P15" s="142" t="b">
        <v>0</v>
      </c>
      <c r="Q15" s="142" t="b">
        <v>0</v>
      </c>
      <c r="R15" s="142" t="b">
        <v>0</v>
      </c>
      <c r="S15" s="142" t="b">
        <v>0</v>
      </c>
      <c r="T15" s="142" t="b">
        <v>0</v>
      </c>
      <c r="U15" s="142" t="b">
        <v>0</v>
      </c>
      <c r="V15" s="142" t="b">
        <v>0</v>
      </c>
      <c r="W15" s="142" t="b">
        <v>0</v>
      </c>
      <c r="X15" s="142" t="b">
        <v>0</v>
      </c>
      <c r="Y15" s="142" t="b">
        <v>0</v>
      </c>
      <c r="Z15" s="142" t="b">
        <v>0</v>
      </c>
      <c r="AA15" s="142" t="b">
        <v>0</v>
      </c>
      <c r="AB15" s="142" t="b">
        <v>0</v>
      </c>
      <c r="AC15" s="142" t="b">
        <v>0</v>
      </c>
      <c r="AD15" s="142" t="b">
        <v>0</v>
      </c>
      <c r="AE15" s="142" t="b">
        <v>0</v>
      </c>
    </row>
    <row r="16">
      <c r="A16" s="137"/>
      <c r="B16" s="142" t="b">
        <v>0</v>
      </c>
      <c r="C16" s="142" t="b">
        <v>0</v>
      </c>
      <c r="D16" s="142" t="b">
        <v>0</v>
      </c>
      <c r="E16" s="142" t="b">
        <v>0</v>
      </c>
      <c r="F16" s="142" t="b">
        <v>0</v>
      </c>
      <c r="G16" s="142" t="b">
        <v>0</v>
      </c>
      <c r="H16" s="142" t="b">
        <v>0</v>
      </c>
      <c r="I16" s="142" t="b">
        <v>0</v>
      </c>
      <c r="J16" s="142" t="b">
        <v>0</v>
      </c>
      <c r="K16" s="142" t="b">
        <v>0</v>
      </c>
      <c r="L16" s="142" t="b">
        <v>0</v>
      </c>
      <c r="M16" s="142" t="b">
        <v>0</v>
      </c>
      <c r="N16" s="142" t="b">
        <v>0</v>
      </c>
      <c r="O16" s="142" t="b">
        <v>0</v>
      </c>
      <c r="P16" s="142" t="b">
        <v>0</v>
      </c>
      <c r="Q16" s="142" t="b">
        <v>0</v>
      </c>
      <c r="R16" s="142" t="b">
        <v>0</v>
      </c>
      <c r="S16" s="142" t="b">
        <v>0</v>
      </c>
      <c r="T16" s="142" t="b">
        <v>0</v>
      </c>
      <c r="U16" s="142" t="b">
        <v>0</v>
      </c>
      <c r="V16" s="142" t="b">
        <v>0</v>
      </c>
      <c r="W16" s="142" t="b">
        <v>0</v>
      </c>
      <c r="X16" s="142" t="b">
        <v>0</v>
      </c>
      <c r="Y16" s="142" t="b">
        <v>0</v>
      </c>
      <c r="Z16" s="142" t="b">
        <v>0</v>
      </c>
      <c r="AA16" s="142" t="b">
        <v>0</v>
      </c>
      <c r="AB16" s="142" t="b">
        <v>0</v>
      </c>
      <c r="AC16" s="142" t="b">
        <v>0</v>
      </c>
      <c r="AD16" s="142" t="b">
        <v>0</v>
      </c>
      <c r="AE16" s="142" t="b">
        <v>0</v>
      </c>
    </row>
    <row r="17">
      <c r="A17" s="137"/>
      <c r="B17" s="142" t="b">
        <v>0</v>
      </c>
      <c r="C17" s="142" t="b">
        <v>0</v>
      </c>
      <c r="D17" s="142" t="b">
        <v>0</v>
      </c>
      <c r="E17" s="142" t="b">
        <v>0</v>
      </c>
      <c r="F17" s="142" t="b">
        <v>0</v>
      </c>
      <c r="G17" s="142" t="b">
        <v>0</v>
      </c>
      <c r="H17" s="142" t="b">
        <v>0</v>
      </c>
      <c r="I17" s="142" t="b">
        <v>0</v>
      </c>
      <c r="J17" s="142" t="b">
        <v>0</v>
      </c>
      <c r="K17" s="142" t="b">
        <v>0</v>
      </c>
      <c r="L17" s="142" t="b">
        <v>0</v>
      </c>
      <c r="M17" s="142" t="b">
        <v>0</v>
      </c>
      <c r="N17" s="142" t="b">
        <v>0</v>
      </c>
      <c r="O17" s="142" t="b">
        <v>0</v>
      </c>
      <c r="P17" s="142" t="b">
        <v>0</v>
      </c>
      <c r="Q17" s="142" t="b">
        <v>0</v>
      </c>
      <c r="R17" s="142" t="b">
        <v>0</v>
      </c>
      <c r="S17" s="142" t="b">
        <v>0</v>
      </c>
      <c r="T17" s="142" t="b">
        <v>0</v>
      </c>
      <c r="U17" s="142" t="b">
        <v>0</v>
      </c>
      <c r="V17" s="142" t="b">
        <v>0</v>
      </c>
      <c r="W17" s="142" t="b">
        <v>0</v>
      </c>
      <c r="X17" s="142" t="b">
        <v>0</v>
      </c>
      <c r="Y17" s="142" t="b">
        <v>0</v>
      </c>
      <c r="Z17" s="142" t="b">
        <v>0</v>
      </c>
      <c r="AA17" s="142" t="b">
        <v>0</v>
      </c>
      <c r="AB17" s="142" t="b">
        <v>0</v>
      </c>
      <c r="AC17" s="142" t="b">
        <v>0</v>
      </c>
      <c r="AD17" s="142" t="b">
        <v>0</v>
      </c>
      <c r="AE17" s="142" t="b">
        <v>0</v>
      </c>
    </row>
    <row r="18">
      <c r="A18" s="137"/>
      <c r="B18" s="142" t="b">
        <v>0</v>
      </c>
      <c r="C18" s="142" t="b">
        <v>0</v>
      </c>
      <c r="D18" s="142" t="b">
        <v>0</v>
      </c>
      <c r="E18" s="142" t="b">
        <v>0</v>
      </c>
      <c r="F18" s="142" t="b">
        <v>0</v>
      </c>
      <c r="G18" s="142" t="b">
        <v>0</v>
      </c>
      <c r="H18" s="142" t="b">
        <v>0</v>
      </c>
      <c r="I18" s="142" t="b">
        <v>0</v>
      </c>
      <c r="J18" s="142" t="b">
        <v>0</v>
      </c>
      <c r="K18" s="142" t="b">
        <v>0</v>
      </c>
      <c r="L18" s="142" t="b">
        <v>0</v>
      </c>
      <c r="M18" s="142" t="b">
        <v>0</v>
      </c>
      <c r="N18" s="142" t="b">
        <v>0</v>
      </c>
      <c r="O18" s="142" t="b">
        <v>0</v>
      </c>
      <c r="P18" s="142" t="b">
        <v>0</v>
      </c>
      <c r="Q18" s="142" t="b">
        <v>0</v>
      </c>
      <c r="R18" s="142" t="b">
        <v>0</v>
      </c>
      <c r="S18" s="142" t="b">
        <v>0</v>
      </c>
      <c r="T18" s="142" t="b">
        <v>0</v>
      </c>
      <c r="U18" s="142" t="b">
        <v>0</v>
      </c>
      <c r="V18" s="142" t="b">
        <v>0</v>
      </c>
      <c r="W18" s="142" t="b">
        <v>0</v>
      </c>
      <c r="X18" s="142" t="b">
        <v>0</v>
      </c>
      <c r="Y18" s="142" t="b">
        <v>0</v>
      </c>
      <c r="Z18" s="142" t="b">
        <v>0</v>
      </c>
      <c r="AA18" s="142" t="b">
        <v>0</v>
      </c>
      <c r="AB18" s="142" t="b">
        <v>0</v>
      </c>
      <c r="AC18" s="142" t="b">
        <v>0</v>
      </c>
      <c r="AD18" s="142" t="b">
        <v>0</v>
      </c>
      <c r="AE18" s="142" t="b">
        <v>0</v>
      </c>
    </row>
    <row r="19">
      <c r="A19" s="137"/>
      <c r="B19" s="142" t="b">
        <v>0</v>
      </c>
      <c r="C19" s="142" t="b">
        <v>0</v>
      </c>
      <c r="D19" s="142" t="b">
        <v>0</v>
      </c>
      <c r="E19" s="142" t="b">
        <v>0</v>
      </c>
      <c r="F19" s="142" t="b">
        <v>0</v>
      </c>
      <c r="G19" s="142" t="b">
        <v>0</v>
      </c>
      <c r="H19" s="142" t="b">
        <v>0</v>
      </c>
      <c r="I19" s="142" t="b">
        <v>0</v>
      </c>
      <c r="J19" s="142" t="b">
        <v>0</v>
      </c>
      <c r="K19" s="142" t="b">
        <v>0</v>
      </c>
      <c r="L19" s="142" t="b">
        <v>0</v>
      </c>
      <c r="M19" s="142" t="b">
        <v>0</v>
      </c>
      <c r="N19" s="142" t="b">
        <v>0</v>
      </c>
      <c r="O19" s="142" t="b">
        <v>0</v>
      </c>
      <c r="P19" s="142" t="b">
        <v>0</v>
      </c>
      <c r="Q19" s="142" t="b">
        <v>0</v>
      </c>
      <c r="R19" s="142" t="b">
        <v>0</v>
      </c>
      <c r="S19" s="142" t="b">
        <v>0</v>
      </c>
      <c r="T19" s="142" t="b">
        <v>0</v>
      </c>
      <c r="U19" s="142" t="b">
        <v>0</v>
      </c>
      <c r="V19" s="142" t="b">
        <v>0</v>
      </c>
      <c r="W19" s="142" t="b">
        <v>0</v>
      </c>
      <c r="X19" s="142" t="b">
        <v>0</v>
      </c>
      <c r="Y19" s="142" t="b">
        <v>0</v>
      </c>
      <c r="Z19" s="142" t="b">
        <v>0</v>
      </c>
      <c r="AA19" s="142" t="b">
        <v>0</v>
      </c>
      <c r="AB19" s="142" t="b">
        <v>0</v>
      </c>
      <c r="AC19" s="142" t="b">
        <v>0</v>
      </c>
      <c r="AD19" s="142" t="b">
        <v>0</v>
      </c>
      <c r="AE19" s="142" t="b">
        <v>0</v>
      </c>
    </row>
    <row r="20">
      <c r="A20" s="137"/>
      <c r="B20" s="142" t="b">
        <v>0</v>
      </c>
      <c r="C20" s="142" t="b">
        <v>0</v>
      </c>
      <c r="D20" s="142" t="b">
        <v>0</v>
      </c>
      <c r="E20" s="142" t="b">
        <v>0</v>
      </c>
      <c r="F20" s="142" t="b">
        <v>0</v>
      </c>
      <c r="G20" s="142" t="b">
        <v>0</v>
      </c>
      <c r="H20" s="142" t="b">
        <v>0</v>
      </c>
      <c r="I20" s="142" t="b">
        <v>0</v>
      </c>
      <c r="J20" s="142" t="b">
        <v>0</v>
      </c>
      <c r="K20" s="142" t="b">
        <v>0</v>
      </c>
      <c r="L20" s="142" t="b">
        <v>0</v>
      </c>
      <c r="M20" s="142" t="b">
        <v>0</v>
      </c>
      <c r="N20" s="142" t="b">
        <v>0</v>
      </c>
      <c r="O20" s="142" t="b">
        <v>0</v>
      </c>
      <c r="P20" s="142" t="b">
        <v>0</v>
      </c>
      <c r="Q20" s="142" t="b">
        <v>0</v>
      </c>
      <c r="R20" s="142" t="b">
        <v>0</v>
      </c>
      <c r="S20" s="142" t="b">
        <v>0</v>
      </c>
      <c r="T20" s="142" t="b">
        <v>0</v>
      </c>
      <c r="U20" s="142" t="b">
        <v>0</v>
      </c>
      <c r="V20" s="142" t="b">
        <v>0</v>
      </c>
      <c r="W20" s="142" t="b">
        <v>0</v>
      </c>
      <c r="X20" s="142" t="b">
        <v>0</v>
      </c>
      <c r="Y20" s="142" t="b">
        <v>0</v>
      </c>
      <c r="Z20" s="142" t="b">
        <v>0</v>
      </c>
      <c r="AA20" s="142" t="b">
        <v>0</v>
      </c>
      <c r="AB20" s="142" t="b">
        <v>0</v>
      </c>
      <c r="AC20" s="142" t="b">
        <v>0</v>
      </c>
      <c r="AD20" s="142" t="b">
        <v>0</v>
      </c>
      <c r="AE20" s="142" t="b">
        <v>0</v>
      </c>
    </row>
    <row r="21">
      <c r="A21" s="137"/>
      <c r="B21" s="142" t="b">
        <v>0</v>
      </c>
      <c r="C21" s="142" t="b">
        <v>0</v>
      </c>
      <c r="D21" s="142" t="b">
        <v>0</v>
      </c>
      <c r="E21" s="142" t="b">
        <v>0</v>
      </c>
      <c r="F21" s="142" t="b">
        <v>0</v>
      </c>
      <c r="G21" s="142" t="b">
        <v>0</v>
      </c>
      <c r="H21" s="142" t="b">
        <v>0</v>
      </c>
      <c r="I21" s="142" t="b">
        <v>0</v>
      </c>
      <c r="J21" s="142" t="b">
        <v>0</v>
      </c>
      <c r="K21" s="142" t="b">
        <v>0</v>
      </c>
      <c r="L21" s="142" t="b">
        <v>0</v>
      </c>
      <c r="M21" s="142" t="b">
        <v>0</v>
      </c>
      <c r="N21" s="142" t="b">
        <v>0</v>
      </c>
      <c r="O21" s="142" t="b">
        <v>0</v>
      </c>
      <c r="P21" s="142" t="b">
        <v>0</v>
      </c>
      <c r="Q21" s="142" t="b">
        <v>0</v>
      </c>
      <c r="R21" s="142" t="b">
        <v>0</v>
      </c>
      <c r="S21" s="142" t="b">
        <v>0</v>
      </c>
      <c r="T21" s="142" t="b">
        <v>0</v>
      </c>
      <c r="U21" s="142" t="b">
        <v>0</v>
      </c>
      <c r="V21" s="142" t="b">
        <v>0</v>
      </c>
      <c r="W21" s="142" t="b">
        <v>0</v>
      </c>
      <c r="X21" s="142" t="b">
        <v>0</v>
      </c>
      <c r="Y21" s="142" t="b">
        <v>0</v>
      </c>
      <c r="Z21" s="142" t="b">
        <v>0</v>
      </c>
      <c r="AA21" s="142" t="b">
        <v>0</v>
      </c>
      <c r="AB21" s="142" t="b">
        <v>0</v>
      </c>
      <c r="AC21" s="142" t="b">
        <v>0</v>
      </c>
      <c r="AD21" s="142" t="b">
        <v>0</v>
      </c>
      <c r="AE21" s="142" t="b">
        <v>0</v>
      </c>
    </row>
    <row r="22">
      <c r="A22" s="137"/>
      <c r="B22" s="142" t="b">
        <v>0</v>
      </c>
      <c r="C22" s="142" t="b">
        <v>0</v>
      </c>
      <c r="D22" s="142" t="b">
        <v>0</v>
      </c>
      <c r="E22" s="142" t="b">
        <v>0</v>
      </c>
      <c r="F22" s="142" t="b">
        <v>0</v>
      </c>
      <c r="G22" s="142" t="b">
        <v>0</v>
      </c>
      <c r="H22" s="142" t="b">
        <v>0</v>
      </c>
      <c r="I22" s="142" t="b">
        <v>0</v>
      </c>
      <c r="J22" s="142" t="b">
        <v>0</v>
      </c>
      <c r="K22" s="142" t="b">
        <v>0</v>
      </c>
      <c r="L22" s="142" t="b">
        <v>0</v>
      </c>
      <c r="M22" s="142" t="b">
        <v>0</v>
      </c>
      <c r="N22" s="142" t="b">
        <v>0</v>
      </c>
      <c r="O22" s="142" t="b">
        <v>0</v>
      </c>
      <c r="P22" s="142" t="b">
        <v>0</v>
      </c>
      <c r="Q22" s="142" t="b">
        <v>0</v>
      </c>
      <c r="R22" s="142" t="b">
        <v>0</v>
      </c>
      <c r="S22" s="142" t="b">
        <v>0</v>
      </c>
      <c r="T22" s="142" t="b">
        <v>0</v>
      </c>
      <c r="U22" s="142" t="b">
        <v>0</v>
      </c>
      <c r="V22" s="142" t="b">
        <v>0</v>
      </c>
      <c r="W22" s="142" t="b">
        <v>0</v>
      </c>
      <c r="X22" s="142" t="b">
        <v>0</v>
      </c>
      <c r="Y22" s="142" t="b">
        <v>0</v>
      </c>
      <c r="Z22" s="142" t="b">
        <v>0</v>
      </c>
      <c r="AA22" s="142" t="b">
        <v>0</v>
      </c>
      <c r="AB22" s="142" t="b">
        <v>0</v>
      </c>
      <c r="AC22" s="142" t="b">
        <v>0</v>
      </c>
      <c r="AD22" s="142" t="b">
        <v>0</v>
      </c>
      <c r="AE22" s="142" t="b">
        <v>0</v>
      </c>
    </row>
    <row r="23">
      <c r="A23" s="137"/>
      <c r="B23" s="142" t="b">
        <v>0</v>
      </c>
      <c r="C23" s="142" t="b">
        <v>0</v>
      </c>
      <c r="D23" s="142" t="b">
        <v>0</v>
      </c>
      <c r="E23" s="142" t="b">
        <v>0</v>
      </c>
      <c r="F23" s="142" t="b">
        <v>0</v>
      </c>
      <c r="G23" s="142" t="b">
        <v>0</v>
      </c>
      <c r="H23" s="142" t="b">
        <v>0</v>
      </c>
      <c r="I23" s="142" t="b">
        <v>0</v>
      </c>
      <c r="J23" s="142" t="b">
        <v>0</v>
      </c>
      <c r="K23" s="142" t="b">
        <v>0</v>
      </c>
      <c r="L23" s="142" t="b">
        <v>0</v>
      </c>
      <c r="M23" s="142" t="b">
        <v>0</v>
      </c>
      <c r="N23" s="142" t="b">
        <v>0</v>
      </c>
      <c r="O23" s="142" t="b">
        <v>0</v>
      </c>
      <c r="P23" s="142" t="b">
        <v>0</v>
      </c>
      <c r="Q23" s="142" t="b">
        <v>0</v>
      </c>
      <c r="R23" s="142" t="b">
        <v>0</v>
      </c>
      <c r="S23" s="142" t="b">
        <v>0</v>
      </c>
      <c r="T23" s="142" t="b">
        <v>0</v>
      </c>
      <c r="U23" s="142" t="b">
        <v>0</v>
      </c>
      <c r="V23" s="142" t="b">
        <v>0</v>
      </c>
      <c r="W23" s="142" t="b">
        <v>0</v>
      </c>
      <c r="X23" s="142" t="b">
        <v>0</v>
      </c>
      <c r="Y23" s="142" t="b">
        <v>0</v>
      </c>
      <c r="Z23" s="142" t="b">
        <v>0</v>
      </c>
      <c r="AA23" s="142" t="b">
        <v>0</v>
      </c>
      <c r="AB23" s="142" t="b">
        <v>0</v>
      </c>
      <c r="AC23" s="142" t="b">
        <v>0</v>
      </c>
      <c r="AD23" s="142" t="b">
        <v>0</v>
      </c>
      <c r="AE23" s="142" t="b">
        <v>0</v>
      </c>
    </row>
    <row r="24">
      <c r="A24" s="137"/>
      <c r="B24" s="142" t="b">
        <v>0</v>
      </c>
      <c r="C24" s="142" t="b">
        <v>0</v>
      </c>
      <c r="D24" s="142" t="b">
        <v>0</v>
      </c>
      <c r="E24" s="142" t="b">
        <v>0</v>
      </c>
      <c r="F24" s="142" t="b">
        <v>0</v>
      </c>
      <c r="G24" s="142" t="b">
        <v>0</v>
      </c>
      <c r="H24" s="142" t="b">
        <v>0</v>
      </c>
      <c r="I24" s="142" t="b">
        <v>0</v>
      </c>
      <c r="J24" s="142" t="b">
        <v>0</v>
      </c>
      <c r="K24" s="142" t="b">
        <v>0</v>
      </c>
      <c r="L24" s="142" t="b">
        <v>0</v>
      </c>
      <c r="M24" s="142" t="b">
        <v>0</v>
      </c>
      <c r="N24" s="142" t="b">
        <v>0</v>
      </c>
      <c r="O24" s="142" t="b">
        <v>0</v>
      </c>
      <c r="P24" s="142" t="b">
        <v>0</v>
      </c>
      <c r="Q24" s="142" t="b">
        <v>0</v>
      </c>
      <c r="R24" s="142" t="b">
        <v>0</v>
      </c>
      <c r="S24" s="142" t="b">
        <v>0</v>
      </c>
      <c r="T24" s="142" t="b">
        <v>0</v>
      </c>
      <c r="U24" s="142" t="b">
        <v>0</v>
      </c>
      <c r="V24" s="142" t="b">
        <v>0</v>
      </c>
      <c r="W24" s="142" t="b">
        <v>0</v>
      </c>
      <c r="X24" s="142" t="b">
        <v>0</v>
      </c>
      <c r="Y24" s="142" t="b">
        <v>0</v>
      </c>
      <c r="Z24" s="142" t="b">
        <v>0</v>
      </c>
      <c r="AA24" s="142" t="b">
        <v>0</v>
      </c>
      <c r="AB24" s="142" t="b">
        <v>0</v>
      </c>
      <c r="AC24" s="142" t="b">
        <v>0</v>
      </c>
      <c r="AD24" s="142" t="b">
        <v>0</v>
      </c>
      <c r="AE24" s="142" t="b">
        <v>0</v>
      </c>
    </row>
    <row r="25">
      <c r="A25" s="150" t="s">
        <v>8</v>
      </c>
      <c r="B25" s="151">
        <v>45469.0</v>
      </c>
      <c r="C25" s="151">
        <v>45476.0</v>
      </c>
      <c r="D25" s="151">
        <v>45483.0</v>
      </c>
      <c r="E25" s="151">
        <v>45490.0</v>
      </c>
      <c r="F25" s="151">
        <v>45497.0</v>
      </c>
      <c r="G25" s="151">
        <v>45504.0</v>
      </c>
      <c r="H25" s="151">
        <v>45511.0</v>
      </c>
      <c r="I25" s="151">
        <v>45518.0</v>
      </c>
      <c r="J25" s="151">
        <v>45525.0</v>
      </c>
      <c r="K25" s="151">
        <v>45532.0</v>
      </c>
      <c r="L25" s="151">
        <v>45539.0</v>
      </c>
      <c r="M25" s="151">
        <v>45546.0</v>
      </c>
      <c r="N25" s="151">
        <v>45553.0</v>
      </c>
      <c r="O25" s="151">
        <v>45560.0</v>
      </c>
      <c r="P25" s="151">
        <v>45567.0</v>
      </c>
      <c r="Q25" s="151">
        <v>45574.0</v>
      </c>
      <c r="R25" s="151">
        <v>45581.0</v>
      </c>
      <c r="S25" s="151">
        <v>45588.0</v>
      </c>
      <c r="T25" s="151">
        <v>45595.0</v>
      </c>
      <c r="U25" s="151">
        <v>45602.0</v>
      </c>
      <c r="V25" s="151">
        <v>45609.0</v>
      </c>
      <c r="W25" s="151">
        <v>45616.0</v>
      </c>
      <c r="X25" s="151">
        <v>45623.0</v>
      </c>
      <c r="Y25" s="151">
        <v>45630.0</v>
      </c>
      <c r="Z25" s="151">
        <v>45637.0</v>
      </c>
      <c r="AA25" s="151">
        <v>45644.0</v>
      </c>
      <c r="AB25" s="151">
        <v>45651.0</v>
      </c>
      <c r="AC25" s="151">
        <v>45658.0</v>
      </c>
      <c r="AD25" s="151">
        <v>45665.0</v>
      </c>
      <c r="AE25" s="151">
        <v>45672.0</v>
      </c>
    </row>
    <row r="26">
      <c r="A26" s="137"/>
      <c r="B26" s="152" t="b">
        <v>0</v>
      </c>
      <c r="C26" s="152" t="b">
        <v>0</v>
      </c>
      <c r="D26" s="152" t="b">
        <v>0</v>
      </c>
      <c r="E26" s="152" t="b">
        <v>0</v>
      </c>
      <c r="F26" s="152" t="b">
        <v>0</v>
      </c>
      <c r="G26" s="152" t="b">
        <v>0</v>
      </c>
      <c r="H26" s="152" t="b">
        <v>0</v>
      </c>
      <c r="I26" s="152" t="b">
        <v>0</v>
      </c>
      <c r="J26" s="152" t="b">
        <v>0</v>
      </c>
      <c r="K26" s="152" t="b">
        <v>0</v>
      </c>
      <c r="L26" s="152" t="b">
        <v>0</v>
      </c>
      <c r="M26" s="152" t="b">
        <v>0</v>
      </c>
      <c r="N26" s="152" t="b">
        <v>0</v>
      </c>
      <c r="O26" s="152" t="b">
        <v>0</v>
      </c>
      <c r="P26" s="152" t="b">
        <v>0</v>
      </c>
      <c r="Q26" s="152" t="b">
        <v>0</v>
      </c>
      <c r="R26" s="152" t="b">
        <v>0</v>
      </c>
      <c r="S26" s="152" t="b">
        <v>0</v>
      </c>
      <c r="T26" s="152" t="b">
        <v>0</v>
      </c>
      <c r="U26" s="152" t="b">
        <v>0</v>
      </c>
      <c r="V26" s="152" t="b">
        <v>0</v>
      </c>
      <c r="W26" s="152" t="b">
        <v>0</v>
      </c>
      <c r="X26" s="152" t="b">
        <v>0</v>
      </c>
      <c r="Y26" s="152" t="b">
        <v>0</v>
      </c>
      <c r="Z26" s="152" t="b">
        <v>0</v>
      </c>
      <c r="AA26" s="152" t="b">
        <v>0</v>
      </c>
      <c r="AB26" s="152" t="b">
        <v>0</v>
      </c>
      <c r="AC26" s="152" t="b">
        <v>0</v>
      </c>
      <c r="AD26" s="152" t="b">
        <v>0</v>
      </c>
      <c r="AE26" s="152" t="b">
        <v>0</v>
      </c>
    </row>
    <row r="27">
      <c r="A27" s="137"/>
      <c r="B27" s="152" t="b">
        <v>0</v>
      </c>
      <c r="C27" s="152" t="b">
        <v>0</v>
      </c>
      <c r="D27" s="152" t="b">
        <v>0</v>
      </c>
      <c r="E27" s="152" t="b">
        <v>0</v>
      </c>
      <c r="F27" s="152" t="b">
        <v>0</v>
      </c>
      <c r="G27" s="152" t="b">
        <v>0</v>
      </c>
      <c r="H27" s="152" t="b">
        <v>0</v>
      </c>
      <c r="I27" s="152" t="b">
        <v>0</v>
      </c>
      <c r="J27" s="152" t="b">
        <v>0</v>
      </c>
      <c r="K27" s="152" t="b">
        <v>0</v>
      </c>
      <c r="L27" s="152" t="b">
        <v>0</v>
      </c>
      <c r="M27" s="152" t="b">
        <v>0</v>
      </c>
      <c r="N27" s="152" t="b">
        <v>0</v>
      </c>
      <c r="O27" s="152" t="b">
        <v>0</v>
      </c>
      <c r="P27" s="152" t="b">
        <v>0</v>
      </c>
      <c r="Q27" s="152" t="b">
        <v>0</v>
      </c>
      <c r="R27" s="152" t="b">
        <v>0</v>
      </c>
      <c r="S27" s="152" t="b">
        <v>0</v>
      </c>
      <c r="T27" s="152" t="b">
        <v>0</v>
      </c>
      <c r="U27" s="152" t="b">
        <v>0</v>
      </c>
      <c r="V27" s="152" t="b">
        <v>0</v>
      </c>
      <c r="W27" s="152" t="b">
        <v>0</v>
      </c>
      <c r="X27" s="152" t="b">
        <v>0</v>
      </c>
      <c r="Y27" s="152" t="b">
        <v>0</v>
      </c>
      <c r="Z27" s="152" t="b">
        <v>0</v>
      </c>
      <c r="AA27" s="152" t="b">
        <v>0</v>
      </c>
      <c r="AB27" s="152" t="b">
        <v>0</v>
      </c>
      <c r="AC27" s="152" t="b">
        <v>0</v>
      </c>
      <c r="AD27" s="152" t="b">
        <v>0</v>
      </c>
      <c r="AE27" s="152" t="b">
        <v>0</v>
      </c>
    </row>
    <row r="28">
      <c r="A28" s="137"/>
      <c r="B28" s="152" t="b">
        <v>0</v>
      </c>
      <c r="C28" s="152" t="b">
        <v>0</v>
      </c>
      <c r="D28" s="152" t="b">
        <v>0</v>
      </c>
      <c r="E28" s="152" t="b">
        <v>0</v>
      </c>
      <c r="F28" s="152" t="b">
        <v>0</v>
      </c>
      <c r="G28" s="152" t="b">
        <v>0</v>
      </c>
      <c r="H28" s="152" t="b">
        <v>0</v>
      </c>
      <c r="I28" s="152" t="b">
        <v>0</v>
      </c>
      <c r="J28" s="152" t="b">
        <v>0</v>
      </c>
      <c r="K28" s="152" t="b">
        <v>0</v>
      </c>
      <c r="L28" s="152" t="b">
        <v>0</v>
      </c>
      <c r="M28" s="152" t="b">
        <v>0</v>
      </c>
      <c r="N28" s="152" t="b">
        <v>0</v>
      </c>
      <c r="O28" s="152" t="b">
        <v>0</v>
      </c>
      <c r="P28" s="152" t="b">
        <v>0</v>
      </c>
      <c r="Q28" s="152" t="b">
        <v>0</v>
      </c>
      <c r="R28" s="152" t="b">
        <v>0</v>
      </c>
      <c r="S28" s="152" t="b">
        <v>0</v>
      </c>
      <c r="T28" s="152" t="b">
        <v>0</v>
      </c>
      <c r="U28" s="152" t="b">
        <v>0</v>
      </c>
      <c r="V28" s="152" t="b">
        <v>0</v>
      </c>
      <c r="W28" s="152" t="b">
        <v>0</v>
      </c>
      <c r="X28" s="152" t="b">
        <v>0</v>
      </c>
      <c r="Y28" s="152" t="b">
        <v>0</v>
      </c>
      <c r="Z28" s="152" t="b">
        <v>0</v>
      </c>
      <c r="AA28" s="152" t="b">
        <v>0</v>
      </c>
      <c r="AB28" s="152" t="b">
        <v>0</v>
      </c>
      <c r="AC28" s="152" t="b">
        <v>0</v>
      </c>
      <c r="AD28" s="152" t="b">
        <v>0</v>
      </c>
      <c r="AE28" s="152" t="b">
        <v>0</v>
      </c>
    </row>
    <row r="29">
      <c r="A29" s="137"/>
      <c r="B29" s="152" t="b">
        <v>0</v>
      </c>
      <c r="C29" s="152" t="b">
        <v>0</v>
      </c>
      <c r="D29" s="152" t="b">
        <v>0</v>
      </c>
      <c r="E29" s="152" t="b">
        <v>0</v>
      </c>
      <c r="F29" s="152" t="b">
        <v>0</v>
      </c>
      <c r="G29" s="152" t="b">
        <v>0</v>
      </c>
      <c r="H29" s="152" t="b">
        <v>0</v>
      </c>
      <c r="I29" s="152" t="b">
        <v>0</v>
      </c>
      <c r="J29" s="152" t="b">
        <v>0</v>
      </c>
      <c r="K29" s="152" t="b">
        <v>0</v>
      </c>
      <c r="L29" s="152" t="b">
        <v>0</v>
      </c>
      <c r="M29" s="152" t="b">
        <v>0</v>
      </c>
      <c r="N29" s="152" t="b">
        <v>0</v>
      </c>
      <c r="O29" s="152" t="b">
        <v>0</v>
      </c>
      <c r="P29" s="152" t="b">
        <v>0</v>
      </c>
      <c r="Q29" s="152" t="b">
        <v>0</v>
      </c>
      <c r="R29" s="152" t="b">
        <v>0</v>
      </c>
      <c r="S29" s="152" t="b">
        <v>0</v>
      </c>
      <c r="T29" s="152" t="b">
        <v>0</v>
      </c>
      <c r="U29" s="152" t="b">
        <v>0</v>
      </c>
      <c r="V29" s="152" t="b">
        <v>0</v>
      </c>
      <c r="W29" s="152" t="b">
        <v>0</v>
      </c>
      <c r="X29" s="152" t="b">
        <v>0</v>
      </c>
      <c r="Y29" s="152" t="b">
        <v>0</v>
      </c>
      <c r="Z29" s="152" t="b">
        <v>0</v>
      </c>
      <c r="AA29" s="152" t="b">
        <v>0</v>
      </c>
      <c r="AB29" s="152" t="b">
        <v>0</v>
      </c>
      <c r="AC29" s="152" t="b">
        <v>0</v>
      </c>
      <c r="AD29" s="152" t="b">
        <v>0</v>
      </c>
      <c r="AE29" s="152" t="b">
        <v>0</v>
      </c>
    </row>
    <row r="30">
      <c r="A30" s="137"/>
      <c r="B30" s="152" t="b">
        <v>0</v>
      </c>
      <c r="C30" s="152" t="b">
        <v>0</v>
      </c>
      <c r="D30" s="152" t="b">
        <v>0</v>
      </c>
      <c r="E30" s="152" t="b">
        <v>0</v>
      </c>
      <c r="F30" s="152" t="b">
        <v>0</v>
      </c>
      <c r="G30" s="152" t="b">
        <v>0</v>
      </c>
      <c r="H30" s="152" t="b">
        <v>0</v>
      </c>
      <c r="I30" s="152" t="b">
        <v>0</v>
      </c>
      <c r="J30" s="152" t="b">
        <v>0</v>
      </c>
      <c r="K30" s="152" t="b">
        <v>0</v>
      </c>
      <c r="L30" s="152" t="b">
        <v>0</v>
      </c>
      <c r="M30" s="152" t="b">
        <v>0</v>
      </c>
      <c r="N30" s="152" t="b">
        <v>0</v>
      </c>
      <c r="O30" s="152" t="b">
        <v>0</v>
      </c>
      <c r="P30" s="152" t="b">
        <v>0</v>
      </c>
      <c r="Q30" s="152" t="b">
        <v>0</v>
      </c>
      <c r="R30" s="152" t="b">
        <v>0</v>
      </c>
      <c r="S30" s="152" t="b">
        <v>0</v>
      </c>
      <c r="T30" s="152" t="b">
        <v>0</v>
      </c>
      <c r="U30" s="152" t="b">
        <v>0</v>
      </c>
      <c r="V30" s="152" t="b">
        <v>0</v>
      </c>
      <c r="W30" s="152" t="b">
        <v>0</v>
      </c>
      <c r="X30" s="152" t="b">
        <v>0</v>
      </c>
      <c r="Y30" s="152" t="b">
        <v>0</v>
      </c>
      <c r="Z30" s="152" t="b">
        <v>0</v>
      </c>
      <c r="AA30" s="152" t="b">
        <v>0</v>
      </c>
      <c r="AB30" s="152" t="b">
        <v>0</v>
      </c>
      <c r="AC30" s="152" t="b">
        <v>0</v>
      </c>
      <c r="AD30" s="152" t="b">
        <v>0</v>
      </c>
      <c r="AE30" s="152" t="b">
        <v>0</v>
      </c>
    </row>
    <row r="31">
      <c r="A31" s="137"/>
      <c r="B31" s="152" t="b">
        <v>0</v>
      </c>
      <c r="C31" s="152" t="b">
        <v>0</v>
      </c>
      <c r="D31" s="152" t="b">
        <v>0</v>
      </c>
      <c r="E31" s="152" t="b">
        <v>0</v>
      </c>
      <c r="F31" s="152" t="b">
        <v>0</v>
      </c>
      <c r="G31" s="152" t="b">
        <v>0</v>
      </c>
      <c r="H31" s="152" t="b">
        <v>0</v>
      </c>
      <c r="I31" s="152" t="b">
        <v>0</v>
      </c>
      <c r="J31" s="152" t="b">
        <v>0</v>
      </c>
      <c r="K31" s="152" t="b">
        <v>0</v>
      </c>
      <c r="L31" s="152" t="b">
        <v>0</v>
      </c>
      <c r="M31" s="152" t="b">
        <v>0</v>
      </c>
      <c r="N31" s="152" t="b">
        <v>0</v>
      </c>
      <c r="O31" s="152" t="b">
        <v>0</v>
      </c>
      <c r="P31" s="152" t="b">
        <v>0</v>
      </c>
      <c r="Q31" s="152" t="b">
        <v>0</v>
      </c>
      <c r="R31" s="152" t="b">
        <v>0</v>
      </c>
      <c r="S31" s="152" t="b">
        <v>0</v>
      </c>
      <c r="T31" s="152" t="b">
        <v>0</v>
      </c>
      <c r="U31" s="152" t="b">
        <v>0</v>
      </c>
      <c r="V31" s="152" t="b">
        <v>0</v>
      </c>
      <c r="W31" s="152" t="b">
        <v>0</v>
      </c>
      <c r="X31" s="152" t="b">
        <v>0</v>
      </c>
      <c r="Y31" s="152" t="b">
        <v>0</v>
      </c>
      <c r="Z31" s="152" t="b">
        <v>0</v>
      </c>
      <c r="AA31" s="152" t="b">
        <v>0</v>
      </c>
      <c r="AB31" s="152" t="b">
        <v>0</v>
      </c>
      <c r="AC31" s="152" t="b">
        <v>0</v>
      </c>
      <c r="AD31" s="152" t="b">
        <v>0</v>
      </c>
      <c r="AE31" s="152" t="b">
        <v>0</v>
      </c>
    </row>
    <row r="32">
      <c r="A32" s="137"/>
      <c r="B32" s="152" t="b">
        <v>0</v>
      </c>
      <c r="C32" s="152" t="b">
        <v>0</v>
      </c>
      <c r="D32" s="152" t="b">
        <v>0</v>
      </c>
      <c r="E32" s="152" t="b">
        <v>0</v>
      </c>
      <c r="F32" s="152" t="b">
        <v>0</v>
      </c>
      <c r="G32" s="152" t="b">
        <v>0</v>
      </c>
      <c r="H32" s="152" t="b">
        <v>0</v>
      </c>
      <c r="I32" s="152" t="b">
        <v>0</v>
      </c>
      <c r="J32" s="152" t="b">
        <v>0</v>
      </c>
      <c r="K32" s="152" t="b">
        <v>0</v>
      </c>
      <c r="L32" s="152" t="b">
        <v>0</v>
      </c>
      <c r="M32" s="152" t="b">
        <v>0</v>
      </c>
      <c r="N32" s="152" t="b">
        <v>0</v>
      </c>
      <c r="O32" s="152" t="b">
        <v>0</v>
      </c>
      <c r="P32" s="152" t="b">
        <v>0</v>
      </c>
      <c r="Q32" s="152" t="b">
        <v>0</v>
      </c>
      <c r="R32" s="152" t="b">
        <v>0</v>
      </c>
      <c r="S32" s="152" t="b">
        <v>0</v>
      </c>
      <c r="T32" s="152" t="b">
        <v>0</v>
      </c>
      <c r="U32" s="152" t="b">
        <v>0</v>
      </c>
      <c r="V32" s="152" t="b">
        <v>0</v>
      </c>
      <c r="W32" s="152" t="b">
        <v>0</v>
      </c>
      <c r="X32" s="152" t="b">
        <v>0</v>
      </c>
      <c r="Y32" s="152" t="b">
        <v>0</v>
      </c>
      <c r="Z32" s="152" t="b">
        <v>0</v>
      </c>
      <c r="AA32" s="152" t="b">
        <v>0</v>
      </c>
      <c r="AB32" s="152" t="b">
        <v>0</v>
      </c>
      <c r="AC32" s="152" t="b">
        <v>0</v>
      </c>
      <c r="AD32" s="152" t="b">
        <v>0</v>
      </c>
      <c r="AE32" s="152" t="b">
        <v>0</v>
      </c>
    </row>
    <row r="33">
      <c r="A33" s="137"/>
      <c r="B33" s="152" t="b">
        <v>0</v>
      </c>
      <c r="C33" s="152" t="b">
        <v>0</v>
      </c>
      <c r="D33" s="152" t="b">
        <v>0</v>
      </c>
      <c r="E33" s="152" t="b">
        <v>0</v>
      </c>
      <c r="F33" s="152" t="b">
        <v>0</v>
      </c>
      <c r="G33" s="152" t="b">
        <v>0</v>
      </c>
      <c r="H33" s="152" t="b">
        <v>0</v>
      </c>
      <c r="I33" s="152" t="b">
        <v>0</v>
      </c>
      <c r="J33" s="152" t="b">
        <v>0</v>
      </c>
      <c r="K33" s="152" t="b">
        <v>0</v>
      </c>
      <c r="L33" s="152" t="b">
        <v>0</v>
      </c>
      <c r="M33" s="152" t="b">
        <v>0</v>
      </c>
      <c r="N33" s="152" t="b">
        <v>0</v>
      </c>
      <c r="O33" s="152" t="b">
        <v>0</v>
      </c>
      <c r="P33" s="152" t="b">
        <v>0</v>
      </c>
      <c r="Q33" s="152" t="b">
        <v>0</v>
      </c>
      <c r="R33" s="152" t="b">
        <v>0</v>
      </c>
      <c r="S33" s="152" t="b">
        <v>0</v>
      </c>
      <c r="T33" s="152" t="b">
        <v>0</v>
      </c>
      <c r="U33" s="152" t="b">
        <v>0</v>
      </c>
      <c r="V33" s="152" t="b">
        <v>0</v>
      </c>
      <c r="W33" s="152" t="b">
        <v>0</v>
      </c>
      <c r="X33" s="152" t="b">
        <v>0</v>
      </c>
      <c r="Y33" s="152" t="b">
        <v>0</v>
      </c>
      <c r="Z33" s="152" t="b">
        <v>0</v>
      </c>
      <c r="AA33" s="152" t="b">
        <v>0</v>
      </c>
      <c r="AB33" s="152" t="b">
        <v>0</v>
      </c>
      <c r="AC33" s="152" t="b">
        <v>0</v>
      </c>
      <c r="AD33" s="152" t="b">
        <v>0</v>
      </c>
      <c r="AE33" s="152" t="b">
        <v>0</v>
      </c>
    </row>
    <row r="34">
      <c r="A34" s="137"/>
      <c r="B34" s="152" t="b">
        <v>0</v>
      </c>
      <c r="C34" s="152" t="b">
        <v>0</v>
      </c>
      <c r="D34" s="152" t="b">
        <v>0</v>
      </c>
      <c r="E34" s="152" t="b">
        <v>0</v>
      </c>
      <c r="F34" s="152" t="b">
        <v>0</v>
      </c>
      <c r="G34" s="152" t="b">
        <v>0</v>
      </c>
      <c r="H34" s="152" t="b">
        <v>0</v>
      </c>
      <c r="I34" s="152" t="b">
        <v>0</v>
      </c>
      <c r="J34" s="152" t="b">
        <v>0</v>
      </c>
      <c r="K34" s="152" t="b">
        <v>0</v>
      </c>
      <c r="L34" s="152" t="b">
        <v>0</v>
      </c>
      <c r="M34" s="152" t="b">
        <v>0</v>
      </c>
      <c r="N34" s="152" t="b">
        <v>0</v>
      </c>
      <c r="O34" s="152" t="b">
        <v>0</v>
      </c>
      <c r="P34" s="152" t="b">
        <v>0</v>
      </c>
      <c r="Q34" s="152" t="b">
        <v>0</v>
      </c>
      <c r="R34" s="152" t="b">
        <v>0</v>
      </c>
      <c r="S34" s="152" t="b">
        <v>0</v>
      </c>
      <c r="T34" s="152" t="b">
        <v>0</v>
      </c>
      <c r="U34" s="152" t="b">
        <v>0</v>
      </c>
      <c r="V34" s="152" t="b">
        <v>0</v>
      </c>
      <c r="W34" s="152" t="b">
        <v>0</v>
      </c>
      <c r="X34" s="152" t="b">
        <v>0</v>
      </c>
      <c r="Y34" s="152" t="b">
        <v>0</v>
      </c>
      <c r="Z34" s="152" t="b">
        <v>0</v>
      </c>
      <c r="AA34" s="152" t="b">
        <v>0</v>
      </c>
      <c r="AB34" s="152" t="b">
        <v>0</v>
      </c>
      <c r="AC34" s="152" t="b">
        <v>0</v>
      </c>
      <c r="AD34" s="152" t="b">
        <v>0</v>
      </c>
      <c r="AE34" s="152" t="b">
        <v>0</v>
      </c>
    </row>
    <row r="35">
      <c r="A35" s="137"/>
      <c r="B35" s="152" t="b">
        <v>0</v>
      </c>
      <c r="C35" s="152" t="b">
        <v>0</v>
      </c>
      <c r="D35" s="152" t="b">
        <v>0</v>
      </c>
      <c r="E35" s="152" t="b">
        <v>0</v>
      </c>
      <c r="F35" s="152" t="b">
        <v>0</v>
      </c>
      <c r="G35" s="152" t="b">
        <v>0</v>
      </c>
      <c r="H35" s="152" t="b">
        <v>0</v>
      </c>
      <c r="I35" s="152" t="b">
        <v>0</v>
      </c>
      <c r="J35" s="152" t="b">
        <v>0</v>
      </c>
      <c r="K35" s="152" t="b">
        <v>0</v>
      </c>
      <c r="L35" s="152" t="b">
        <v>0</v>
      </c>
      <c r="M35" s="152" t="b">
        <v>0</v>
      </c>
      <c r="N35" s="152" t="b">
        <v>0</v>
      </c>
      <c r="O35" s="152" t="b">
        <v>0</v>
      </c>
      <c r="P35" s="152" t="b">
        <v>0</v>
      </c>
      <c r="Q35" s="152" t="b">
        <v>0</v>
      </c>
      <c r="R35" s="152" t="b">
        <v>0</v>
      </c>
      <c r="S35" s="152" t="b">
        <v>0</v>
      </c>
      <c r="T35" s="152" t="b">
        <v>0</v>
      </c>
      <c r="U35" s="152" t="b">
        <v>0</v>
      </c>
      <c r="V35" s="152" t="b">
        <v>0</v>
      </c>
      <c r="W35" s="152" t="b">
        <v>0</v>
      </c>
      <c r="X35" s="152" t="b">
        <v>0</v>
      </c>
      <c r="Y35" s="152" t="b">
        <v>0</v>
      </c>
      <c r="Z35" s="152" t="b">
        <v>0</v>
      </c>
      <c r="AA35" s="152" t="b">
        <v>0</v>
      </c>
      <c r="AB35" s="152" t="b">
        <v>0</v>
      </c>
      <c r="AC35" s="152" t="b">
        <v>0</v>
      </c>
      <c r="AD35" s="152" t="b">
        <v>0</v>
      </c>
      <c r="AE35" s="152" t="b">
        <v>0</v>
      </c>
    </row>
    <row r="36">
      <c r="A36" s="150" t="s">
        <v>9</v>
      </c>
      <c r="B36" s="151">
        <v>45469.0</v>
      </c>
      <c r="C36" s="151">
        <v>45476.0</v>
      </c>
      <c r="D36" s="151">
        <v>45483.0</v>
      </c>
      <c r="E36" s="151">
        <v>45490.0</v>
      </c>
      <c r="F36" s="151">
        <v>45497.0</v>
      </c>
      <c r="G36" s="151">
        <v>45504.0</v>
      </c>
      <c r="H36" s="151">
        <v>45511.0</v>
      </c>
      <c r="I36" s="151">
        <v>45518.0</v>
      </c>
      <c r="J36" s="151">
        <v>45525.0</v>
      </c>
      <c r="K36" s="151">
        <v>45532.0</v>
      </c>
      <c r="L36" s="151">
        <v>45539.0</v>
      </c>
      <c r="M36" s="151">
        <v>45546.0</v>
      </c>
      <c r="N36" s="151">
        <v>45553.0</v>
      </c>
      <c r="O36" s="151">
        <v>45560.0</v>
      </c>
      <c r="P36" s="151">
        <v>45567.0</v>
      </c>
      <c r="Q36" s="151">
        <v>45574.0</v>
      </c>
      <c r="R36" s="151">
        <v>45581.0</v>
      </c>
      <c r="S36" s="151">
        <v>45588.0</v>
      </c>
      <c r="T36" s="151">
        <v>45595.0</v>
      </c>
      <c r="U36" s="151">
        <v>45602.0</v>
      </c>
      <c r="V36" s="151">
        <v>45609.0</v>
      </c>
      <c r="W36" s="151">
        <v>45616.0</v>
      </c>
      <c r="X36" s="151">
        <v>45623.0</v>
      </c>
      <c r="Y36" s="151">
        <v>45630.0</v>
      </c>
      <c r="Z36" s="151">
        <v>45637.0</v>
      </c>
      <c r="AA36" s="151">
        <v>45644.0</v>
      </c>
      <c r="AB36" s="151">
        <v>45651.0</v>
      </c>
      <c r="AC36" s="151">
        <v>45658.0</v>
      </c>
      <c r="AD36" s="151">
        <v>45665.0</v>
      </c>
      <c r="AE36" s="151">
        <v>45672.0</v>
      </c>
    </row>
    <row r="37">
      <c r="A37" s="137"/>
      <c r="B37" s="142" t="b">
        <v>0</v>
      </c>
      <c r="C37" s="142" t="b">
        <v>0</v>
      </c>
      <c r="D37" s="142" t="b">
        <v>0</v>
      </c>
      <c r="E37" s="142" t="b">
        <v>0</v>
      </c>
      <c r="F37" s="142" t="b">
        <v>0</v>
      </c>
      <c r="G37" s="142" t="b">
        <v>0</v>
      </c>
      <c r="H37" s="142" t="b">
        <v>0</v>
      </c>
      <c r="I37" s="142" t="b">
        <v>0</v>
      </c>
      <c r="J37" s="142" t="b">
        <v>0</v>
      </c>
      <c r="K37" s="142" t="b">
        <v>0</v>
      </c>
      <c r="L37" s="142" t="b">
        <v>0</v>
      </c>
      <c r="M37" s="142" t="b">
        <v>0</v>
      </c>
      <c r="N37" s="142" t="b">
        <v>0</v>
      </c>
      <c r="O37" s="142" t="b">
        <v>0</v>
      </c>
      <c r="P37" s="142" t="b">
        <v>0</v>
      </c>
      <c r="Q37" s="142" t="b">
        <v>0</v>
      </c>
      <c r="R37" s="142" t="b">
        <v>0</v>
      </c>
      <c r="S37" s="142" t="b">
        <v>0</v>
      </c>
      <c r="T37" s="142" t="b">
        <v>0</v>
      </c>
      <c r="U37" s="142" t="b">
        <v>0</v>
      </c>
      <c r="V37" s="142" t="b">
        <v>0</v>
      </c>
      <c r="W37" s="142" t="b">
        <v>0</v>
      </c>
      <c r="X37" s="142" t="b">
        <v>0</v>
      </c>
      <c r="Y37" s="142" t="b">
        <v>0</v>
      </c>
      <c r="Z37" s="142" t="b">
        <v>0</v>
      </c>
      <c r="AA37" s="142" t="b">
        <v>0</v>
      </c>
      <c r="AB37" s="142" t="b">
        <v>0</v>
      </c>
      <c r="AC37" s="142" t="b">
        <v>0</v>
      </c>
      <c r="AD37" s="142" t="b">
        <v>0</v>
      </c>
      <c r="AE37" s="142" t="b">
        <v>0</v>
      </c>
    </row>
    <row r="38">
      <c r="A38" s="137"/>
      <c r="B38" s="142" t="b">
        <v>0</v>
      </c>
      <c r="C38" s="142" t="b">
        <v>0</v>
      </c>
      <c r="D38" s="142" t="b">
        <v>0</v>
      </c>
      <c r="E38" s="142" t="b">
        <v>0</v>
      </c>
      <c r="F38" s="142" t="b">
        <v>0</v>
      </c>
      <c r="G38" s="142" t="b">
        <v>0</v>
      </c>
      <c r="H38" s="142" t="b">
        <v>0</v>
      </c>
      <c r="I38" s="142" t="b">
        <v>0</v>
      </c>
      <c r="J38" s="142" t="b">
        <v>0</v>
      </c>
      <c r="K38" s="142" t="b">
        <v>0</v>
      </c>
      <c r="L38" s="142" t="b">
        <v>0</v>
      </c>
      <c r="M38" s="142" t="b">
        <v>0</v>
      </c>
      <c r="N38" s="142" t="b">
        <v>0</v>
      </c>
      <c r="O38" s="142" t="b">
        <v>0</v>
      </c>
      <c r="P38" s="142" t="b">
        <v>0</v>
      </c>
      <c r="Q38" s="142" t="b">
        <v>0</v>
      </c>
      <c r="R38" s="142" t="b">
        <v>0</v>
      </c>
      <c r="S38" s="142" t="b">
        <v>0</v>
      </c>
      <c r="T38" s="142" t="b">
        <v>0</v>
      </c>
      <c r="U38" s="142" t="b">
        <v>0</v>
      </c>
      <c r="V38" s="142" t="b">
        <v>0</v>
      </c>
      <c r="W38" s="142" t="b">
        <v>0</v>
      </c>
      <c r="X38" s="142" t="b">
        <v>0</v>
      </c>
      <c r="Y38" s="142" t="b">
        <v>0</v>
      </c>
      <c r="Z38" s="142" t="b">
        <v>0</v>
      </c>
      <c r="AA38" s="142" t="b">
        <v>0</v>
      </c>
      <c r="AB38" s="142" t="b">
        <v>0</v>
      </c>
      <c r="AC38" s="142" t="b">
        <v>0</v>
      </c>
      <c r="AD38" s="142" t="b">
        <v>0</v>
      </c>
      <c r="AE38" s="142" t="b">
        <v>0</v>
      </c>
    </row>
    <row r="39">
      <c r="A39" s="137"/>
      <c r="B39" s="142" t="b">
        <v>0</v>
      </c>
      <c r="C39" s="142" t="b">
        <v>0</v>
      </c>
      <c r="D39" s="142" t="b">
        <v>0</v>
      </c>
      <c r="E39" s="142" t="b">
        <v>0</v>
      </c>
      <c r="F39" s="142" t="b">
        <v>0</v>
      </c>
      <c r="G39" s="142" t="b">
        <v>0</v>
      </c>
      <c r="H39" s="142" t="b">
        <v>0</v>
      </c>
      <c r="I39" s="142" t="b">
        <v>0</v>
      </c>
      <c r="J39" s="142" t="b">
        <v>0</v>
      </c>
      <c r="K39" s="142" t="b">
        <v>0</v>
      </c>
      <c r="L39" s="142" t="b">
        <v>0</v>
      </c>
      <c r="M39" s="142" t="b">
        <v>0</v>
      </c>
      <c r="N39" s="142" t="b">
        <v>0</v>
      </c>
      <c r="O39" s="142" t="b">
        <v>0</v>
      </c>
      <c r="P39" s="142" t="b">
        <v>0</v>
      </c>
      <c r="Q39" s="142" t="b">
        <v>0</v>
      </c>
      <c r="R39" s="142" t="b">
        <v>0</v>
      </c>
      <c r="S39" s="142" t="b">
        <v>0</v>
      </c>
      <c r="T39" s="142" t="b">
        <v>0</v>
      </c>
      <c r="U39" s="142" t="b">
        <v>0</v>
      </c>
      <c r="V39" s="142" t="b">
        <v>0</v>
      </c>
      <c r="W39" s="142" t="b">
        <v>0</v>
      </c>
      <c r="X39" s="142" t="b">
        <v>0</v>
      </c>
      <c r="Y39" s="142" t="b">
        <v>0</v>
      </c>
      <c r="Z39" s="142" t="b">
        <v>0</v>
      </c>
      <c r="AA39" s="142" t="b">
        <v>0</v>
      </c>
      <c r="AB39" s="142" t="b">
        <v>0</v>
      </c>
      <c r="AC39" s="142" t="b">
        <v>0</v>
      </c>
      <c r="AD39" s="142" t="b">
        <v>0</v>
      </c>
      <c r="AE39" s="142" t="b">
        <v>0</v>
      </c>
    </row>
    <row r="40">
      <c r="A40" s="137"/>
      <c r="B40" s="142" t="b">
        <v>0</v>
      </c>
      <c r="C40" s="142" t="b">
        <v>0</v>
      </c>
      <c r="D40" s="142" t="b">
        <v>0</v>
      </c>
      <c r="E40" s="142" t="b">
        <v>0</v>
      </c>
      <c r="F40" s="142" t="b">
        <v>0</v>
      </c>
      <c r="G40" s="142" t="b">
        <v>0</v>
      </c>
      <c r="H40" s="142" t="b">
        <v>0</v>
      </c>
      <c r="I40" s="142" t="b">
        <v>0</v>
      </c>
      <c r="J40" s="142" t="b">
        <v>0</v>
      </c>
      <c r="K40" s="142" t="b">
        <v>0</v>
      </c>
      <c r="L40" s="142" t="b">
        <v>0</v>
      </c>
      <c r="M40" s="142" t="b">
        <v>0</v>
      </c>
      <c r="N40" s="142" t="b">
        <v>0</v>
      </c>
      <c r="O40" s="142" t="b">
        <v>0</v>
      </c>
      <c r="P40" s="142" t="b">
        <v>0</v>
      </c>
      <c r="Q40" s="142" t="b">
        <v>0</v>
      </c>
      <c r="R40" s="142" t="b">
        <v>0</v>
      </c>
      <c r="S40" s="142" t="b">
        <v>0</v>
      </c>
      <c r="T40" s="142" t="b">
        <v>0</v>
      </c>
      <c r="U40" s="142" t="b">
        <v>0</v>
      </c>
      <c r="V40" s="142" t="b">
        <v>0</v>
      </c>
      <c r="W40" s="142" t="b">
        <v>0</v>
      </c>
      <c r="X40" s="142" t="b">
        <v>0</v>
      </c>
      <c r="Y40" s="142" t="b">
        <v>0</v>
      </c>
      <c r="Z40" s="142" t="b">
        <v>0</v>
      </c>
      <c r="AA40" s="142" t="b">
        <v>0</v>
      </c>
      <c r="AB40" s="142" t="b">
        <v>0</v>
      </c>
      <c r="AC40" s="142" t="b">
        <v>0</v>
      </c>
      <c r="AD40" s="142" t="b">
        <v>0</v>
      </c>
      <c r="AE40" s="142" t="b">
        <v>0</v>
      </c>
    </row>
    <row r="41">
      <c r="A41" s="137"/>
      <c r="B41" s="142" t="b">
        <v>0</v>
      </c>
      <c r="C41" s="142" t="b">
        <v>0</v>
      </c>
      <c r="D41" s="142" t="b">
        <v>0</v>
      </c>
      <c r="E41" s="142" t="b">
        <v>0</v>
      </c>
      <c r="F41" s="142" t="b">
        <v>0</v>
      </c>
      <c r="G41" s="142" t="b">
        <v>0</v>
      </c>
      <c r="H41" s="142" t="b">
        <v>0</v>
      </c>
      <c r="I41" s="142" t="b">
        <v>0</v>
      </c>
      <c r="J41" s="142" t="b">
        <v>0</v>
      </c>
      <c r="K41" s="142" t="b">
        <v>0</v>
      </c>
      <c r="L41" s="142" t="b">
        <v>0</v>
      </c>
      <c r="M41" s="142" t="b">
        <v>0</v>
      </c>
      <c r="N41" s="142" t="b">
        <v>0</v>
      </c>
      <c r="O41" s="142" t="b">
        <v>0</v>
      </c>
      <c r="P41" s="142" t="b">
        <v>0</v>
      </c>
      <c r="Q41" s="142" t="b">
        <v>0</v>
      </c>
      <c r="R41" s="142" t="b">
        <v>0</v>
      </c>
      <c r="S41" s="142" t="b">
        <v>0</v>
      </c>
      <c r="T41" s="142" t="b">
        <v>0</v>
      </c>
      <c r="U41" s="142" t="b">
        <v>0</v>
      </c>
      <c r="V41" s="142" t="b">
        <v>0</v>
      </c>
      <c r="W41" s="142" t="b">
        <v>0</v>
      </c>
      <c r="X41" s="142" t="b">
        <v>0</v>
      </c>
      <c r="Y41" s="142" t="b">
        <v>0</v>
      </c>
      <c r="Z41" s="142" t="b">
        <v>0</v>
      </c>
      <c r="AA41" s="142" t="b">
        <v>0</v>
      </c>
      <c r="AB41" s="142" t="b">
        <v>0</v>
      </c>
      <c r="AC41" s="142" t="b">
        <v>0</v>
      </c>
      <c r="AD41" s="142" t="b">
        <v>0</v>
      </c>
      <c r="AE41" s="142" t="b">
        <v>0</v>
      </c>
    </row>
    <row r="42">
      <c r="A42" s="137"/>
      <c r="B42" s="142" t="b">
        <v>0</v>
      </c>
      <c r="C42" s="142" t="b">
        <v>0</v>
      </c>
      <c r="D42" s="142" t="b">
        <v>0</v>
      </c>
      <c r="E42" s="142" t="b">
        <v>0</v>
      </c>
      <c r="F42" s="142" t="b">
        <v>0</v>
      </c>
      <c r="G42" s="142" t="b">
        <v>0</v>
      </c>
      <c r="H42" s="142" t="b">
        <v>0</v>
      </c>
      <c r="I42" s="142" t="b">
        <v>0</v>
      </c>
      <c r="J42" s="142" t="b">
        <v>0</v>
      </c>
      <c r="K42" s="142" t="b">
        <v>0</v>
      </c>
      <c r="L42" s="142" t="b">
        <v>0</v>
      </c>
      <c r="M42" s="142" t="b">
        <v>0</v>
      </c>
      <c r="N42" s="142" t="b">
        <v>0</v>
      </c>
      <c r="O42" s="142" t="b">
        <v>0</v>
      </c>
      <c r="P42" s="142" t="b">
        <v>0</v>
      </c>
      <c r="Q42" s="142" t="b">
        <v>0</v>
      </c>
      <c r="R42" s="142" t="b">
        <v>0</v>
      </c>
      <c r="S42" s="142" t="b">
        <v>0</v>
      </c>
      <c r="T42" s="142" t="b">
        <v>0</v>
      </c>
      <c r="U42" s="142" t="b">
        <v>0</v>
      </c>
      <c r="V42" s="142" t="b">
        <v>0</v>
      </c>
      <c r="W42" s="142" t="b">
        <v>0</v>
      </c>
      <c r="X42" s="142" t="b">
        <v>0</v>
      </c>
      <c r="Y42" s="142" t="b">
        <v>0</v>
      </c>
      <c r="Z42" s="142" t="b">
        <v>0</v>
      </c>
      <c r="AA42" s="142" t="b">
        <v>0</v>
      </c>
      <c r="AB42" s="142" t="b">
        <v>0</v>
      </c>
      <c r="AC42" s="142" t="b">
        <v>0</v>
      </c>
      <c r="AD42" s="142" t="b">
        <v>0</v>
      </c>
      <c r="AE42" s="142" t="b">
        <v>0</v>
      </c>
    </row>
    <row r="43">
      <c r="A43" s="137"/>
      <c r="B43" s="142" t="b">
        <v>0</v>
      </c>
      <c r="C43" s="142" t="b">
        <v>0</v>
      </c>
      <c r="D43" s="142" t="b">
        <v>0</v>
      </c>
      <c r="E43" s="142" t="b">
        <v>0</v>
      </c>
      <c r="F43" s="142" t="b">
        <v>0</v>
      </c>
      <c r="G43" s="142" t="b">
        <v>0</v>
      </c>
      <c r="H43" s="142" t="b">
        <v>0</v>
      </c>
      <c r="I43" s="142" t="b">
        <v>0</v>
      </c>
      <c r="J43" s="142" t="b">
        <v>0</v>
      </c>
      <c r="K43" s="142" t="b">
        <v>0</v>
      </c>
      <c r="L43" s="142" t="b">
        <v>0</v>
      </c>
      <c r="M43" s="142" t="b">
        <v>0</v>
      </c>
      <c r="N43" s="142" t="b">
        <v>0</v>
      </c>
      <c r="O43" s="142" t="b">
        <v>0</v>
      </c>
      <c r="P43" s="142" t="b">
        <v>0</v>
      </c>
      <c r="Q43" s="142" t="b">
        <v>0</v>
      </c>
      <c r="R43" s="142" t="b">
        <v>0</v>
      </c>
      <c r="S43" s="142" t="b">
        <v>0</v>
      </c>
      <c r="T43" s="142" t="b">
        <v>0</v>
      </c>
      <c r="U43" s="142" t="b">
        <v>0</v>
      </c>
      <c r="V43" s="142" t="b">
        <v>0</v>
      </c>
      <c r="W43" s="142" t="b">
        <v>0</v>
      </c>
      <c r="X43" s="142" t="b">
        <v>0</v>
      </c>
      <c r="Y43" s="142" t="b">
        <v>0</v>
      </c>
      <c r="Z43" s="142" t="b">
        <v>0</v>
      </c>
      <c r="AA43" s="142" t="b">
        <v>0</v>
      </c>
      <c r="AB43" s="142" t="b">
        <v>0</v>
      </c>
      <c r="AC43" s="142" t="b">
        <v>0</v>
      </c>
      <c r="AD43" s="142" t="b">
        <v>0</v>
      </c>
      <c r="AE43" s="142" t="b">
        <v>0</v>
      </c>
    </row>
    <row r="44">
      <c r="A44" s="137"/>
      <c r="B44" s="142" t="b">
        <v>0</v>
      </c>
      <c r="C44" s="142" t="b">
        <v>0</v>
      </c>
      <c r="D44" s="142" t="b">
        <v>0</v>
      </c>
      <c r="E44" s="142" t="b">
        <v>0</v>
      </c>
      <c r="F44" s="142" t="b">
        <v>0</v>
      </c>
      <c r="G44" s="142" t="b">
        <v>0</v>
      </c>
      <c r="H44" s="142" t="b">
        <v>0</v>
      </c>
      <c r="I44" s="142" t="b">
        <v>0</v>
      </c>
      <c r="J44" s="142" t="b">
        <v>0</v>
      </c>
      <c r="K44" s="142" t="b">
        <v>0</v>
      </c>
      <c r="L44" s="142" t="b">
        <v>0</v>
      </c>
      <c r="M44" s="142" t="b">
        <v>0</v>
      </c>
      <c r="N44" s="142" t="b">
        <v>0</v>
      </c>
      <c r="O44" s="142" t="b">
        <v>0</v>
      </c>
      <c r="P44" s="142" t="b">
        <v>0</v>
      </c>
      <c r="Q44" s="142" t="b">
        <v>0</v>
      </c>
      <c r="R44" s="142" t="b">
        <v>0</v>
      </c>
      <c r="S44" s="142" t="b">
        <v>0</v>
      </c>
      <c r="T44" s="142" t="b">
        <v>0</v>
      </c>
      <c r="U44" s="142" t="b">
        <v>0</v>
      </c>
      <c r="V44" s="142" t="b">
        <v>0</v>
      </c>
      <c r="W44" s="142" t="b">
        <v>0</v>
      </c>
      <c r="X44" s="142" t="b">
        <v>0</v>
      </c>
      <c r="Y44" s="142" t="b">
        <v>0</v>
      </c>
      <c r="Z44" s="142" t="b">
        <v>0</v>
      </c>
      <c r="AA44" s="142" t="b">
        <v>0</v>
      </c>
      <c r="AB44" s="142" t="b">
        <v>0</v>
      </c>
      <c r="AC44" s="142" t="b">
        <v>0</v>
      </c>
      <c r="AD44" s="142" t="b">
        <v>0</v>
      </c>
      <c r="AE44" s="142" t="b">
        <v>0</v>
      </c>
    </row>
    <row r="45">
      <c r="A45" s="137"/>
      <c r="B45" s="142" t="b">
        <v>0</v>
      </c>
      <c r="C45" s="142" t="b">
        <v>0</v>
      </c>
      <c r="D45" s="142" t="b">
        <v>0</v>
      </c>
      <c r="E45" s="142" t="b">
        <v>0</v>
      </c>
      <c r="F45" s="142" t="b">
        <v>0</v>
      </c>
      <c r="G45" s="142" t="b">
        <v>0</v>
      </c>
      <c r="H45" s="142" t="b">
        <v>0</v>
      </c>
      <c r="I45" s="142" t="b">
        <v>0</v>
      </c>
      <c r="J45" s="142" t="b">
        <v>0</v>
      </c>
      <c r="K45" s="142" t="b">
        <v>0</v>
      </c>
      <c r="L45" s="142" t="b">
        <v>0</v>
      </c>
      <c r="M45" s="142" t="b">
        <v>0</v>
      </c>
      <c r="N45" s="142" t="b">
        <v>0</v>
      </c>
      <c r="O45" s="142" t="b">
        <v>0</v>
      </c>
      <c r="P45" s="142" t="b">
        <v>0</v>
      </c>
      <c r="Q45" s="142" t="b">
        <v>0</v>
      </c>
      <c r="R45" s="142" t="b">
        <v>0</v>
      </c>
      <c r="S45" s="142" t="b">
        <v>0</v>
      </c>
      <c r="T45" s="142" t="b">
        <v>0</v>
      </c>
      <c r="U45" s="142" t="b">
        <v>0</v>
      </c>
      <c r="V45" s="142" t="b">
        <v>0</v>
      </c>
      <c r="W45" s="142" t="b">
        <v>0</v>
      </c>
      <c r="X45" s="142" t="b">
        <v>0</v>
      </c>
      <c r="Y45" s="142" t="b">
        <v>0</v>
      </c>
      <c r="Z45" s="142" t="b">
        <v>0</v>
      </c>
      <c r="AA45" s="142" t="b">
        <v>0</v>
      </c>
      <c r="AB45" s="142" t="b">
        <v>0</v>
      </c>
      <c r="AC45" s="142" t="b">
        <v>0</v>
      </c>
      <c r="AD45" s="142" t="b">
        <v>0</v>
      </c>
      <c r="AE45" s="142" t="b">
        <v>0</v>
      </c>
    </row>
    <row r="46">
      <c r="A46" s="137"/>
      <c r="B46" s="142" t="b">
        <v>0</v>
      </c>
      <c r="C46" s="142" t="b">
        <v>0</v>
      </c>
      <c r="D46" s="142" t="b">
        <v>0</v>
      </c>
      <c r="E46" s="142" t="b">
        <v>0</v>
      </c>
      <c r="F46" s="142" t="b">
        <v>0</v>
      </c>
      <c r="G46" s="142" t="b">
        <v>0</v>
      </c>
      <c r="H46" s="142" t="b">
        <v>0</v>
      </c>
      <c r="I46" s="142" t="b">
        <v>0</v>
      </c>
      <c r="J46" s="142" t="b">
        <v>0</v>
      </c>
      <c r="K46" s="142" t="b">
        <v>0</v>
      </c>
      <c r="L46" s="142" t="b">
        <v>0</v>
      </c>
      <c r="M46" s="142" t="b">
        <v>0</v>
      </c>
      <c r="N46" s="142" t="b">
        <v>0</v>
      </c>
      <c r="O46" s="142" t="b">
        <v>0</v>
      </c>
      <c r="P46" s="142" t="b">
        <v>0</v>
      </c>
      <c r="Q46" s="142" t="b">
        <v>0</v>
      </c>
      <c r="R46" s="142" t="b">
        <v>0</v>
      </c>
      <c r="S46" s="142" t="b">
        <v>0</v>
      </c>
      <c r="T46" s="142" t="b">
        <v>0</v>
      </c>
      <c r="U46" s="142" t="b">
        <v>0</v>
      </c>
      <c r="V46" s="142" t="b">
        <v>0</v>
      </c>
      <c r="W46" s="142" t="b">
        <v>0</v>
      </c>
      <c r="X46" s="142" t="b">
        <v>0</v>
      </c>
      <c r="Y46" s="142" t="b">
        <v>0</v>
      </c>
      <c r="Z46" s="142" t="b">
        <v>0</v>
      </c>
      <c r="AA46" s="142" t="b">
        <v>0</v>
      </c>
      <c r="AB46" s="142" t="b">
        <v>0</v>
      </c>
      <c r="AC46" s="142" t="b">
        <v>0</v>
      </c>
      <c r="AD46" s="142" t="b">
        <v>0</v>
      </c>
      <c r="AE46" s="142" t="b">
        <v>0</v>
      </c>
    </row>
    <row r="47">
      <c r="A47" s="150" t="s">
        <v>10</v>
      </c>
      <c r="B47" s="151">
        <v>45469.0</v>
      </c>
      <c r="C47" s="151">
        <v>45476.0</v>
      </c>
      <c r="D47" s="151">
        <v>45483.0</v>
      </c>
      <c r="E47" s="151">
        <v>45490.0</v>
      </c>
      <c r="F47" s="151">
        <v>45497.0</v>
      </c>
      <c r="G47" s="151">
        <v>45504.0</v>
      </c>
      <c r="H47" s="151">
        <v>45511.0</v>
      </c>
      <c r="I47" s="151">
        <v>45518.0</v>
      </c>
      <c r="J47" s="151">
        <v>45525.0</v>
      </c>
      <c r="K47" s="151">
        <v>45532.0</v>
      </c>
      <c r="L47" s="151">
        <v>45539.0</v>
      </c>
      <c r="M47" s="151">
        <v>45546.0</v>
      </c>
      <c r="N47" s="151">
        <v>45553.0</v>
      </c>
      <c r="O47" s="151">
        <v>45560.0</v>
      </c>
      <c r="P47" s="151">
        <v>45567.0</v>
      </c>
      <c r="Q47" s="151">
        <v>45574.0</v>
      </c>
      <c r="R47" s="151">
        <v>45581.0</v>
      </c>
      <c r="S47" s="151">
        <v>45588.0</v>
      </c>
      <c r="T47" s="151">
        <v>45595.0</v>
      </c>
      <c r="U47" s="151">
        <v>45602.0</v>
      </c>
      <c r="V47" s="151">
        <v>45609.0</v>
      </c>
      <c r="W47" s="151">
        <v>45616.0</v>
      </c>
      <c r="X47" s="151">
        <v>45623.0</v>
      </c>
      <c r="Y47" s="151">
        <v>45630.0</v>
      </c>
      <c r="Z47" s="151">
        <v>45637.0</v>
      </c>
      <c r="AA47" s="151">
        <v>45644.0</v>
      </c>
      <c r="AB47" s="151">
        <v>45651.0</v>
      </c>
      <c r="AC47" s="151">
        <v>45658.0</v>
      </c>
      <c r="AD47" s="151">
        <v>45665.0</v>
      </c>
      <c r="AE47" s="151">
        <v>45672.0</v>
      </c>
    </row>
    <row r="48">
      <c r="A48" s="137"/>
      <c r="B48" s="152" t="b">
        <v>0</v>
      </c>
      <c r="C48" s="152" t="b">
        <v>0</v>
      </c>
      <c r="D48" s="152" t="b">
        <v>0</v>
      </c>
      <c r="E48" s="152" t="b">
        <v>0</v>
      </c>
      <c r="F48" s="152" t="b">
        <v>0</v>
      </c>
      <c r="G48" s="152" t="b">
        <v>0</v>
      </c>
      <c r="H48" s="152" t="b">
        <v>0</v>
      </c>
      <c r="I48" s="152" t="b">
        <v>0</v>
      </c>
      <c r="J48" s="152" t="b">
        <v>0</v>
      </c>
      <c r="K48" s="152" t="b">
        <v>0</v>
      </c>
      <c r="L48" s="152" t="b">
        <v>0</v>
      </c>
      <c r="M48" s="152" t="b">
        <v>0</v>
      </c>
      <c r="N48" s="152" t="b">
        <v>0</v>
      </c>
      <c r="O48" s="152" t="b">
        <v>0</v>
      </c>
      <c r="P48" s="152" t="b">
        <v>0</v>
      </c>
      <c r="Q48" s="152" t="b">
        <v>0</v>
      </c>
      <c r="R48" s="152" t="b">
        <v>0</v>
      </c>
      <c r="S48" s="152" t="b">
        <v>0</v>
      </c>
      <c r="T48" s="152" t="b">
        <v>0</v>
      </c>
      <c r="U48" s="152" t="b">
        <v>0</v>
      </c>
      <c r="V48" s="152" t="b">
        <v>0</v>
      </c>
      <c r="W48" s="152" t="b">
        <v>0</v>
      </c>
      <c r="X48" s="152" t="b">
        <v>0</v>
      </c>
      <c r="Y48" s="152" t="b">
        <v>0</v>
      </c>
      <c r="Z48" s="152" t="b">
        <v>0</v>
      </c>
      <c r="AA48" s="152" t="b">
        <v>0</v>
      </c>
      <c r="AB48" s="152" t="b">
        <v>0</v>
      </c>
      <c r="AC48" s="152" t="b">
        <v>0</v>
      </c>
      <c r="AD48" s="152" t="b">
        <v>0</v>
      </c>
      <c r="AE48" s="152" t="b">
        <v>0</v>
      </c>
    </row>
    <row r="49">
      <c r="A49" s="137"/>
      <c r="B49" s="152" t="b">
        <v>0</v>
      </c>
      <c r="C49" s="152" t="b">
        <v>0</v>
      </c>
      <c r="D49" s="152" t="b">
        <v>0</v>
      </c>
      <c r="E49" s="152" t="b">
        <v>0</v>
      </c>
      <c r="F49" s="152" t="b">
        <v>0</v>
      </c>
      <c r="G49" s="152" t="b">
        <v>0</v>
      </c>
      <c r="H49" s="152" t="b">
        <v>0</v>
      </c>
      <c r="I49" s="152" t="b">
        <v>0</v>
      </c>
      <c r="J49" s="152" t="b">
        <v>0</v>
      </c>
      <c r="K49" s="152" t="b">
        <v>0</v>
      </c>
      <c r="L49" s="152" t="b">
        <v>0</v>
      </c>
      <c r="M49" s="152" t="b">
        <v>0</v>
      </c>
      <c r="N49" s="152" t="b">
        <v>0</v>
      </c>
      <c r="O49" s="152" t="b">
        <v>0</v>
      </c>
      <c r="P49" s="152" t="b">
        <v>0</v>
      </c>
      <c r="Q49" s="152" t="b">
        <v>0</v>
      </c>
      <c r="R49" s="152" t="b">
        <v>0</v>
      </c>
      <c r="S49" s="152" t="b">
        <v>0</v>
      </c>
      <c r="T49" s="152" t="b">
        <v>0</v>
      </c>
      <c r="U49" s="152" t="b">
        <v>0</v>
      </c>
      <c r="V49" s="152" t="b">
        <v>0</v>
      </c>
      <c r="W49" s="152" t="b">
        <v>0</v>
      </c>
      <c r="X49" s="152" t="b">
        <v>0</v>
      </c>
      <c r="Y49" s="152" t="b">
        <v>0</v>
      </c>
      <c r="Z49" s="152" t="b">
        <v>0</v>
      </c>
      <c r="AA49" s="152" t="b">
        <v>0</v>
      </c>
      <c r="AB49" s="152" t="b">
        <v>0</v>
      </c>
      <c r="AC49" s="152" t="b">
        <v>0</v>
      </c>
      <c r="AD49" s="152" t="b">
        <v>0</v>
      </c>
      <c r="AE49" s="152" t="b">
        <v>0</v>
      </c>
    </row>
    <row r="50">
      <c r="A50" s="137"/>
      <c r="B50" s="152" t="b">
        <v>0</v>
      </c>
      <c r="C50" s="152" t="b">
        <v>0</v>
      </c>
      <c r="D50" s="152" t="b">
        <v>0</v>
      </c>
      <c r="E50" s="152" t="b">
        <v>0</v>
      </c>
      <c r="F50" s="152" t="b">
        <v>0</v>
      </c>
      <c r="G50" s="152" t="b">
        <v>0</v>
      </c>
      <c r="H50" s="152" t="b">
        <v>0</v>
      </c>
      <c r="I50" s="152" t="b">
        <v>0</v>
      </c>
      <c r="J50" s="152" t="b">
        <v>0</v>
      </c>
      <c r="K50" s="152" t="b">
        <v>0</v>
      </c>
      <c r="L50" s="152" t="b">
        <v>0</v>
      </c>
      <c r="M50" s="152" t="b">
        <v>0</v>
      </c>
      <c r="N50" s="152" t="b">
        <v>0</v>
      </c>
      <c r="O50" s="152" t="b">
        <v>0</v>
      </c>
      <c r="P50" s="152" t="b">
        <v>0</v>
      </c>
      <c r="Q50" s="152" t="b">
        <v>0</v>
      </c>
      <c r="R50" s="152" t="b">
        <v>0</v>
      </c>
      <c r="S50" s="152" t="b">
        <v>0</v>
      </c>
      <c r="T50" s="152" t="b">
        <v>0</v>
      </c>
      <c r="U50" s="152" t="b">
        <v>0</v>
      </c>
      <c r="V50" s="152" t="b">
        <v>0</v>
      </c>
      <c r="W50" s="152" t="b">
        <v>0</v>
      </c>
      <c r="X50" s="152" t="b">
        <v>0</v>
      </c>
      <c r="Y50" s="152" t="b">
        <v>0</v>
      </c>
      <c r="Z50" s="152" t="b">
        <v>0</v>
      </c>
      <c r="AA50" s="152" t="b">
        <v>0</v>
      </c>
      <c r="AB50" s="152" t="b">
        <v>0</v>
      </c>
      <c r="AC50" s="152" t="b">
        <v>0</v>
      </c>
      <c r="AD50" s="152" t="b">
        <v>0</v>
      </c>
      <c r="AE50" s="152" t="b">
        <v>0</v>
      </c>
    </row>
    <row r="51">
      <c r="A51" s="137"/>
      <c r="B51" s="152" t="b">
        <v>0</v>
      </c>
      <c r="C51" s="152" t="b">
        <v>0</v>
      </c>
      <c r="D51" s="152" t="b">
        <v>0</v>
      </c>
      <c r="E51" s="152" t="b">
        <v>0</v>
      </c>
      <c r="F51" s="152" t="b">
        <v>0</v>
      </c>
      <c r="G51" s="152" t="b">
        <v>0</v>
      </c>
      <c r="H51" s="152" t="b">
        <v>0</v>
      </c>
      <c r="I51" s="152" t="b">
        <v>0</v>
      </c>
      <c r="J51" s="152" t="b">
        <v>0</v>
      </c>
      <c r="K51" s="152" t="b">
        <v>0</v>
      </c>
      <c r="L51" s="152" t="b">
        <v>0</v>
      </c>
      <c r="M51" s="152" t="b">
        <v>0</v>
      </c>
      <c r="N51" s="152" t="b">
        <v>0</v>
      </c>
      <c r="O51" s="152" t="b">
        <v>0</v>
      </c>
      <c r="P51" s="152" t="b">
        <v>0</v>
      </c>
      <c r="Q51" s="152" t="b">
        <v>0</v>
      </c>
      <c r="R51" s="152" t="b">
        <v>0</v>
      </c>
      <c r="S51" s="152" t="b">
        <v>0</v>
      </c>
      <c r="T51" s="152" t="b">
        <v>0</v>
      </c>
      <c r="U51" s="152" t="b">
        <v>0</v>
      </c>
      <c r="V51" s="152" t="b">
        <v>0</v>
      </c>
      <c r="W51" s="152" t="b">
        <v>0</v>
      </c>
      <c r="X51" s="152" t="b">
        <v>0</v>
      </c>
      <c r="Y51" s="152" t="b">
        <v>0</v>
      </c>
      <c r="Z51" s="152" t="b">
        <v>0</v>
      </c>
      <c r="AA51" s="152" t="b">
        <v>0</v>
      </c>
      <c r="AB51" s="152" t="b">
        <v>0</v>
      </c>
      <c r="AC51" s="152" t="b">
        <v>0</v>
      </c>
      <c r="AD51" s="152" t="b">
        <v>0</v>
      </c>
      <c r="AE51" s="152" t="b">
        <v>0</v>
      </c>
    </row>
    <row r="52">
      <c r="A52" s="137"/>
      <c r="B52" s="152" t="b">
        <v>0</v>
      </c>
      <c r="C52" s="152" t="b">
        <v>0</v>
      </c>
      <c r="D52" s="152" t="b">
        <v>0</v>
      </c>
      <c r="E52" s="152" t="b">
        <v>0</v>
      </c>
      <c r="F52" s="152" t="b">
        <v>0</v>
      </c>
      <c r="G52" s="152" t="b">
        <v>0</v>
      </c>
      <c r="H52" s="152" t="b">
        <v>0</v>
      </c>
      <c r="I52" s="152" t="b">
        <v>0</v>
      </c>
      <c r="J52" s="152" t="b">
        <v>0</v>
      </c>
      <c r="K52" s="152" t="b">
        <v>0</v>
      </c>
      <c r="L52" s="152" t="b">
        <v>0</v>
      </c>
      <c r="M52" s="152" t="b">
        <v>0</v>
      </c>
      <c r="N52" s="152" t="b">
        <v>0</v>
      </c>
      <c r="O52" s="152" t="b">
        <v>0</v>
      </c>
      <c r="P52" s="152" t="b">
        <v>0</v>
      </c>
      <c r="Q52" s="152" t="b">
        <v>0</v>
      </c>
      <c r="R52" s="152" t="b">
        <v>0</v>
      </c>
      <c r="S52" s="152" t="b">
        <v>0</v>
      </c>
      <c r="T52" s="152" t="b">
        <v>0</v>
      </c>
      <c r="U52" s="152" t="b">
        <v>0</v>
      </c>
      <c r="V52" s="152" t="b">
        <v>0</v>
      </c>
      <c r="W52" s="152" t="b">
        <v>0</v>
      </c>
      <c r="X52" s="152" t="b">
        <v>0</v>
      </c>
      <c r="Y52" s="152" t="b">
        <v>0</v>
      </c>
      <c r="Z52" s="152" t="b">
        <v>0</v>
      </c>
      <c r="AA52" s="152" t="b">
        <v>0</v>
      </c>
      <c r="AB52" s="152" t="b">
        <v>0</v>
      </c>
      <c r="AC52" s="152" t="b">
        <v>0</v>
      </c>
      <c r="AD52" s="152" t="b">
        <v>0</v>
      </c>
      <c r="AE52" s="152" t="b">
        <v>0</v>
      </c>
    </row>
    <row r="53">
      <c r="A53" s="137"/>
      <c r="B53" s="152" t="b">
        <v>0</v>
      </c>
      <c r="C53" s="152" t="b">
        <v>0</v>
      </c>
      <c r="D53" s="152" t="b">
        <v>0</v>
      </c>
      <c r="E53" s="152" t="b">
        <v>0</v>
      </c>
      <c r="F53" s="152" t="b">
        <v>0</v>
      </c>
      <c r="G53" s="152" t="b">
        <v>0</v>
      </c>
      <c r="H53" s="152" t="b">
        <v>0</v>
      </c>
      <c r="I53" s="152" t="b">
        <v>0</v>
      </c>
      <c r="J53" s="152" t="b">
        <v>0</v>
      </c>
      <c r="K53" s="152" t="b">
        <v>0</v>
      </c>
      <c r="L53" s="152" t="b">
        <v>0</v>
      </c>
      <c r="M53" s="152" t="b">
        <v>0</v>
      </c>
      <c r="N53" s="152" t="b">
        <v>0</v>
      </c>
      <c r="O53" s="152" t="b">
        <v>0</v>
      </c>
      <c r="P53" s="152" t="b">
        <v>0</v>
      </c>
      <c r="Q53" s="152" t="b">
        <v>0</v>
      </c>
      <c r="R53" s="152" t="b">
        <v>0</v>
      </c>
      <c r="S53" s="152" t="b">
        <v>0</v>
      </c>
      <c r="T53" s="152" t="b">
        <v>0</v>
      </c>
      <c r="U53" s="152" t="b">
        <v>0</v>
      </c>
      <c r="V53" s="152" t="b">
        <v>0</v>
      </c>
      <c r="W53" s="152" t="b">
        <v>0</v>
      </c>
      <c r="X53" s="152" t="b">
        <v>0</v>
      </c>
      <c r="Y53" s="152" t="b">
        <v>0</v>
      </c>
      <c r="Z53" s="152" t="b">
        <v>0</v>
      </c>
      <c r="AA53" s="152" t="b">
        <v>0</v>
      </c>
      <c r="AB53" s="152" t="b">
        <v>0</v>
      </c>
      <c r="AC53" s="152" t="b">
        <v>0</v>
      </c>
      <c r="AD53" s="152" t="b">
        <v>0</v>
      </c>
      <c r="AE53" s="152" t="b">
        <v>0</v>
      </c>
    </row>
    <row r="54">
      <c r="A54" s="137"/>
      <c r="B54" s="152" t="b">
        <v>0</v>
      </c>
      <c r="C54" s="152" t="b">
        <v>0</v>
      </c>
      <c r="D54" s="152" t="b">
        <v>0</v>
      </c>
      <c r="E54" s="152" t="b">
        <v>0</v>
      </c>
      <c r="F54" s="152" t="b">
        <v>0</v>
      </c>
      <c r="G54" s="152" t="b">
        <v>0</v>
      </c>
      <c r="H54" s="152" t="b">
        <v>0</v>
      </c>
      <c r="I54" s="152" t="b">
        <v>0</v>
      </c>
      <c r="J54" s="152" t="b">
        <v>0</v>
      </c>
      <c r="K54" s="152" t="b">
        <v>0</v>
      </c>
      <c r="L54" s="152" t="b">
        <v>0</v>
      </c>
      <c r="M54" s="152" t="b">
        <v>0</v>
      </c>
      <c r="N54" s="152" t="b">
        <v>0</v>
      </c>
      <c r="O54" s="152" t="b">
        <v>0</v>
      </c>
      <c r="P54" s="152" t="b">
        <v>0</v>
      </c>
      <c r="Q54" s="152" t="b">
        <v>0</v>
      </c>
      <c r="R54" s="152" t="b">
        <v>0</v>
      </c>
      <c r="S54" s="152" t="b">
        <v>0</v>
      </c>
      <c r="T54" s="152" t="b">
        <v>0</v>
      </c>
      <c r="U54" s="152" t="b">
        <v>0</v>
      </c>
      <c r="V54" s="152" t="b">
        <v>0</v>
      </c>
      <c r="W54" s="152" t="b">
        <v>0</v>
      </c>
      <c r="X54" s="152" t="b">
        <v>0</v>
      </c>
      <c r="Y54" s="152" t="b">
        <v>0</v>
      </c>
      <c r="Z54" s="152" t="b">
        <v>0</v>
      </c>
      <c r="AA54" s="152" t="b">
        <v>0</v>
      </c>
      <c r="AB54" s="152" t="b">
        <v>0</v>
      </c>
      <c r="AC54" s="152" t="b">
        <v>0</v>
      </c>
      <c r="AD54" s="152" t="b">
        <v>0</v>
      </c>
      <c r="AE54" s="152" t="b">
        <v>0</v>
      </c>
    </row>
    <row r="55">
      <c r="A55" s="137"/>
      <c r="B55" s="152" t="b">
        <v>0</v>
      </c>
      <c r="C55" s="152" t="b">
        <v>0</v>
      </c>
      <c r="D55" s="152" t="b">
        <v>0</v>
      </c>
      <c r="E55" s="152" t="b">
        <v>0</v>
      </c>
      <c r="F55" s="152" t="b">
        <v>0</v>
      </c>
      <c r="G55" s="152" t="b">
        <v>0</v>
      </c>
      <c r="H55" s="152" t="b">
        <v>0</v>
      </c>
      <c r="I55" s="152" t="b">
        <v>0</v>
      </c>
      <c r="J55" s="152" t="b">
        <v>0</v>
      </c>
      <c r="K55" s="152" t="b">
        <v>0</v>
      </c>
      <c r="L55" s="152" t="b">
        <v>0</v>
      </c>
      <c r="M55" s="152" t="b">
        <v>0</v>
      </c>
      <c r="N55" s="152" t="b">
        <v>0</v>
      </c>
      <c r="O55" s="152" t="b">
        <v>0</v>
      </c>
      <c r="P55" s="152" t="b">
        <v>0</v>
      </c>
      <c r="Q55" s="152" t="b">
        <v>0</v>
      </c>
      <c r="R55" s="152" t="b">
        <v>0</v>
      </c>
      <c r="S55" s="152" t="b">
        <v>0</v>
      </c>
      <c r="T55" s="152" t="b">
        <v>0</v>
      </c>
      <c r="U55" s="152" t="b">
        <v>0</v>
      </c>
      <c r="V55" s="152" t="b">
        <v>0</v>
      </c>
      <c r="W55" s="152" t="b">
        <v>0</v>
      </c>
      <c r="X55" s="152" t="b">
        <v>0</v>
      </c>
      <c r="Y55" s="152" t="b">
        <v>0</v>
      </c>
      <c r="Z55" s="152" t="b">
        <v>0</v>
      </c>
      <c r="AA55" s="152" t="b">
        <v>0</v>
      </c>
      <c r="AB55" s="152" t="b">
        <v>0</v>
      </c>
      <c r="AC55" s="152" t="b">
        <v>0</v>
      </c>
      <c r="AD55" s="152" t="b">
        <v>0</v>
      </c>
      <c r="AE55" s="152" t="b">
        <v>0</v>
      </c>
    </row>
    <row r="56">
      <c r="A56" s="137"/>
      <c r="B56" s="152" t="b">
        <v>0</v>
      </c>
      <c r="C56" s="152" t="b">
        <v>0</v>
      </c>
      <c r="D56" s="152" t="b">
        <v>0</v>
      </c>
      <c r="E56" s="152" t="b">
        <v>0</v>
      </c>
      <c r="F56" s="152" t="b">
        <v>0</v>
      </c>
      <c r="G56" s="152" t="b">
        <v>0</v>
      </c>
      <c r="H56" s="152" t="b">
        <v>0</v>
      </c>
      <c r="I56" s="152" t="b">
        <v>0</v>
      </c>
      <c r="J56" s="152" t="b">
        <v>0</v>
      </c>
      <c r="K56" s="152" t="b">
        <v>0</v>
      </c>
      <c r="L56" s="152" t="b">
        <v>0</v>
      </c>
      <c r="M56" s="152" t="b">
        <v>0</v>
      </c>
      <c r="N56" s="152" t="b">
        <v>0</v>
      </c>
      <c r="O56" s="152" t="b">
        <v>0</v>
      </c>
      <c r="P56" s="152" t="b">
        <v>0</v>
      </c>
      <c r="Q56" s="152" t="b">
        <v>0</v>
      </c>
      <c r="R56" s="152" t="b">
        <v>0</v>
      </c>
      <c r="S56" s="152" t="b">
        <v>0</v>
      </c>
      <c r="T56" s="152" t="b">
        <v>0</v>
      </c>
      <c r="U56" s="152" t="b">
        <v>0</v>
      </c>
      <c r="V56" s="152" t="b">
        <v>0</v>
      </c>
      <c r="W56" s="152" t="b">
        <v>0</v>
      </c>
      <c r="X56" s="152" t="b">
        <v>0</v>
      </c>
      <c r="Y56" s="152" t="b">
        <v>0</v>
      </c>
      <c r="Z56" s="152" t="b">
        <v>0</v>
      </c>
      <c r="AA56" s="152" t="b">
        <v>0</v>
      </c>
      <c r="AB56" s="152" t="b">
        <v>0</v>
      </c>
      <c r="AC56" s="152" t="b">
        <v>0</v>
      </c>
      <c r="AD56" s="152" t="b">
        <v>0</v>
      </c>
      <c r="AE56" s="152" t="b">
        <v>0</v>
      </c>
    </row>
    <row r="57">
      <c r="A57" s="137"/>
      <c r="B57" s="152" t="b">
        <v>0</v>
      </c>
      <c r="C57" s="152" t="b">
        <v>0</v>
      </c>
      <c r="D57" s="152" t="b">
        <v>0</v>
      </c>
      <c r="E57" s="152" t="b">
        <v>0</v>
      </c>
      <c r="F57" s="152" t="b">
        <v>0</v>
      </c>
      <c r="G57" s="152" t="b">
        <v>0</v>
      </c>
      <c r="H57" s="152" t="b">
        <v>0</v>
      </c>
      <c r="I57" s="152" t="b">
        <v>0</v>
      </c>
      <c r="J57" s="152" t="b">
        <v>0</v>
      </c>
      <c r="K57" s="152" t="b">
        <v>0</v>
      </c>
      <c r="L57" s="152" t="b">
        <v>0</v>
      </c>
      <c r="M57" s="152" t="b">
        <v>0</v>
      </c>
      <c r="N57" s="152" t="b">
        <v>0</v>
      </c>
      <c r="O57" s="152" t="b">
        <v>0</v>
      </c>
      <c r="P57" s="152" t="b">
        <v>0</v>
      </c>
      <c r="Q57" s="152" t="b">
        <v>0</v>
      </c>
      <c r="R57" s="152" t="b">
        <v>0</v>
      </c>
      <c r="S57" s="152" t="b">
        <v>0</v>
      </c>
      <c r="T57" s="152" t="b">
        <v>0</v>
      </c>
      <c r="U57" s="152" t="b">
        <v>0</v>
      </c>
      <c r="V57" s="152" t="b">
        <v>0</v>
      </c>
      <c r="W57" s="152" t="b">
        <v>0</v>
      </c>
      <c r="X57" s="152" t="b">
        <v>0</v>
      </c>
      <c r="Y57" s="152" t="b">
        <v>0</v>
      </c>
      <c r="Z57" s="152" t="b">
        <v>0</v>
      </c>
      <c r="AA57" s="152" t="b">
        <v>0</v>
      </c>
      <c r="AB57" s="152" t="b">
        <v>0</v>
      </c>
      <c r="AC57" s="152" t="b">
        <v>0</v>
      </c>
      <c r="AD57" s="152" t="b">
        <v>0</v>
      </c>
      <c r="AE57" s="152" t="b">
        <v>0</v>
      </c>
    </row>
    <row r="58">
      <c r="A58" s="150" t="s">
        <v>11</v>
      </c>
      <c r="B58" s="151">
        <v>45469.0</v>
      </c>
      <c r="C58" s="151">
        <v>45476.0</v>
      </c>
      <c r="D58" s="151">
        <v>45483.0</v>
      </c>
      <c r="E58" s="151">
        <v>45490.0</v>
      </c>
      <c r="F58" s="151">
        <v>45497.0</v>
      </c>
      <c r="G58" s="151">
        <v>45504.0</v>
      </c>
      <c r="H58" s="151">
        <v>45511.0</v>
      </c>
      <c r="I58" s="151">
        <v>45518.0</v>
      </c>
      <c r="J58" s="151">
        <v>45525.0</v>
      </c>
      <c r="K58" s="151">
        <v>45532.0</v>
      </c>
      <c r="L58" s="151">
        <v>45539.0</v>
      </c>
      <c r="M58" s="151">
        <v>45546.0</v>
      </c>
      <c r="N58" s="151">
        <v>45553.0</v>
      </c>
      <c r="O58" s="151">
        <v>45560.0</v>
      </c>
      <c r="P58" s="151">
        <v>45567.0</v>
      </c>
      <c r="Q58" s="151">
        <v>45574.0</v>
      </c>
      <c r="R58" s="151">
        <v>45581.0</v>
      </c>
      <c r="S58" s="151">
        <v>45588.0</v>
      </c>
      <c r="T58" s="151">
        <v>45595.0</v>
      </c>
      <c r="U58" s="151">
        <v>45602.0</v>
      </c>
      <c r="V58" s="151">
        <v>45609.0</v>
      </c>
      <c r="W58" s="151">
        <v>45616.0</v>
      </c>
      <c r="X58" s="151">
        <v>45623.0</v>
      </c>
      <c r="Y58" s="151">
        <v>45630.0</v>
      </c>
      <c r="Z58" s="151">
        <v>45637.0</v>
      </c>
      <c r="AA58" s="151">
        <v>45644.0</v>
      </c>
      <c r="AB58" s="151">
        <v>45651.0</v>
      </c>
      <c r="AC58" s="151">
        <v>45658.0</v>
      </c>
      <c r="AD58" s="151">
        <v>45665.0</v>
      </c>
      <c r="AE58" s="151">
        <v>45672.0</v>
      </c>
    </row>
    <row r="59">
      <c r="A59" s="137"/>
      <c r="B59" s="142" t="b">
        <v>0</v>
      </c>
      <c r="C59" s="142" t="b">
        <v>0</v>
      </c>
      <c r="D59" s="142" t="b">
        <v>0</v>
      </c>
      <c r="E59" s="142" t="b">
        <v>0</v>
      </c>
      <c r="F59" s="142" t="b">
        <v>0</v>
      </c>
      <c r="G59" s="142" t="b">
        <v>0</v>
      </c>
      <c r="H59" s="142" t="b">
        <v>0</v>
      </c>
      <c r="I59" s="142" t="b">
        <v>0</v>
      </c>
      <c r="J59" s="142" t="b">
        <v>0</v>
      </c>
      <c r="K59" s="142" t="b">
        <v>0</v>
      </c>
      <c r="L59" s="142" t="b">
        <v>0</v>
      </c>
      <c r="M59" s="142" t="b">
        <v>0</v>
      </c>
      <c r="N59" s="142" t="b">
        <v>0</v>
      </c>
      <c r="O59" s="142" t="b">
        <v>0</v>
      </c>
      <c r="P59" s="142" t="b">
        <v>0</v>
      </c>
      <c r="Q59" s="142" t="b">
        <v>0</v>
      </c>
      <c r="R59" s="142" t="b">
        <v>0</v>
      </c>
      <c r="S59" s="142" t="b">
        <v>0</v>
      </c>
      <c r="T59" s="142" t="b">
        <v>0</v>
      </c>
      <c r="U59" s="142" t="b">
        <v>0</v>
      </c>
      <c r="V59" s="142" t="b">
        <v>0</v>
      </c>
      <c r="W59" s="142" t="b">
        <v>0</v>
      </c>
      <c r="X59" s="142" t="b">
        <v>0</v>
      </c>
      <c r="Y59" s="142" t="b">
        <v>0</v>
      </c>
      <c r="Z59" s="142" t="b">
        <v>0</v>
      </c>
      <c r="AA59" s="142" t="b">
        <v>0</v>
      </c>
      <c r="AB59" s="142" t="b">
        <v>0</v>
      </c>
      <c r="AC59" s="142" t="b">
        <v>0</v>
      </c>
      <c r="AD59" s="142" t="b">
        <v>0</v>
      </c>
      <c r="AE59" s="142" t="b">
        <v>0</v>
      </c>
    </row>
    <row r="60">
      <c r="A60" s="137"/>
      <c r="B60" s="142" t="b">
        <v>0</v>
      </c>
      <c r="C60" s="142" t="b">
        <v>0</v>
      </c>
      <c r="D60" s="142" t="b">
        <v>0</v>
      </c>
      <c r="E60" s="142" t="b">
        <v>0</v>
      </c>
      <c r="F60" s="142" t="b">
        <v>0</v>
      </c>
      <c r="G60" s="142" t="b">
        <v>0</v>
      </c>
      <c r="H60" s="142" t="b">
        <v>0</v>
      </c>
      <c r="I60" s="142" t="b">
        <v>0</v>
      </c>
      <c r="J60" s="142" t="b">
        <v>0</v>
      </c>
      <c r="K60" s="142" t="b">
        <v>0</v>
      </c>
      <c r="L60" s="142" t="b">
        <v>0</v>
      </c>
      <c r="M60" s="142" t="b">
        <v>0</v>
      </c>
      <c r="N60" s="142" t="b">
        <v>0</v>
      </c>
      <c r="O60" s="142" t="b">
        <v>0</v>
      </c>
      <c r="P60" s="142" t="b">
        <v>0</v>
      </c>
      <c r="Q60" s="142" t="b">
        <v>0</v>
      </c>
      <c r="R60" s="142" t="b">
        <v>0</v>
      </c>
      <c r="S60" s="142" t="b">
        <v>0</v>
      </c>
      <c r="T60" s="142" t="b">
        <v>0</v>
      </c>
      <c r="U60" s="142" t="b">
        <v>0</v>
      </c>
      <c r="V60" s="142" t="b">
        <v>0</v>
      </c>
      <c r="W60" s="142" t="b">
        <v>0</v>
      </c>
      <c r="X60" s="142" t="b">
        <v>0</v>
      </c>
      <c r="Y60" s="142" t="b">
        <v>0</v>
      </c>
      <c r="Z60" s="142" t="b">
        <v>0</v>
      </c>
      <c r="AA60" s="142" t="b">
        <v>0</v>
      </c>
      <c r="AB60" s="142" t="b">
        <v>0</v>
      </c>
      <c r="AC60" s="142" t="b">
        <v>0</v>
      </c>
      <c r="AD60" s="142" t="b">
        <v>0</v>
      </c>
      <c r="AE60" s="142" t="b">
        <v>0</v>
      </c>
    </row>
    <row r="61">
      <c r="A61" s="137"/>
      <c r="B61" s="142" t="b">
        <v>0</v>
      </c>
      <c r="C61" s="142" t="b">
        <v>0</v>
      </c>
      <c r="D61" s="142" t="b">
        <v>0</v>
      </c>
      <c r="E61" s="142" t="b">
        <v>0</v>
      </c>
      <c r="F61" s="142" t="b">
        <v>0</v>
      </c>
      <c r="G61" s="142" t="b">
        <v>0</v>
      </c>
      <c r="H61" s="142" t="b">
        <v>0</v>
      </c>
      <c r="I61" s="142" t="b">
        <v>0</v>
      </c>
      <c r="J61" s="142" t="b">
        <v>0</v>
      </c>
      <c r="K61" s="142" t="b">
        <v>0</v>
      </c>
      <c r="L61" s="142" t="b">
        <v>0</v>
      </c>
      <c r="M61" s="142" t="b">
        <v>0</v>
      </c>
      <c r="N61" s="142" t="b">
        <v>0</v>
      </c>
      <c r="O61" s="142" t="b">
        <v>0</v>
      </c>
      <c r="P61" s="142" t="b">
        <v>0</v>
      </c>
      <c r="Q61" s="142" t="b">
        <v>0</v>
      </c>
      <c r="R61" s="142" t="b">
        <v>0</v>
      </c>
      <c r="S61" s="142" t="b">
        <v>0</v>
      </c>
      <c r="T61" s="142" t="b">
        <v>0</v>
      </c>
      <c r="U61" s="142" t="b">
        <v>0</v>
      </c>
      <c r="V61" s="142" t="b">
        <v>0</v>
      </c>
      <c r="W61" s="142" t="b">
        <v>0</v>
      </c>
      <c r="X61" s="142" t="b">
        <v>0</v>
      </c>
      <c r="Y61" s="142" t="b">
        <v>0</v>
      </c>
      <c r="Z61" s="142" t="b">
        <v>0</v>
      </c>
      <c r="AA61" s="142" t="b">
        <v>0</v>
      </c>
      <c r="AB61" s="142" t="b">
        <v>0</v>
      </c>
      <c r="AC61" s="142" t="b">
        <v>0</v>
      </c>
      <c r="AD61" s="142" t="b">
        <v>0</v>
      </c>
      <c r="AE61" s="142" t="b">
        <v>0</v>
      </c>
    </row>
    <row r="62">
      <c r="A62" s="137"/>
      <c r="B62" s="142" t="b">
        <v>0</v>
      </c>
      <c r="C62" s="142" t="b">
        <v>0</v>
      </c>
      <c r="D62" s="142" t="b">
        <v>0</v>
      </c>
      <c r="E62" s="142" t="b">
        <v>0</v>
      </c>
      <c r="F62" s="142" t="b">
        <v>0</v>
      </c>
      <c r="G62" s="142" t="b">
        <v>0</v>
      </c>
      <c r="H62" s="142" t="b">
        <v>0</v>
      </c>
      <c r="I62" s="142" t="b">
        <v>0</v>
      </c>
      <c r="J62" s="142" t="b">
        <v>0</v>
      </c>
      <c r="K62" s="142" t="b">
        <v>0</v>
      </c>
      <c r="L62" s="142" t="b">
        <v>0</v>
      </c>
      <c r="M62" s="142" t="b">
        <v>0</v>
      </c>
      <c r="N62" s="142" t="b">
        <v>0</v>
      </c>
      <c r="O62" s="142" t="b">
        <v>0</v>
      </c>
      <c r="P62" s="142" t="b">
        <v>0</v>
      </c>
      <c r="Q62" s="142" t="b">
        <v>0</v>
      </c>
      <c r="R62" s="142" t="b">
        <v>0</v>
      </c>
      <c r="S62" s="142" t="b">
        <v>0</v>
      </c>
      <c r="T62" s="142" t="b">
        <v>0</v>
      </c>
      <c r="U62" s="142" t="b">
        <v>0</v>
      </c>
      <c r="V62" s="142" t="b">
        <v>0</v>
      </c>
      <c r="W62" s="142" t="b">
        <v>0</v>
      </c>
      <c r="X62" s="142" t="b">
        <v>0</v>
      </c>
      <c r="Y62" s="142" t="b">
        <v>0</v>
      </c>
      <c r="Z62" s="142" t="b">
        <v>0</v>
      </c>
      <c r="AA62" s="142" t="b">
        <v>0</v>
      </c>
      <c r="AB62" s="142" t="b">
        <v>0</v>
      </c>
      <c r="AC62" s="142" t="b">
        <v>0</v>
      </c>
      <c r="AD62" s="142" t="b">
        <v>0</v>
      </c>
      <c r="AE62" s="142" t="b">
        <v>0</v>
      </c>
    </row>
    <row r="63">
      <c r="A63" s="137"/>
      <c r="B63" s="142" t="b">
        <v>0</v>
      </c>
      <c r="C63" s="142" t="b">
        <v>0</v>
      </c>
      <c r="D63" s="142" t="b">
        <v>0</v>
      </c>
      <c r="E63" s="142" t="b">
        <v>0</v>
      </c>
      <c r="F63" s="142" t="b">
        <v>0</v>
      </c>
      <c r="G63" s="142" t="b">
        <v>0</v>
      </c>
      <c r="H63" s="142" t="b">
        <v>0</v>
      </c>
      <c r="I63" s="142" t="b">
        <v>0</v>
      </c>
      <c r="J63" s="142" t="b">
        <v>0</v>
      </c>
      <c r="K63" s="142" t="b">
        <v>0</v>
      </c>
      <c r="L63" s="142" t="b">
        <v>0</v>
      </c>
      <c r="M63" s="142" t="b">
        <v>0</v>
      </c>
      <c r="N63" s="142" t="b">
        <v>0</v>
      </c>
      <c r="O63" s="142" t="b">
        <v>0</v>
      </c>
      <c r="P63" s="142" t="b">
        <v>0</v>
      </c>
      <c r="Q63" s="142" t="b">
        <v>0</v>
      </c>
      <c r="R63" s="142" t="b">
        <v>0</v>
      </c>
      <c r="S63" s="142" t="b">
        <v>0</v>
      </c>
      <c r="T63" s="142" t="b">
        <v>0</v>
      </c>
      <c r="U63" s="142" t="b">
        <v>0</v>
      </c>
      <c r="V63" s="142" t="b">
        <v>0</v>
      </c>
      <c r="W63" s="142" t="b">
        <v>0</v>
      </c>
      <c r="X63" s="142" t="b">
        <v>0</v>
      </c>
      <c r="Y63" s="142" t="b">
        <v>0</v>
      </c>
      <c r="Z63" s="142" t="b">
        <v>0</v>
      </c>
      <c r="AA63" s="142" t="b">
        <v>0</v>
      </c>
      <c r="AB63" s="142" t="b">
        <v>0</v>
      </c>
      <c r="AC63" s="142" t="b">
        <v>0</v>
      </c>
      <c r="AD63" s="142" t="b">
        <v>0</v>
      </c>
      <c r="AE63" s="142" t="b">
        <v>0</v>
      </c>
    </row>
    <row r="64">
      <c r="A64" s="137"/>
      <c r="B64" s="142" t="b">
        <v>0</v>
      </c>
      <c r="C64" s="142" t="b">
        <v>0</v>
      </c>
      <c r="D64" s="142" t="b">
        <v>0</v>
      </c>
      <c r="E64" s="142" t="b">
        <v>0</v>
      </c>
      <c r="F64" s="142" t="b">
        <v>0</v>
      </c>
      <c r="G64" s="142" t="b">
        <v>0</v>
      </c>
      <c r="H64" s="142" t="b">
        <v>0</v>
      </c>
      <c r="I64" s="142" t="b">
        <v>0</v>
      </c>
      <c r="J64" s="142" t="b">
        <v>0</v>
      </c>
      <c r="K64" s="142" t="b">
        <v>0</v>
      </c>
      <c r="L64" s="142" t="b">
        <v>0</v>
      </c>
      <c r="M64" s="142" t="b">
        <v>0</v>
      </c>
      <c r="N64" s="142" t="b">
        <v>0</v>
      </c>
      <c r="O64" s="142" t="b">
        <v>0</v>
      </c>
      <c r="P64" s="142" t="b">
        <v>0</v>
      </c>
      <c r="Q64" s="142" t="b">
        <v>0</v>
      </c>
      <c r="R64" s="142" t="b">
        <v>0</v>
      </c>
      <c r="S64" s="142" t="b">
        <v>0</v>
      </c>
      <c r="T64" s="142" t="b">
        <v>0</v>
      </c>
      <c r="U64" s="142" t="b">
        <v>0</v>
      </c>
      <c r="V64" s="142" t="b">
        <v>0</v>
      </c>
      <c r="W64" s="142" t="b">
        <v>0</v>
      </c>
      <c r="X64" s="142" t="b">
        <v>0</v>
      </c>
      <c r="Y64" s="142" t="b">
        <v>0</v>
      </c>
      <c r="Z64" s="142" t="b">
        <v>0</v>
      </c>
      <c r="AA64" s="142" t="b">
        <v>0</v>
      </c>
      <c r="AB64" s="142" t="b">
        <v>0</v>
      </c>
      <c r="AC64" s="142" t="b">
        <v>0</v>
      </c>
      <c r="AD64" s="142" t="b">
        <v>0</v>
      </c>
      <c r="AE64" s="142" t="b">
        <v>0</v>
      </c>
    </row>
    <row r="65">
      <c r="A65" s="137"/>
      <c r="B65" s="142" t="b">
        <v>0</v>
      </c>
      <c r="C65" s="142" t="b">
        <v>0</v>
      </c>
      <c r="D65" s="142" t="b">
        <v>0</v>
      </c>
      <c r="E65" s="142" t="b">
        <v>0</v>
      </c>
      <c r="F65" s="142" t="b">
        <v>0</v>
      </c>
      <c r="G65" s="142" t="b">
        <v>0</v>
      </c>
      <c r="H65" s="142" t="b">
        <v>0</v>
      </c>
      <c r="I65" s="142" t="b">
        <v>0</v>
      </c>
      <c r="J65" s="142" t="b">
        <v>0</v>
      </c>
      <c r="K65" s="142" t="b">
        <v>0</v>
      </c>
      <c r="L65" s="142" t="b">
        <v>0</v>
      </c>
      <c r="M65" s="142" t="b">
        <v>0</v>
      </c>
      <c r="N65" s="142" t="b">
        <v>0</v>
      </c>
      <c r="O65" s="142" t="b">
        <v>0</v>
      </c>
      <c r="P65" s="142" t="b">
        <v>0</v>
      </c>
      <c r="Q65" s="142" t="b">
        <v>0</v>
      </c>
      <c r="R65" s="142" t="b">
        <v>0</v>
      </c>
      <c r="S65" s="142" t="b">
        <v>0</v>
      </c>
      <c r="T65" s="142" t="b">
        <v>0</v>
      </c>
      <c r="U65" s="142" t="b">
        <v>0</v>
      </c>
      <c r="V65" s="142" t="b">
        <v>0</v>
      </c>
      <c r="W65" s="142" t="b">
        <v>0</v>
      </c>
      <c r="X65" s="142" t="b">
        <v>0</v>
      </c>
      <c r="Y65" s="142" t="b">
        <v>0</v>
      </c>
      <c r="Z65" s="142" t="b">
        <v>0</v>
      </c>
      <c r="AA65" s="142" t="b">
        <v>0</v>
      </c>
      <c r="AB65" s="142" t="b">
        <v>0</v>
      </c>
      <c r="AC65" s="142" t="b">
        <v>0</v>
      </c>
      <c r="AD65" s="142" t="b">
        <v>0</v>
      </c>
      <c r="AE65" s="142" t="b">
        <v>0</v>
      </c>
    </row>
    <row r="66">
      <c r="A66" s="137"/>
      <c r="B66" s="142" t="b">
        <v>0</v>
      </c>
      <c r="C66" s="142" t="b">
        <v>0</v>
      </c>
      <c r="D66" s="142" t="b">
        <v>0</v>
      </c>
      <c r="E66" s="142" t="b">
        <v>0</v>
      </c>
      <c r="F66" s="142" t="b">
        <v>0</v>
      </c>
      <c r="G66" s="142" t="b">
        <v>0</v>
      </c>
      <c r="H66" s="142" t="b">
        <v>0</v>
      </c>
      <c r="I66" s="142" t="b">
        <v>0</v>
      </c>
      <c r="J66" s="142" t="b">
        <v>0</v>
      </c>
      <c r="K66" s="142" t="b">
        <v>0</v>
      </c>
      <c r="L66" s="142" t="b">
        <v>0</v>
      </c>
      <c r="M66" s="142" t="b">
        <v>0</v>
      </c>
      <c r="N66" s="142" t="b">
        <v>0</v>
      </c>
      <c r="O66" s="142" t="b">
        <v>0</v>
      </c>
      <c r="P66" s="142" t="b">
        <v>0</v>
      </c>
      <c r="Q66" s="142" t="b">
        <v>0</v>
      </c>
      <c r="R66" s="142" t="b">
        <v>0</v>
      </c>
      <c r="S66" s="142" t="b">
        <v>0</v>
      </c>
      <c r="T66" s="142" t="b">
        <v>0</v>
      </c>
      <c r="U66" s="142" t="b">
        <v>0</v>
      </c>
      <c r="V66" s="142" t="b">
        <v>0</v>
      </c>
      <c r="W66" s="142" t="b">
        <v>0</v>
      </c>
      <c r="X66" s="142" t="b">
        <v>0</v>
      </c>
      <c r="Y66" s="142" t="b">
        <v>0</v>
      </c>
      <c r="Z66" s="142" t="b">
        <v>0</v>
      </c>
      <c r="AA66" s="142" t="b">
        <v>0</v>
      </c>
      <c r="AB66" s="142" t="b">
        <v>0</v>
      </c>
      <c r="AC66" s="142" t="b">
        <v>0</v>
      </c>
      <c r="AD66" s="142" t="b">
        <v>0</v>
      </c>
      <c r="AE66" s="142" t="b">
        <v>0</v>
      </c>
    </row>
    <row r="67">
      <c r="A67" s="137"/>
      <c r="B67" s="142" t="b">
        <v>0</v>
      </c>
      <c r="C67" s="142" t="b">
        <v>0</v>
      </c>
      <c r="D67" s="142" t="b">
        <v>0</v>
      </c>
      <c r="E67" s="142" t="b">
        <v>0</v>
      </c>
      <c r="F67" s="142" t="b">
        <v>0</v>
      </c>
      <c r="G67" s="142" t="b">
        <v>0</v>
      </c>
      <c r="H67" s="142" t="b">
        <v>0</v>
      </c>
      <c r="I67" s="142" t="b">
        <v>0</v>
      </c>
      <c r="J67" s="142" t="b">
        <v>0</v>
      </c>
      <c r="K67" s="142" t="b">
        <v>0</v>
      </c>
      <c r="L67" s="142" t="b">
        <v>0</v>
      </c>
      <c r="M67" s="142" t="b">
        <v>0</v>
      </c>
      <c r="N67" s="142" t="b">
        <v>0</v>
      </c>
      <c r="O67" s="142" t="b">
        <v>0</v>
      </c>
      <c r="P67" s="142" t="b">
        <v>0</v>
      </c>
      <c r="Q67" s="142" t="b">
        <v>0</v>
      </c>
      <c r="R67" s="142" t="b">
        <v>0</v>
      </c>
      <c r="S67" s="142" t="b">
        <v>0</v>
      </c>
      <c r="T67" s="142" t="b">
        <v>0</v>
      </c>
      <c r="U67" s="142" t="b">
        <v>0</v>
      </c>
      <c r="V67" s="142" t="b">
        <v>0</v>
      </c>
      <c r="W67" s="142" t="b">
        <v>0</v>
      </c>
      <c r="X67" s="142" t="b">
        <v>0</v>
      </c>
      <c r="Y67" s="142" t="b">
        <v>0</v>
      </c>
      <c r="Z67" s="142" t="b">
        <v>0</v>
      </c>
      <c r="AA67" s="142" t="b">
        <v>0</v>
      </c>
      <c r="AB67" s="142" t="b">
        <v>0</v>
      </c>
      <c r="AC67" s="142" t="b">
        <v>0</v>
      </c>
      <c r="AD67" s="142" t="b">
        <v>0</v>
      </c>
      <c r="AE67" s="142" t="b">
        <v>0</v>
      </c>
    </row>
    <row r="68">
      <c r="A68" s="137"/>
      <c r="B68" s="142" t="b">
        <v>0</v>
      </c>
      <c r="C68" s="142" t="b">
        <v>0</v>
      </c>
      <c r="D68" s="142" t="b">
        <v>0</v>
      </c>
      <c r="E68" s="142" t="b">
        <v>0</v>
      </c>
      <c r="F68" s="142" t="b">
        <v>0</v>
      </c>
      <c r="G68" s="142" t="b">
        <v>0</v>
      </c>
      <c r="H68" s="142" t="b">
        <v>0</v>
      </c>
      <c r="I68" s="142" t="b">
        <v>0</v>
      </c>
      <c r="J68" s="142" t="b">
        <v>0</v>
      </c>
      <c r="K68" s="142" t="b">
        <v>0</v>
      </c>
      <c r="L68" s="142" t="b">
        <v>0</v>
      </c>
      <c r="M68" s="142" t="b">
        <v>0</v>
      </c>
      <c r="N68" s="142" t="b">
        <v>0</v>
      </c>
      <c r="O68" s="142" t="b">
        <v>0</v>
      </c>
      <c r="P68" s="142" t="b">
        <v>0</v>
      </c>
      <c r="Q68" s="142" t="b">
        <v>0</v>
      </c>
      <c r="R68" s="142" t="b">
        <v>0</v>
      </c>
      <c r="S68" s="142" t="b">
        <v>0</v>
      </c>
      <c r="T68" s="142" t="b">
        <v>0</v>
      </c>
      <c r="U68" s="142" t="b">
        <v>0</v>
      </c>
      <c r="V68" s="142" t="b">
        <v>0</v>
      </c>
      <c r="W68" s="142" t="b">
        <v>0</v>
      </c>
      <c r="X68" s="142" t="b">
        <v>0</v>
      </c>
      <c r="Y68" s="142" t="b">
        <v>0</v>
      </c>
      <c r="Z68" s="142" t="b">
        <v>0</v>
      </c>
      <c r="AA68" s="142" t="b">
        <v>0</v>
      </c>
      <c r="AB68" s="142" t="b">
        <v>0</v>
      </c>
      <c r="AC68" s="142" t="b">
        <v>0</v>
      </c>
      <c r="AD68" s="142" t="b">
        <v>0</v>
      </c>
      <c r="AE68" s="142" t="b">
        <v>0</v>
      </c>
    </row>
    <row r="69">
      <c r="A69" s="150" t="s">
        <v>12</v>
      </c>
      <c r="B69" s="151">
        <v>45469.0</v>
      </c>
      <c r="C69" s="151">
        <v>45476.0</v>
      </c>
      <c r="D69" s="151">
        <v>45483.0</v>
      </c>
      <c r="E69" s="151">
        <v>45490.0</v>
      </c>
      <c r="F69" s="151">
        <v>45497.0</v>
      </c>
      <c r="G69" s="151">
        <v>45504.0</v>
      </c>
      <c r="H69" s="151">
        <v>45511.0</v>
      </c>
      <c r="I69" s="151">
        <v>45518.0</v>
      </c>
      <c r="J69" s="151">
        <v>45525.0</v>
      </c>
      <c r="K69" s="151">
        <v>45532.0</v>
      </c>
      <c r="L69" s="151">
        <v>45539.0</v>
      </c>
      <c r="M69" s="151">
        <v>45546.0</v>
      </c>
      <c r="N69" s="151">
        <v>45553.0</v>
      </c>
      <c r="O69" s="151">
        <v>45560.0</v>
      </c>
      <c r="P69" s="151">
        <v>45567.0</v>
      </c>
      <c r="Q69" s="151">
        <v>45574.0</v>
      </c>
      <c r="R69" s="151">
        <v>45581.0</v>
      </c>
      <c r="S69" s="151">
        <v>45588.0</v>
      </c>
      <c r="T69" s="151">
        <v>45595.0</v>
      </c>
      <c r="U69" s="151">
        <v>45602.0</v>
      </c>
      <c r="V69" s="151">
        <v>45609.0</v>
      </c>
      <c r="W69" s="151">
        <v>45616.0</v>
      </c>
      <c r="X69" s="151">
        <v>45623.0</v>
      </c>
      <c r="Y69" s="151">
        <v>45630.0</v>
      </c>
      <c r="Z69" s="151">
        <v>45637.0</v>
      </c>
      <c r="AA69" s="151">
        <v>45644.0</v>
      </c>
      <c r="AB69" s="151">
        <v>45651.0</v>
      </c>
      <c r="AC69" s="151">
        <v>45658.0</v>
      </c>
      <c r="AD69" s="151">
        <v>45665.0</v>
      </c>
      <c r="AE69" s="151">
        <v>45672.0</v>
      </c>
    </row>
    <row r="70">
      <c r="A70" s="137"/>
      <c r="B70" s="152" t="b">
        <v>0</v>
      </c>
      <c r="C70" s="152" t="b">
        <v>0</v>
      </c>
      <c r="D70" s="152" t="b">
        <v>0</v>
      </c>
      <c r="E70" s="152" t="b">
        <v>0</v>
      </c>
      <c r="F70" s="152" t="b">
        <v>0</v>
      </c>
      <c r="G70" s="152" t="b">
        <v>0</v>
      </c>
      <c r="H70" s="152" t="b">
        <v>0</v>
      </c>
      <c r="I70" s="152" t="b">
        <v>0</v>
      </c>
      <c r="J70" s="152" t="b">
        <v>0</v>
      </c>
      <c r="K70" s="152" t="b">
        <v>0</v>
      </c>
      <c r="L70" s="152" t="b">
        <v>0</v>
      </c>
      <c r="M70" s="152" t="b">
        <v>0</v>
      </c>
      <c r="N70" s="152" t="b">
        <v>0</v>
      </c>
      <c r="O70" s="152" t="b">
        <v>0</v>
      </c>
      <c r="P70" s="152" t="b">
        <v>0</v>
      </c>
      <c r="Q70" s="152" t="b">
        <v>0</v>
      </c>
      <c r="R70" s="152" t="b">
        <v>0</v>
      </c>
      <c r="S70" s="152" t="b">
        <v>0</v>
      </c>
      <c r="T70" s="152" t="b">
        <v>0</v>
      </c>
      <c r="U70" s="152" t="b">
        <v>0</v>
      </c>
      <c r="V70" s="152" t="b">
        <v>0</v>
      </c>
      <c r="W70" s="152" t="b">
        <v>0</v>
      </c>
      <c r="X70" s="152" t="b">
        <v>0</v>
      </c>
      <c r="Y70" s="152" t="b">
        <v>0</v>
      </c>
      <c r="Z70" s="152" t="b">
        <v>0</v>
      </c>
      <c r="AA70" s="152" t="b">
        <v>0</v>
      </c>
      <c r="AB70" s="152" t="b">
        <v>0</v>
      </c>
      <c r="AC70" s="152" t="b">
        <v>0</v>
      </c>
      <c r="AD70" s="152" t="b">
        <v>0</v>
      </c>
      <c r="AE70" s="152" t="b">
        <v>0</v>
      </c>
    </row>
    <row r="71">
      <c r="A71" s="137"/>
      <c r="B71" s="152" t="b">
        <v>0</v>
      </c>
      <c r="C71" s="152" t="b">
        <v>0</v>
      </c>
      <c r="D71" s="152" t="b">
        <v>0</v>
      </c>
      <c r="E71" s="152" t="b">
        <v>0</v>
      </c>
      <c r="F71" s="152" t="b">
        <v>0</v>
      </c>
      <c r="G71" s="152" t="b">
        <v>0</v>
      </c>
      <c r="H71" s="152" t="b">
        <v>0</v>
      </c>
      <c r="I71" s="152" t="b">
        <v>0</v>
      </c>
      <c r="J71" s="152" t="b">
        <v>0</v>
      </c>
      <c r="K71" s="152" t="b">
        <v>0</v>
      </c>
      <c r="L71" s="152" t="b">
        <v>0</v>
      </c>
      <c r="M71" s="152" t="b">
        <v>0</v>
      </c>
      <c r="N71" s="152" t="b">
        <v>0</v>
      </c>
      <c r="O71" s="152" t="b">
        <v>0</v>
      </c>
      <c r="P71" s="152" t="b">
        <v>0</v>
      </c>
      <c r="Q71" s="152" t="b">
        <v>0</v>
      </c>
      <c r="R71" s="152" t="b">
        <v>0</v>
      </c>
      <c r="S71" s="152" t="b">
        <v>0</v>
      </c>
      <c r="T71" s="152" t="b">
        <v>0</v>
      </c>
      <c r="U71" s="152" t="b">
        <v>0</v>
      </c>
      <c r="V71" s="152" t="b">
        <v>0</v>
      </c>
      <c r="W71" s="152" t="b">
        <v>0</v>
      </c>
      <c r="X71" s="152" t="b">
        <v>0</v>
      </c>
      <c r="Y71" s="152" t="b">
        <v>0</v>
      </c>
      <c r="Z71" s="152" t="b">
        <v>0</v>
      </c>
      <c r="AA71" s="152" t="b">
        <v>0</v>
      </c>
      <c r="AB71" s="152" t="b">
        <v>0</v>
      </c>
      <c r="AC71" s="152" t="b">
        <v>0</v>
      </c>
      <c r="AD71" s="152" t="b">
        <v>0</v>
      </c>
      <c r="AE71" s="152" t="b">
        <v>0</v>
      </c>
    </row>
    <row r="72">
      <c r="A72" s="137"/>
      <c r="B72" s="152" t="b">
        <v>0</v>
      </c>
      <c r="C72" s="152" t="b">
        <v>0</v>
      </c>
      <c r="D72" s="152" t="b">
        <v>0</v>
      </c>
      <c r="E72" s="152" t="b">
        <v>0</v>
      </c>
      <c r="F72" s="152" t="b">
        <v>0</v>
      </c>
      <c r="G72" s="152" t="b">
        <v>0</v>
      </c>
      <c r="H72" s="152" t="b">
        <v>0</v>
      </c>
      <c r="I72" s="152" t="b">
        <v>0</v>
      </c>
      <c r="J72" s="152" t="b">
        <v>0</v>
      </c>
      <c r="K72" s="152" t="b">
        <v>0</v>
      </c>
      <c r="L72" s="152" t="b">
        <v>0</v>
      </c>
      <c r="M72" s="152" t="b">
        <v>0</v>
      </c>
      <c r="N72" s="152" t="b">
        <v>0</v>
      </c>
      <c r="O72" s="152" t="b">
        <v>0</v>
      </c>
      <c r="P72" s="152" t="b">
        <v>0</v>
      </c>
      <c r="Q72" s="152" t="b">
        <v>0</v>
      </c>
      <c r="R72" s="152" t="b">
        <v>0</v>
      </c>
      <c r="S72" s="152" t="b">
        <v>0</v>
      </c>
      <c r="T72" s="152" t="b">
        <v>0</v>
      </c>
      <c r="U72" s="152" t="b">
        <v>0</v>
      </c>
      <c r="V72" s="152" t="b">
        <v>0</v>
      </c>
      <c r="W72" s="152" t="b">
        <v>0</v>
      </c>
      <c r="X72" s="152" t="b">
        <v>0</v>
      </c>
      <c r="Y72" s="152" t="b">
        <v>0</v>
      </c>
      <c r="Z72" s="152" t="b">
        <v>0</v>
      </c>
      <c r="AA72" s="152" t="b">
        <v>0</v>
      </c>
      <c r="AB72" s="152" t="b">
        <v>0</v>
      </c>
      <c r="AC72" s="152" t="b">
        <v>0</v>
      </c>
      <c r="AD72" s="152" t="b">
        <v>0</v>
      </c>
      <c r="AE72" s="152" t="b">
        <v>0</v>
      </c>
    </row>
    <row r="73">
      <c r="A73" s="137"/>
      <c r="B73" s="152" t="b">
        <v>0</v>
      </c>
      <c r="C73" s="152" t="b">
        <v>0</v>
      </c>
      <c r="D73" s="152" t="b">
        <v>0</v>
      </c>
      <c r="E73" s="152" t="b">
        <v>0</v>
      </c>
      <c r="F73" s="152" t="b">
        <v>0</v>
      </c>
      <c r="G73" s="152" t="b">
        <v>0</v>
      </c>
      <c r="H73" s="152" t="b">
        <v>0</v>
      </c>
      <c r="I73" s="152" t="b">
        <v>0</v>
      </c>
      <c r="J73" s="152" t="b">
        <v>0</v>
      </c>
      <c r="K73" s="152" t="b">
        <v>0</v>
      </c>
      <c r="L73" s="152" t="b">
        <v>0</v>
      </c>
      <c r="M73" s="152" t="b">
        <v>0</v>
      </c>
      <c r="N73" s="152" t="b">
        <v>0</v>
      </c>
      <c r="O73" s="152" t="b">
        <v>0</v>
      </c>
      <c r="P73" s="152" t="b">
        <v>0</v>
      </c>
      <c r="Q73" s="152" t="b">
        <v>0</v>
      </c>
      <c r="R73" s="152" t="b">
        <v>0</v>
      </c>
      <c r="S73" s="152" t="b">
        <v>0</v>
      </c>
      <c r="T73" s="152" t="b">
        <v>0</v>
      </c>
      <c r="U73" s="152" t="b">
        <v>0</v>
      </c>
      <c r="V73" s="152" t="b">
        <v>0</v>
      </c>
      <c r="W73" s="152" t="b">
        <v>0</v>
      </c>
      <c r="X73" s="152" t="b">
        <v>0</v>
      </c>
      <c r="Y73" s="152" t="b">
        <v>0</v>
      </c>
      <c r="Z73" s="152" t="b">
        <v>0</v>
      </c>
      <c r="AA73" s="152" t="b">
        <v>0</v>
      </c>
      <c r="AB73" s="152" t="b">
        <v>0</v>
      </c>
      <c r="AC73" s="152" t="b">
        <v>0</v>
      </c>
      <c r="AD73" s="152" t="b">
        <v>0</v>
      </c>
      <c r="AE73" s="152" t="b">
        <v>0</v>
      </c>
    </row>
    <row r="74">
      <c r="A74" s="137"/>
      <c r="B74" s="152" t="b">
        <v>0</v>
      </c>
      <c r="C74" s="152" t="b">
        <v>0</v>
      </c>
      <c r="D74" s="152" t="b">
        <v>0</v>
      </c>
      <c r="E74" s="152" t="b">
        <v>0</v>
      </c>
      <c r="F74" s="152" t="b">
        <v>0</v>
      </c>
      <c r="G74" s="152" t="b">
        <v>0</v>
      </c>
      <c r="H74" s="152" t="b">
        <v>0</v>
      </c>
      <c r="I74" s="152" t="b">
        <v>0</v>
      </c>
      <c r="J74" s="152" t="b">
        <v>0</v>
      </c>
      <c r="K74" s="152" t="b">
        <v>0</v>
      </c>
      <c r="L74" s="152" t="b">
        <v>0</v>
      </c>
      <c r="M74" s="152" t="b">
        <v>0</v>
      </c>
      <c r="N74" s="152" t="b">
        <v>0</v>
      </c>
      <c r="O74" s="152" t="b">
        <v>0</v>
      </c>
      <c r="P74" s="152" t="b">
        <v>0</v>
      </c>
      <c r="Q74" s="152" t="b">
        <v>0</v>
      </c>
      <c r="R74" s="152" t="b">
        <v>0</v>
      </c>
      <c r="S74" s="152" t="b">
        <v>0</v>
      </c>
      <c r="T74" s="152" t="b">
        <v>0</v>
      </c>
      <c r="U74" s="152" t="b">
        <v>0</v>
      </c>
      <c r="V74" s="152" t="b">
        <v>0</v>
      </c>
      <c r="W74" s="152" t="b">
        <v>0</v>
      </c>
      <c r="X74" s="152" t="b">
        <v>0</v>
      </c>
      <c r="Y74" s="152" t="b">
        <v>0</v>
      </c>
      <c r="Z74" s="152" t="b">
        <v>0</v>
      </c>
      <c r="AA74" s="152" t="b">
        <v>0</v>
      </c>
      <c r="AB74" s="152" t="b">
        <v>0</v>
      </c>
      <c r="AC74" s="152" t="b">
        <v>0</v>
      </c>
      <c r="AD74" s="152" t="b">
        <v>0</v>
      </c>
      <c r="AE74" s="152" t="b">
        <v>0</v>
      </c>
    </row>
    <row r="75">
      <c r="A75" s="137"/>
      <c r="B75" s="152" t="b">
        <v>0</v>
      </c>
      <c r="C75" s="152" t="b">
        <v>0</v>
      </c>
      <c r="D75" s="152" t="b">
        <v>0</v>
      </c>
      <c r="E75" s="152" t="b">
        <v>0</v>
      </c>
      <c r="F75" s="152" t="b">
        <v>0</v>
      </c>
      <c r="G75" s="152" t="b">
        <v>0</v>
      </c>
      <c r="H75" s="152" t="b">
        <v>0</v>
      </c>
      <c r="I75" s="152" t="b">
        <v>0</v>
      </c>
      <c r="J75" s="152" t="b">
        <v>0</v>
      </c>
      <c r="K75" s="152" t="b">
        <v>0</v>
      </c>
      <c r="L75" s="152" t="b">
        <v>0</v>
      </c>
      <c r="M75" s="152" t="b">
        <v>0</v>
      </c>
      <c r="N75" s="152" t="b">
        <v>0</v>
      </c>
      <c r="O75" s="152" t="b">
        <v>0</v>
      </c>
      <c r="P75" s="152" t="b">
        <v>0</v>
      </c>
      <c r="Q75" s="152" t="b">
        <v>0</v>
      </c>
      <c r="R75" s="152" t="b">
        <v>0</v>
      </c>
      <c r="S75" s="152" t="b">
        <v>0</v>
      </c>
      <c r="T75" s="152" t="b">
        <v>0</v>
      </c>
      <c r="U75" s="152" t="b">
        <v>0</v>
      </c>
      <c r="V75" s="152" t="b">
        <v>0</v>
      </c>
      <c r="W75" s="152" t="b">
        <v>0</v>
      </c>
      <c r="X75" s="152" t="b">
        <v>0</v>
      </c>
      <c r="Y75" s="152" t="b">
        <v>0</v>
      </c>
      <c r="Z75" s="152" t="b">
        <v>0</v>
      </c>
      <c r="AA75" s="152" t="b">
        <v>0</v>
      </c>
      <c r="AB75" s="152" t="b">
        <v>0</v>
      </c>
      <c r="AC75" s="152" t="b">
        <v>0</v>
      </c>
      <c r="AD75" s="152" t="b">
        <v>0</v>
      </c>
      <c r="AE75" s="152" t="b">
        <v>0</v>
      </c>
    </row>
    <row r="76">
      <c r="A76" s="137"/>
      <c r="B76" s="152" t="b">
        <v>0</v>
      </c>
      <c r="C76" s="152" t="b">
        <v>0</v>
      </c>
      <c r="D76" s="152" t="b">
        <v>0</v>
      </c>
      <c r="E76" s="152" t="b">
        <v>0</v>
      </c>
      <c r="F76" s="152" t="b">
        <v>0</v>
      </c>
      <c r="G76" s="152" t="b">
        <v>0</v>
      </c>
      <c r="H76" s="152" t="b">
        <v>0</v>
      </c>
      <c r="I76" s="152" t="b">
        <v>0</v>
      </c>
      <c r="J76" s="152" t="b">
        <v>0</v>
      </c>
      <c r="K76" s="152" t="b">
        <v>0</v>
      </c>
      <c r="L76" s="152" t="b">
        <v>0</v>
      </c>
      <c r="M76" s="152" t="b">
        <v>0</v>
      </c>
      <c r="N76" s="152" t="b">
        <v>0</v>
      </c>
      <c r="O76" s="152" t="b">
        <v>0</v>
      </c>
      <c r="P76" s="152" t="b">
        <v>0</v>
      </c>
      <c r="Q76" s="152" t="b">
        <v>0</v>
      </c>
      <c r="R76" s="152" t="b">
        <v>0</v>
      </c>
      <c r="S76" s="152" t="b">
        <v>0</v>
      </c>
      <c r="T76" s="152" t="b">
        <v>0</v>
      </c>
      <c r="U76" s="152" t="b">
        <v>0</v>
      </c>
      <c r="V76" s="152" t="b">
        <v>0</v>
      </c>
      <c r="W76" s="152" t="b">
        <v>0</v>
      </c>
      <c r="X76" s="152" t="b">
        <v>0</v>
      </c>
      <c r="Y76" s="152" t="b">
        <v>0</v>
      </c>
      <c r="Z76" s="152" t="b">
        <v>0</v>
      </c>
      <c r="AA76" s="152" t="b">
        <v>0</v>
      </c>
      <c r="AB76" s="152" t="b">
        <v>0</v>
      </c>
      <c r="AC76" s="152" t="b">
        <v>0</v>
      </c>
      <c r="AD76" s="152" t="b">
        <v>0</v>
      </c>
      <c r="AE76" s="152" t="b">
        <v>0</v>
      </c>
    </row>
    <row r="77">
      <c r="A77" s="137"/>
      <c r="B77" s="152" t="b">
        <v>0</v>
      </c>
      <c r="C77" s="152" t="b">
        <v>0</v>
      </c>
      <c r="D77" s="152" t="b">
        <v>0</v>
      </c>
      <c r="E77" s="152" t="b">
        <v>0</v>
      </c>
      <c r="F77" s="152" t="b">
        <v>0</v>
      </c>
      <c r="G77" s="152" t="b">
        <v>0</v>
      </c>
      <c r="H77" s="152" t="b">
        <v>0</v>
      </c>
      <c r="I77" s="152" t="b">
        <v>0</v>
      </c>
      <c r="J77" s="152" t="b">
        <v>0</v>
      </c>
      <c r="K77" s="152" t="b">
        <v>0</v>
      </c>
      <c r="L77" s="152" t="b">
        <v>0</v>
      </c>
      <c r="M77" s="152" t="b">
        <v>0</v>
      </c>
      <c r="N77" s="152" t="b">
        <v>0</v>
      </c>
      <c r="O77" s="152" t="b">
        <v>0</v>
      </c>
      <c r="P77" s="152" t="b">
        <v>0</v>
      </c>
      <c r="Q77" s="152" t="b">
        <v>0</v>
      </c>
      <c r="R77" s="152" t="b">
        <v>0</v>
      </c>
      <c r="S77" s="152" t="b">
        <v>0</v>
      </c>
      <c r="T77" s="152" t="b">
        <v>0</v>
      </c>
      <c r="U77" s="152" t="b">
        <v>0</v>
      </c>
      <c r="V77" s="152" t="b">
        <v>0</v>
      </c>
      <c r="W77" s="152" t="b">
        <v>0</v>
      </c>
      <c r="X77" s="152" t="b">
        <v>0</v>
      </c>
      <c r="Y77" s="152" t="b">
        <v>0</v>
      </c>
      <c r="Z77" s="152" t="b">
        <v>0</v>
      </c>
      <c r="AA77" s="152" t="b">
        <v>0</v>
      </c>
      <c r="AB77" s="152" t="b">
        <v>0</v>
      </c>
      <c r="AC77" s="152" t="b">
        <v>0</v>
      </c>
      <c r="AD77" s="152" t="b">
        <v>0</v>
      </c>
      <c r="AE77" s="152" t="b">
        <v>0</v>
      </c>
    </row>
    <row r="78">
      <c r="A78" s="137"/>
      <c r="B78" s="152" t="b">
        <v>0</v>
      </c>
      <c r="C78" s="152" t="b">
        <v>0</v>
      </c>
      <c r="D78" s="152" t="b">
        <v>0</v>
      </c>
      <c r="E78" s="152" t="b">
        <v>0</v>
      </c>
      <c r="F78" s="152" t="b">
        <v>0</v>
      </c>
      <c r="G78" s="152" t="b">
        <v>0</v>
      </c>
      <c r="H78" s="152" t="b">
        <v>0</v>
      </c>
      <c r="I78" s="152" t="b">
        <v>0</v>
      </c>
      <c r="J78" s="152" t="b">
        <v>0</v>
      </c>
      <c r="K78" s="152" t="b">
        <v>0</v>
      </c>
      <c r="L78" s="152" t="b">
        <v>0</v>
      </c>
      <c r="M78" s="152" t="b">
        <v>0</v>
      </c>
      <c r="N78" s="152" t="b">
        <v>0</v>
      </c>
      <c r="O78" s="152" t="b">
        <v>0</v>
      </c>
      <c r="P78" s="152" t="b">
        <v>0</v>
      </c>
      <c r="Q78" s="152" t="b">
        <v>0</v>
      </c>
      <c r="R78" s="152" t="b">
        <v>0</v>
      </c>
      <c r="S78" s="152" t="b">
        <v>0</v>
      </c>
      <c r="T78" s="152" t="b">
        <v>0</v>
      </c>
      <c r="U78" s="152" t="b">
        <v>0</v>
      </c>
      <c r="V78" s="152" t="b">
        <v>0</v>
      </c>
      <c r="W78" s="152" t="b">
        <v>0</v>
      </c>
      <c r="X78" s="152" t="b">
        <v>0</v>
      </c>
      <c r="Y78" s="152" t="b">
        <v>0</v>
      </c>
      <c r="Z78" s="152" t="b">
        <v>0</v>
      </c>
      <c r="AA78" s="152" t="b">
        <v>0</v>
      </c>
      <c r="AB78" s="152" t="b">
        <v>0</v>
      </c>
      <c r="AC78" s="152" t="b">
        <v>0</v>
      </c>
      <c r="AD78" s="152" t="b">
        <v>0</v>
      </c>
      <c r="AE78" s="152" t="b">
        <v>0</v>
      </c>
    </row>
    <row r="79">
      <c r="A79" s="137"/>
      <c r="B79" s="152" t="b">
        <v>0</v>
      </c>
      <c r="C79" s="152" t="b">
        <v>0</v>
      </c>
      <c r="D79" s="152" t="b">
        <v>0</v>
      </c>
      <c r="E79" s="152" t="b">
        <v>0</v>
      </c>
      <c r="F79" s="152" t="b">
        <v>0</v>
      </c>
      <c r="G79" s="152" t="b">
        <v>0</v>
      </c>
      <c r="H79" s="152" t="b">
        <v>0</v>
      </c>
      <c r="I79" s="152" t="b">
        <v>0</v>
      </c>
      <c r="J79" s="152" t="b">
        <v>0</v>
      </c>
      <c r="K79" s="152" t="b">
        <v>0</v>
      </c>
      <c r="L79" s="152" t="b">
        <v>0</v>
      </c>
      <c r="M79" s="152" t="b">
        <v>0</v>
      </c>
      <c r="N79" s="152" t="b">
        <v>0</v>
      </c>
      <c r="O79" s="152" t="b">
        <v>0</v>
      </c>
      <c r="P79" s="152" t="b">
        <v>0</v>
      </c>
      <c r="Q79" s="152" t="b">
        <v>0</v>
      </c>
      <c r="R79" s="152" t="b">
        <v>0</v>
      </c>
      <c r="S79" s="152" t="b">
        <v>0</v>
      </c>
      <c r="T79" s="152" t="b">
        <v>0</v>
      </c>
      <c r="U79" s="152" t="b">
        <v>0</v>
      </c>
      <c r="V79" s="152" t="b">
        <v>0</v>
      </c>
      <c r="W79" s="152" t="b">
        <v>0</v>
      </c>
      <c r="X79" s="152" t="b">
        <v>0</v>
      </c>
      <c r="Y79" s="152" t="b">
        <v>0</v>
      </c>
      <c r="Z79" s="152" t="b">
        <v>0</v>
      </c>
      <c r="AA79" s="152" t="b">
        <v>0</v>
      </c>
      <c r="AB79" s="152" t="b">
        <v>0</v>
      </c>
      <c r="AC79" s="152" t="b">
        <v>0</v>
      </c>
      <c r="AD79" s="152" t="b">
        <v>0</v>
      </c>
      <c r="AE79" s="152" t="b">
        <v>0</v>
      </c>
    </row>
    <row r="80">
      <c r="A80" s="150" t="s">
        <v>13</v>
      </c>
      <c r="B80" s="151">
        <v>45469.0</v>
      </c>
      <c r="C80" s="151">
        <v>45476.0</v>
      </c>
      <c r="D80" s="151">
        <v>45483.0</v>
      </c>
      <c r="E80" s="151">
        <v>45490.0</v>
      </c>
      <c r="F80" s="151">
        <v>45497.0</v>
      </c>
      <c r="G80" s="151">
        <v>45504.0</v>
      </c>
      <c r="H80" s="151">
        <v>45511.0</v>
      </c>
      <c r="I80" s="151">
        <v>45518.0</v>
      </c>
      <c r="J80" s="151">
        <v>45525.0</v>
      </c>
      <c r="K80" s="151">
        <v>45532.0</v>
      </c>
      <c r="L80" s="151">
        <v>45539.0</v>
      </c>
      <c r="M80" s="151">
        <v>45546.0</v>
      </c>
      <c r="N80" s="151">
        <v>45553.0</v>
      </c>
      <c r="O80" s="151">
        <v>45560.0</v>
      </c>
      <c r="P80" s="151">
        <v>45567.0</v>
      </c>
      <c r="Q80" s="151">
        <v>45574.0</v>
      </c>
      <c r="R80" s="151">
        <v>45581.0</v>
      </c>
      <c r="S80" s="151">
        <v>45588.0</v>
      </c>
      <c r="T80" s="151">
        <v>45595.0</v>
      </c>
      <c r="U80" s="151">
        <v>45602.0</v>
      </c>
      <c r="V80" s="151">
        <v>45609.0</v>
      </c>
      <c r="W80" s="151">
        <v>45616.0</v>
      </c>
      <c r="X80" s="151">
        <v>45623.0</v>
      </c>
      <c r="Y80" s="151">
        <v>45630.0</v>
      </c>
      <c r="Z80" s="151">
        <v>45637.0</v>
      </c>
      <c r="AA80" s="151">
        <v>45644.0</v>
      </c>
      <c r="AB80" s="151">
        <v>45651.0</v>
      </c>
      <c r="AC80" s="151">
        <v>45658.0</v>
      </c>
      <c r="AD80" s="151">
        <v>45665.0</v>
      </c>
      <c r="AE80" s="151">
        <v>45672.0</v>
      </c>
    </row>
    <row r="81">
      <c r="A81" s="5"/>
      <c r="B81" s="142" t="b">
        <v>0</v>
      </c>
      <c r="C81" s="142" t="b">
        <v>0</v>
      </c>
      <c r="D81" s="142" t="b">
        <v>0</v>
      </c>
      <c r="E81" s="142" t="b">
        <v>0</v>
      </c>
      <c r="F81" s="142" t="b">
        <v>0</v>
      </c>
      <c r="G81" s="142" t="b">
        <v>0</v>
      </c>
      <c r="H81" s="142" t="b">
        <v>0</v>
      </c>
      <c r="I81" s="142" t="b">
        <v>0</v>
      </c>
      <c r="J81" s="142" t="b">
        <v>0</v>
      </c>
      <c r="K81" s="142" t="b">
        <v>0</v>
      </c>
      <c r="L81" s="142" t="b">
        <v>0</v>
      </c>
      <c r="M81" s="142" t="b">
        <v>0</v>
      </c>
      <c r="N81" s="142" t="b">
        <v>0</v>
      </c>
      <c r="O81" s="142" t="b">
        <v>0</v>
      </c>
      <c r="P81" s="142" t="b">
        <v>0</v>
      </c>
      <c r="Q81" s="142" t="b">
        <v>0</v>
      </c>
      <c r="R81" s="142" t="b">
        <v>0</v>
      </c>
      <c r="S81" s="142" t="b">
        <v>0</v>
      </c>
      <c r="T81" s="142" t="b">
        <v>0</v>
      </c>
      <c r="U81" s="142" t="b">
        <v>0</v>
      </c>
      <c r="V81" s="142" t="b">
        <v>0</v>
      </c>
      <c r="W81" s="142" t="b">
        <v>0</v>
      </c>
      <c r="X81" s="142" t="b">
        <v>0</v>
      </c>
      <c r="Y81" s="142" t="b">
        <v>0</v>
      </c>
      <c r="Z81" s="142" t="b">
        <v>0</v>
      </c>
      <c r="AA81" s="142" t="b">
        <v>0</v>
      </c>
      <c r="AB81" s="142" t="b">
        <v>0</v>
      </c>
      <c r="AC81" s="142" t="b">
        <v>0</v>
      </c>
      <c r="AD81" s="142" t="b">
        <v>0</v>
      </c>
      <c r="AE81" s="142" t="b">
        <v>0</v>
      </c>
    </row>
    <row r="82">
      <c r="A82" s="5"/>
      <c r="B82" s="142" t="b">
        <v>0</v>
      </c>
      <c r="C82" s="142" t="b">
        <v>0</v>
      </c>
      <c r="D82" s="142" t="b">
        <v>0</v>
      </c>
      <c r="E82" s="142" t="b">
        <v>0</v>
      </c>
      <c r="F82" s="142" t="b">
        <v>0</v>
      </c>
      <c r="G82" s="142" t="b">
        <v>0</v>
      </c>
      <c r="H82" s="142" t="b">
        <v>0</v>
      </c>
      <c r="I82" s="142" t="b">
        <v>0</v>
      </c>
      <c r="J82" s="142" t="b">
        <v>0</v>
      </c>
      <c r="K82" s="142" t="b">
        <v>0</v>
      </c>
      <c r="L82" s="142" t="b">
        <v>0</v>
      </c>
      <c r="M82" s="142" t="b">
        <v>0</v>
      </c>
      <c r="N82" s="142" t="b">
        <v>0</v>
      </c>
      <c r="O82" s="142" t="b">
        <v>0</v>
      </c>
      <c r="P82" s="142" t="b">
        <v>0</v>
      </c>
      <c r="Q82" s="142" t="b">
        <v>0</v>
      </c>
      <c r="R82" s="142" t="b">
        <v>0</v>
      </c>
      <c r="S82" s="142" t="b">
        <v>0</v>
      </c>
      <c r="T82" s="142" t="b">
        <v>0</v>
      </c>
      <c r="U82" s="142" t="b">
        <v>0</v>
      </c>
      <c r="V82" s="142" t="b">
        <v>0</v>
      </c>
      <c r="W82" s="142" t="b">
        <v>0</v>
      </c>
      <c r="X82" s="142" t="b">
        <v>0</v>
      </c>
      <c r="Y82" s="142" t="b">
        <v>0</v>
      </c>
      <c r="Z82" s="142" t="b">
        <v>0</v>
      </c>
      <c r="AA82" s="142" t="b">
        <v>0</v>
      </c>
      <c r="AB82" s="142" t="b">
        <v>0</v>
      </c>
      <c r="AC82" s="142" t="b">
        <v>0</v>
      </c>
      <c r="AD82" s="142" t="b">
        <v>0</v>
      </c>
      <c r="AE82" s="142" t="b">
        <v>0</v>
      </c>
    </row>
    <row r="83">
      <c r="A83" s="140"/>
      <c r="B83" s="142" t="b">
        <v>0</v>
      </c>
      <c r="C83" s="142" t="b">
        <v>0</v>
      </c>
      <c r="D83" s="142" t="b">
        <v>0</v>
      </c>
      <c r="E83" s="142" t="b">
        <v>0</v>
      </c>
      <c r="F83" s="142" t="b">
        <v>0</v>
      </c>
      <c r="G83" s="142" t="b">
        <v>0</v>
      </c>
      <c r="H83" s="142" t="b">
        <v>0</v>
      </c>
      <c r="I83" s="142" t="b">
        <v>0</v>
      </c>
      <c r="J83" s="142" t="b">
        <v>0</v>
      </c>
      <c r="K83" s="142" t="b">
        <v>0</v>
      </c>
      <c r="L83" s="142" t="b">
        <v>0</v>
      </c>
      <c r="M83" s="142" t="b">
        <v>0</v>
      </c>
      <c r="N83" s="142" t="b">
        <v>0</v>
      </c>
      <c r="O83" s="142" t="b">
        <v>0</v>
      </c>
      <c r="P83" s="142" t="b">
        <v>0</v>
      </c>
      <c r="Q83" s="142" t="b">
        <v>0</v>
      </c>
      <c r="R83" s="142" t="b">
        <v>0</v>
      </c>
      <c r="S83" s="142" t="b">
        <v>0</v>
      </c>
      <c r="T83" s="142" t="b">
        <v>0</v>
      </c>
      <c r="U83" s="142" t="b">
        <v>0</v>
      </c>
      <c r="V83" s="142" t="b">
        <v>0</v>
      </c>
      <c r="W83" s="142" t="b">
        <v>0</v>
      </c>
      <c r="X83" s="142" t="b">
        <v>0</v>
      </c>
      <c r="Y83" s="142" t="b">
        <v>0</v>
      </c>
      <c r="Z83" s="142" t="b">
        <v>0</v>
      </c>
      <c r="AA83" s="142" t="b">
        <v>0</v>
      </c>
      <c r="AB83" s="142" t="b">
        <v>0</v>
      </c>
      <c r="AC83" s="142" t="b">
        <v>0</v>
      </c>
      <c r="AD83" s="142" t="b">
        <v>0</v>
      </c>
      <c r="AE83" s="142" t="b">
        <v>0</v>
      </c>
    </row>
    <row r="84">
      <c r="A84" s="140"/>
      <c r="B84" s="142" t="b">
        <v>0</v>
      </c>
      <c r="C84" s="142" t="b">
        <v>0</v>
      </c>
      <c r="D84" s="142" t="b">
        <v>0</v>
      </c>
      <c r="E84" s="142" t="b">
        <v>0</v>
      </c>
      <c r="F84" s="142" t="b">
        <v>0</v>
      </c>
      <c r="G84" s="142" t="b">
        <v>0</v>
      </c>
      <c r="H84" s="142" t="b">
        <v>0</v>
      </c>
      <c r="I84" s="142" t="b">
        <v>0</v>
      </c>
      <c r="J84" s="142" t="b">
        <v>0</v>
      </c>
      <c r="K84" s="142" t="b">
        <v>0</v>
      </c>
      <c r="L84" s="142" t="b">
        <v>0</v>
      </c>
      <c r="M84" s="142" t="b">
        <v>0</v>
      </c>
      <c r="N84" s="142" t="b">
        <v>0</v>
      </c>
      <c r="O84" s="142" t="b">
        <v>0</v>
      </c>
      <c r="P84" s="142" t="b">
        <v>0</v>
      </c>
      <c r="Q84" s="142" t="b">
        <v>0</v>
      </c>
      <c r="R84" s="142" t="b">
        <v>0</v>
      </c>
      <c r="S84" s="142" t="b">
        <v>0</v>
      </c>
      <c r="T84" s="142" t="b">
        <v>0</v>
      </c>
      <c r="U84" s="142" t="b">
        <v>0</v>
      </c>
      <c r="V84" s="142" t="b">
        <v>0</v>
      </c>
      <c r="W84" s="142" t="b">
        <v>0</v>
      </c>
      <c r="X84" s="142" t="b">
        <v>0</v>
      </c>
      <c r="Y84" s="142" t="b">
        <v>0</v>
      </c>
      <c r="Z84" s="142" t="b">
        <v>0</v>
      </c>
      <c r="AA84" s="142" t="b">
        <v>0</v>
      </c>
      <c r="AB84" s="142" t="b">
        <v>0</v>
      </c>
      <c r="AC84" s="142" t="b">
        <v>0</v>
      </c>
      <c r="AD84" s="142" t="b">
        <v>0</v>
      </c>
      <c r="AE84" s="142" t="b">
        <v>0</v>
      </c>
    </row>
    <row r="85">
      <c r="A85" s="140"/>
      <c r="B85" s="142" t="b">
        <v>0</v>
      </c>
      <c r="C85" s="142" t="b">
        <v>0</v>
      </c>
      <c r="D85" s="142" t="b">
        <v>0</v>
      </c>
      <c r="E85" s="142" t="b">
        <v>0</v>
      </c>
      <c r="F85" s="142" t="b">
        <v>0</v>
      </c>
      <c r="G85" s="142" t="b">
        <v>0</v>
      </c>
      <c r="H85" s="142" t="b">
        <v>0</v>
      </c>
      <c r="I85" s="142" t="b">
        <v>0</v>
      </c>
      <c r="J85" s="142" t="b">
        <v>0</v>
      </c>
      <c r="K85" s="142" t="b">
        <v>0</v>
      </c>
      <c r="L85" s="142" t="b">
        <v>0</v>
      </c>
      <c r="M85" s="142" t="b">
        <v>0</v>
      </c>
      <c r="N85" s="142" t="b">
        <v>0</v>
      </c>
      <c r="O85" s="142" t="b">
        <v>0</v>
      </c>
      <c r="P85" s="142" t="b">
        <v>0</v>
      </c>
      <c r="Q85" s="142" t="b">
        <v>0</v>
      </c>
      <c r="R85" s="142" t="b">
        <v>0</v>
      </c>
      <c r="S85" s="142" t="b">
        <v>0</v>
      </c>
      <c r="T85" s="142" t="b">
        <v>0</v>
      </c>
      <c r="U85" s="142" t="b">
        <v>0</v>
      </c>
      <c r="V85" s="142" t="b">
        <v>0</v>
      </c>
      <c r="W85" s="142" t="b">
        <v>0</v>
      </c>
      <c r="X85" s="142" t="b">
        <v>0</v>
      </c>
      <c r="Y85" s="142" t="b">
        <v>0</v>
      </c>
      <c r="Z85" s="142" t="b">
        <v>0</v>
      </c>
      <c r="AA85" s="142" t="b">
        <v>0</v>
      </c>
      <c r="AB85" s="142" t="b">
        <v>0</v>
      </c>
      <c r="AC85" s="142" t="b">
        <v>0</v>
      </c>
      <c r="AD85" s="142" t="b">
        <v>0</v>
      </c>
      <c r="AE85" s="142" t="b">
        <v>0</v>
      </c>
    </row>
    <row r="86">
      <c r="A86" s="137"/>
      <c r="B86" s="142" t="b">
        <v>0</v>
      </c>
      <c r="C86" s="142" t="b">
        <v>0</v>
      </c>
      <c r="D86" s="142" t="b">
        <v>0</v>
      </c>
      <c r="E86" s="142" t="b">
        <v>0</v>
      </c>
      <c r="F86" s="142" t="b">
        <v>0</v>
      </c>
      <c r="G86" s="142" t="b">
        <v>0</v>
      </c>
      <c r="H86" s="142" t="b">
        <v>0</v>
      </c>
      <c r="I86" s="142" t="b">
        <v>0</v>
      </c>
      <c r="J86" s="142" t="b">
        <v>0</v>
      </c>
      <c r="K86" s="142" t="b">
        <v>0</v>
      </c>
      <c r="L86" s="142" t="b">
        <v>0</v>
      </c>
      <c r="M86" s="142" t="b">
        <v>0</v>
      </c>
      <c r="N86" s="142" t="b">
        <v>0</v>
      </c>
      <c r="O86" s="142" t="b">
        <v>0</v>
      </c>
      <c r="P86" s="142" t="b">
        <v>0</v>
      </c>
      <c r="Q86" s="142" t="b">
        <v>0</v>
      </c>
      <c r="R86" s="142" t="b">
        <v>0</v>
      </c>
      <c r="S86" s="142" t="b">
        <v>0</v>
      </c>
      <c r="T86" s="142" t="b">
        <v>0</v>
      </c>
      <c r="U86" s="142" t="b">
        <v>0</v>
      </c>
      <c r="V86" s="142" t="b">
        <v>0</v>
      </c>
      <c r="W86" s="142" t="b">
        <v>0</v>
      </c>
      <c r="X86" s="142" t="b">
        <v>0</v>
      </c>
      <c r="Y86" s="142" t="b">
        <v>0</v>
      </c>
      <c r="Z86" s="142" t="b">
        <v>0</v>
      </c>
      <c r="AA86" s="142" t="b">
        <v>0</v>
      </c>
      <c r="AB86" s="142" t="b">
        <v>0</v>
      </c>
      <c r="AC86" s="142" t="b">
        <v>0</v>
      </c>
      <c r="AD86" s="142" t="b">
        <v>0</v>
      </c>
      <c r="AE86" s="142" t="b">
        <v>0</v>
      </c>
    </row>
    <row r="87">
      <c r="A87" s="137"/>
      <c r="B87" s="142" t="b">
        <v>0</v>
      </c>
      <c r="C87" s="142" t="b">
        <v>0</v>
      </c>
      <c r="D87" s="142" t="b">
        <v>0</v>
      </c>
      <c r="E87" s="142" t="b">
        <v>0</v>
      </c>
      <c r="F87" s="142" t="b">
        <v>0</v>
      </c>
      <c r="G87" s="142" t="b">
        <v>0</v>
      </c>
      <c r="H87" s="142" t="b">
        <v>0</v>
      </c>
      <c r="I87" s="142" t="b">
        <v>0</v>
      </c>
      <c r="J87" s="142" t="b">
        <v>0</v>
      </c>
      <c r="K87" s="142" t="b">
        <v>0</v>
      </c>
      <c r="L87" s="142" t="b">
        <v>0</v>
      </c>
      <c r="M87" s="142" t="b">
        <v>0</v>
      </c>
      <c r="N87" s="142" t="b">
        <v>0</v>
      </c>
      <c r="O87" s="142" t="b">
        <v>0</v>
      </c>
      <c r="P87" s="142" t="b">
        <v>0</v>
      </c>
      <c r="Q87" s="142" t="b">
        <v>0</v>
      </c>
      <c r="R87" s="142" t="b">
        <v>0</v>
      </c>
      <c r="S87" s="142" t="b">
        <v>0</v>
      </c>
      <c r="T87" s="142" t="b">
        <v>0</v>
      </c>
      <c r="U87" s="142" t="b">
        <v>0</v>
      </c>
      <c r="V87" s="142" t="b">
        <v>0</v>
      </c>
      <c r="W87" s="142" t="b">
        <v>0</v>
      </c>
      <c r="X87" s="142" t="b">
        <v>0</v>
      </c>
      <c r="Y87" s="142" t="b">
        <v>0</v>
      </c>
      <c r="Z87" s="142" t="b">
        <v>0</v>
      </c>
      <c r="AA87" s="142" t="b">
        <v>0</v>
      </c>
      <c r="AB87" s="142" t="b">
        <v>0</v>
      </c>
      <c r="AC87" s="142" t="b">
        <v>0</v>
      </c>
      <c r="AD87" s="142" t="b">
        <v>0</v>
      </c>
      <c r="AE87" s="142" t="b">
        <v>0</v>
      </c>
    </row>
    <row r="88">
      <c r="A88" s="137"/>
      <c r="B88" s="142" t="b">
        <v>0</v>
      </c>
      <c r="C88" s="142" t="b">
        <v>0</v>
      </c>
      <c r="D88" s="142" t="b">
        <v>0</v>
      </c>
      <c r="E88" s="142" t="b">
        <v>0</v>
      </c>
      <c r="F88" s="142" t="b">
        <v>0</v>
      </c>
      <c r="G88" s="142" t="b">
        <v>0</v>
      </c>
      <c r="H88" s="142" t="b">
        <v>0</v>
      </c>
      <c r="I88" s="142" t="b">
        <v>0</v>
      </c>
      <c r="J88" s="142" t="b">
        <v>0</v>
      </c>
      <c r="K88" s="142" t="b">
        <v>0</v>
      </c>
      <c r="L88" s="142" t="b">
        <v>0</v>
      </c>
      <c r="M88" s="142" t="b">
        <v>0</v>
      </c>
      <c r="N88" s="142" t="b">
        <v>0</v>
      </c>
      <c r="O88" s="142" t="b">
        <v>0</v>
      </c>
      <c r="P88" s="142" t="b">
        <v>0</v>
      </c>
      <c r="Q88" s="142" t="b">
        <v>0</v>
      </c>
      <c r="R88" s="142" t="b">
        <v>0</v>
      </c>
      <c r="S88" s="142" t="b">
        <v>0</v>
      </c>
      <c r="T88" s="142" t="b">
        <v>0</v>
      </c>
      <c r="U88" s="142" t="b">
        <v>0</v>
      </c>
      <c r="V88" s="142" t="b">
        <v>0</v>
      </c>
      <c r="W88" s="142" t="b">
        <v>0</v>
      </c>
      <c r="X88" s="142" t="b">
        <v>0</v>
      </c>
      <c r="Y88" s="142" t="b">
        <v>0</v>
      </c>
      <c r="Z88" s="142" t="b">
        <v>0</v>
      </c>
      <c r="AA88" s="142" t="b">
        <v>0</v>
      </c>
      <c r="AB88" s="142" t="b">
        <v>0</v>
      </c>
      <c r="AC88" s="142" t="b">
        <v>0</v>
      </c>
      <c r="AD88" s="142" t="b">
        <v>0</v>
      </c>
      <c r="AE88" s="142" t="b">
        <v>0</v>
      </c>
    </row>
    <row r="89">
      <c r="A89" s="137"/>
      <c r="B89" s="142" t="b">
        <v>0</v>
      </c>
      <c r="C89" s="142" t="b">
        <v>0</v>
      </c>
      <c r="D89" s="142" t="b">
        <v>0</v>
      </c>
      <c r="E89" s="142" t="b">
        <v>0</v>
      </c>
      <c r="F89" s="142" t="b">
        <v>0</v>
      </c>
      <c r="G89" s="142" t="b">
        <v>0</v>
      </c>
      <c r="H89" s="142" t="b">
        <v>0</v>
      </c>
      <c r="I89" s="142" t="b">
        <v>0</v>
      </c>
      <c r="J89" s="142" t="b">
        <v>0</v>
      </c>
      <c r="K89" s="142" t="b">
        <v>0</v>
      </c>
      <c r="L89" s="142" t="b">
        <v>0</v>
      </c>
      <c r="M89" s="142" t="b">
        <v>0</v>
      </c>
      <c r="N89" s="142" t="b">
        <v>0</v>
      </c>
      <c r="O89" s="142" t="b">
        <v>0</v>
      </c>
      <c r="P89" s="142" t="b">
        <v>0</v>
      </c>
      <c r="Q89" s="142" t="b">
        <v>0</v>
      </c>
      <c r="R89" s="142" t="b">
        <v>0</v>
      </c>
      <c r="S89" s="142" t="b">
        <v>0</v>
      </c>
      <c r="T89" s="142" t="b">
        <v>0</v>
      </c>
      <c r="U89" s="142" t="b">
        <v>0</v>
      </c>
      <c r="V89" s="142" t="b">
        <v>0</v>
      </c>
      <c r="W89" s="142" t="b">
        <v>0</v>
      </c>
      <c r="X89" s="142" t="b">
        <v>0</v>
      </c>
      <c r="Y89" s="142" t="b">
        <v>0</v>
      </c>
      <c r="Z89" s="142" t="b">
        <v>0</v>
      </c>
      <c r="AA89" s="142" t="b">
        <v>0</v>
      </c>
      <c r="AB89" s="142" t="b">
        <v>0</v>
      </c>
      <c r="AC89" s="142" t="b">
        <v>0</v>
      </c>
      <c r="AD89" s="142" t="b">
        <v>0</v>
      </c>
      <c r="AE89" s="142" t="b">
        <v>0</v>
      </c>
    </row>
    <row r="90">
      <c r="A90" s="137"/>
      <c r="B90" s="142" t="b">
        <v>0</v>
      </c>
      <c r="C90" s="142" t="b">
        <v>0</v>
      </c>
      <c r="D90" s="142" t="b">
        <v>0</v>
      </c>
      <c r="E90" s="142" t="b">
        <v>0</v>
      </c>
      <c r="F90" s="142" t="b">
        <v>0</v>
      </c>
      <c r="G90" s="142" t="b">
        <v>0</v>
      </c>
      <c r="H90" s="142" t="b">
        <v>0</v>
      </c>
      <c r="I90" s="142" t="b">
        <v>0</v>
      </c>
      <c r="J90" s="142" t="b">
        <v>0</v>
      </c>
      <c r="K90" s="142" t="b">
        <v>0</v>
      </c>
      <c r="L90" s="142" t="b">
        <v>0</v>
      </c>
      <c r="M90" s="142" t="b">
        <v>0</v>
      </c>
      <c r="N90" s="142" t="b">
        <v>0</v>
      </c>
      <c r="O90" s="142" t="b">
        <v>0</v>
      </c>
      <c r="P90" s="142" t="b">
        <v>0</v>
      </c>
      <c r="Q90" s="142" t="b">
        <v>0</v>
      </c>
      <c r="R90" s="142" t="b">
        <v>0</v>
      </c>
      <c r="S90" s="142" t="b">
        <v>0</v>
      </c>
      <c r="T90" s="142" t="b">
        <v>0</v>
      </c>
      <c r="U90" s="142" t="b">
        <v>0</v>
      </c>
      <c r="V90" s="142" t="b">
        <v>0</v>
      </c>
      <c r="W90" s="142" t="b">
        <v>0</v>
      </c>
      <c r="X90" s="142" t="b">
        <v>0</v>
      </c>
      <c r="Y90" s="142" t="b">
        <v>0</v>
      </c>
      <c r="Z90" s="142" t="b">
        <v>0</v>
      </c>
      <c r="AA90" s="142" t="b">
        <v>0</v>
      </c>
      <c r="AB90" s="142" t="b">
        <v>0</v>
      </c>
      <c r="AC90" s="142" t="b">
        <v>0</v>
      </c>
      <c r="AD90" s="142" t="b">
        <v>0</v>
      </c>
      <c r="AE90" s="142" t="b">
        <v>0</v>
      </c>
    </row>
    <row r="91">
      <c r="A91" s="150" t="s">
        <v>14</v>
      </c>
      <c r="B91" s="151">
        <v>45469.0</v>
      </c>
      <c r="C91" s="151">
        <v>45476.0</v>
      </c>
      <c r="D91" s="151">
        <v>45483.0</v>
      </c>
      <c r="E91" s="151">
        <v>45490.0</v>
      </c>
      <c r="F91" s="151">
        <v>45497.0</v>
      </c>
      <c r="G91" s="151">
        <v>45504.0</v>
      </c>
      <c r="H91" s="151">
        <v>45511.0</v>
      </c>
      <c r="I91" s="151">
        <v>45518.0</v>
      </c>
      <c r="J91" s="151">
        <v>45525.0</v>
      </c>
      <c r="K91" s="151">
        <v>45532.0</v>
      </c>
      <c r="L91" s="151">
        <v>45539.0</v>
      </c>
      <c r="M91" s="151">
        <v>45546.0</v>
      </c>
      <c r="N91" s="151">
        <v>45553.0</v>
      </c>
      <c r="O91" s="151">
        <v>45560.0</v>
      </c>
      <c r="P91" s="151">
        <v>45567.0</v>
      </c>
      <c r="Q91" s="151">
        <v>45574.0</v>
      </c>
      <c r="R91" s="151">
        <v>45581.0</v>
      </c>
      <c r="S91" s="151">
        <v>45588.0</v>
      </c>
      <c r="T91" s="151">
        <v>45595.0</v>
      </c>
      <c r="U91" s="151">
        <v>45602.0</v>
      </c>
      <c r="V91" s="151">
        <v>45609.0</v>
      </c>
      <c r="W91" s="151">
        <v>45616.0</v>
      </c>
      <c r="X91" s="151">
        <v>45623.0</v>
      </c>
      <c r="Y91" s="151">
        <v>45630.0</v>
      </c>
      <c r="Z91" s="151">
        <v>45637.0</v>
      </c>
      <c r="AA91" s="151">
        <v>45644.0</v>
      </c>
      <c r="AB91" s="151">
        <v>45651.0</v>
      </c>
      <c r="AC91" s="151">
        <v>45658.0</v>
      </c>
      <c r="AD91" s="151">
        <v>45665.0</v>
      </c>
      <c r="AE91" s="151">
        <v>45672.0</v>
      </c>
    </row>
    <row r="92">
      <c r="A92" s="140"/>
      <c r="B92" s="152" t="b">
        <v>0</v>
      </c>
      <c r="C92" s="152" t="b">
        <v>0</v>
      </c>
      <c r="D92" s="152" t="b">
        <v>0</v>
      </c>
      <c r="E92" s="152" t="b">
        <v>0</v>
      </c>
      <c r="F92" s="152" t="b">
        <v>0</v>
      </c>
      <c r="G92" s="152" t="b">
        <v>0</v>
      </c>
      <c r="H92" s="152" t="b">
        <v>0</v>
      </c>
      <c r="I92" s="152" t="b">
        <v>0</v>
      </c>
      <c r="J92" s="152" t="b">
        <v>0</v>
      </c>
      <c r="K92" s="152" t="b">
        <v>0</v>
      </c>
      <c r="L92" s="152" t="b">
        <v>0</v>
      </c>
      <c r="M92" s="152" t="b">
        <v>0</v>
      </c>
      <c r="N92" s="152" t="b">
        <v>0</v>
      </c>
      <c r="O92" s="152" t="b">
        <v>0</v>
      </c>
      <c r="P92" s="152" t="b">
        <v>0</v>
      </c>
      <c r="Q92" s="152" t="b">
        <v>0</v>
      </c>
      <c r="R92" s="152" t="b">
        <v>0</v>
      </c>
      <c r="S92" s="152" t="b">
        <v>0</v>
      </c>
      <c r="T92" s="152" t="b">
        <v>0</v>
      </c>
      <c r="U92" s="152" t="b">
        <v>0</v>
      </c>
      <c r="V92" s="152" t="b">
        <v>0</v>
      </c>
      <c r="W92" s="152" t="b">
        <v>0</v>
      </c>
      <c r="X92" s="152" t="b">
        <v>0</v>
      </c>
      <c r="Y92" s="152" t="b">
        <v>0</v>
      </c>
      <c r="Z92" s="152" t="b">
        <v>0</v>
      </c>
      <c r="AA92" s="152" t="b">
        <v>0</v>
      </c>
      <c r="AB92" s="152" t="b">
        <v>0</v>
      </c>
      <c r="AC92" s="152" t="b">
        <v>0</v>
      </c>
      <c r="AD92" s="152" t="b">
        <v>0</v>
      </c>
      <c r="AE92" s="152" t="b">
        <v>0</v>
      </c>
    </row>
    <row r="93">
      <c r="A93" s="140"/>
      <c r="B93" s="152" t="b">
        <v>0</v>
      </c>
      <c r="C93" s="152" t="b">
        <v>0</v>
      </c>
      <c r="D93" s="152" t="b">
        <v>0</v>
      </c>
      <c r="E93" s="152" t="b">
        <v>0</v>
      </c>
      <c r="F93" s="152" t="b">
        <v>0</v>
      </c>
      <c r="G93" s="152" t="b">
        <v>0</v>
      </c>
      <c r="H93" s="152" t="b">
        <v>0</v>
      </c>
      <c r="I93" s="152" t="b">
        <v>0</v>
      </c>
      <c r="J93" s="152" t="b">
        <v>0</v>
      </c>
      <c r="K93" s="152" t="b">
        <v>0</v>
      </c>
      <c r="L93" s="152" t="b">
        <v>0</v>
      </c>
      <c r="M93" s="152" t="b">
        <v>0</v>
      </c>
      <c r="N93" s="152" t="b">
        <v>0</v>
      </c>
      <c r="O93" s="152" t="b">
        <v>0</v>
      </c>
      <c r="P93" s="152" t="b">
        <v>0</v>
      </c>
      <c r="Q93" s="152" t="b">
        <v>0</v>
      </c>
      <c r="R93" s="152" t="b">
        <v>0</v>
      </c>
      <c r="S93" s="152" t="b">
        <v>0</v>
      </c>
      <c r="T93" s="152" t="b">
        <v>0</v>
      </c>
      <c r="U93" s="152" t="b">
        <v>0</v>
      </c>
      <c r="V93" s="152" t="b">
        <v>0</v>
      </c>
      <c r="W93" s="152" t="b">
        <v>0</v>
      </c>
      <c r="X93" s="152" t="b">
        <v>0</v>
      </c>
      <c r="Y93" s="152" t="b">
        <v>0</v>
      </c>
      <c r="Z93" s="152" t="b">
        <v>0</v>
      </c>
      <c r="AA93" s="152" t="b">
        <v>0</v>
      </c>
      <c r="AB93" s="152" t="b">
        <v>0</v>
      </c>
      <c r="AC93" s="152" t="b">
        <v>0</v>
      </c>
      <c r="AD93" s="152" t="b">
        <v>0</v>
      </c>
      <c r="AE93" s="152" t="b">
        <v>0</v>
      </c>
    </row>
    <row r="94">
      <c r="A94" s="140"/>
      <c r="B94" s="152" t="b">
        <v>0</v>
      </c>
      <c r="C94" s="152" t="b">
        <v>0</v>
      </c>
      <c r="D94" s="152" t="b">
        <v>0</v>
      </c>
      <c r="E94" s="152" t="b">
        <v>0</v>
      </c>
      <c r="F94" s="152" t="b">
        <v>0</v>
      </c>
      <c r="G94" s="152" t="b">
        <v>0</v>
      </c>
      <c r="H94" s="152" t="b">
        <v>0</v>
      </c>
      <c r="I94" s="152" t="b">
        <v>0</v>
      </c>
      <c r="J94" s="152" t="b">
        <v>0</v>
      </c>
      <c r="K94" s="152" t="b">
        <v>0</v>
      </c>
      <c r="L94" s="152" t="b">
        <v>0</v>
      </c>
      <c r="M94" s="152" t="b">
        <v>0</v>
      </c>
      <c r="N94" s="152" t="b">
        <v>0</v>
      </c>
      <c r="O94" s="152" t="b">
        <v>0</v>
      </c>
      <c r="P94" s="152" t="b">
        <v>0</v>
      </c>
      <c r="Q94" s="152" t="b">
        <v>0</v>
      </c>
      <c r="R94" s="152" t="b">
        <v>0</v>
      </c>
      <c r="S94" s="152" t="b">
        <v>0</v>
      </c>
      <c r="T94" s="152" t="b">
        <v>0</v>
      </c>
      <c r="U94" s="152" t="b">
        <v>0</v>
      </c>
      <c r="V94" s="152" t="b">
        <v>0</v>
      </c>
      <c r="W94" s="152" t="b">
        <v>0</v>
      </c>
      <c r="X94" s="152" t="b">
        <v>0</v>
      </c>
      <c r="Y94" s="152" t="b">
        <v>0</v>
      </c>
      <c r="Z94" s="152" t="b">
        <v>0</v>
      </c>
      <c r="AA94" s="152" t="b">
        <v>0</v>
      </c>
      <c r="AB94" s="152" t="b">
        <v>0</v>
      </c>
      <c r="AC94" s="152" t="b">
        <v>0</v>
      </c>
      <c r="AD94" s="152" t="b">
        <v>0</v>
      </c>
      <c r="AE94" s="152" t="b">
        <v>0</v>
      </c>
    </row>
    <row r="95">
      <c r="A95" s="140"/>
      <c r="B95" s="152" t="b">
        <v>0</v>
      </c>
      <c r="C95" s="152" t="b">
        <v>0</v>
      </c>
      <c r="D95" s="152" t="b">
        <v>0</v>
      </c>
      <c r="E95" s="152" t="b">
        <v>0</v>
      </c>
      <c r="F95" s="152" t="b">
        <v>0</v>
      </c>
      <c r="G95" s="152" t="b">
        <v>0</v>
      </c>
      <c r="H95" s="152" t="b">
        <v>0</v>
      </c>
      <c r="I95" s="152" t="b">
        <v>0</v>
      </c>
      <c r="J95" s="152" t="b">
        <v>0</v>
      </c>
      <c r="K95" s="152" t="b">
        <v>0</v>
      </c>
      <c r="L95" s="152" t="b">
        <v>0</v>
      </c>
      <c r="M95" s="152" t="b">
        <v>0</v>
      </c>
      <c r="N95" s="152" t="b">
        <v>0</v>
      </c>
      <c r="O95" s="152" t="b">
        <v>0</v>
      </c>
      <c r="P95" s="152" t="b">
        <v>0</v>
      </c>
      <c r="Q95" s="152" t="b">
        <v>0</v>
      </c>
      <c r="R95" s="152" t="b">
        <v>0</v>
      </c>
      <c r="S95" s="152" t="b">
        <v>0</v>
      </c>
      <c r="T95" s="152" t="b">
        <v>0</v>
      </c>
      <c r="U95" s="152" t="b">
        <v>0</v>
      </c>
      <c r="V95" s="152" t="b">
        <v>0</v>
      </c>
      <c r="W95" s="152" t="b">
        <v>0</v>
      </c>
      <c r="X95" s="152" t="b">
        <v>0</v>
      </c>
      <c r="Y95" s="152" t="b">
        <v>0</v>
      </c>
      <c r="Z95" s="152" t="b">
        <v>0</v>
      </c>
      <c r="AA95" s="152" t="b">
        <v>0</v>
      </c>
      <c r="AB95" s="152" t="b">
        <v>0</v>
      </c>
      <c r="AC95" s="152" t="b">
        <v>0</v>
      </c>
      <c r="AD95" s="152" t="b">
        <v>0</v>
      </c>
      <c r="AE95" s="152" t="b">
        <v>0</v>
      </c>
    </row>
    <row r="96">
      <c r="A96" s="137"/>
      <c r="B96" s="152" t="b">
        <v>0</v>
      </c>
      <c r="C96" s="152" t="b">
        <v>0</v>
      </c>
      <c r="D96" s="152" t="b">
        <v>0</v>
      </c>
      <c r="E96" s="152" t="b">
        <v>0</v>
      </c>
      <c r="F96" s="152" t="b">
        <v>0</v>
      </c>
      <c r="G96" s="152" t="b">
        <v>0</v>
      </c>
      <c r="H96" s="152" t="b">
        <v>0</v>
      </c>
      <c r="I96" s="152" t="b">
        <v>0</v>
      </c>
      <c r="J96" s="152" t="b">
        <v>0</v>
      </c>
      <c r="K96" s="152" t="b">
        <v>0</v>
      </c>
      <c r="L96" s="152" t="b">
        <v>0</v>
      </c>
      <c r="M96" s="152" t="b">
        <v>0</v>
      </c>
      <c r="N96" s="152" t="b">
        <v>0</v>
      </c>
      <c r="O96" s="152" t="b">
        <v>0</v>
      </c>
      <c r="P96" s="152" t="b">
        <v>0</v>
      </c>
      <c r="Q96" s="152" t="b">
        <v>0</v>
      </c>
      <c r="R96" s="152" t="b">
        <v>0</v>
      </c>
      <c r="S96" s="152" t="b">
        <v>0</v>
      </c>
      <c r="T96" s="152" t="b">
        <v>0</v>
      </c>
      <c r="U96" s="152" t="b">
        <v>0</v>
      </c>
      <c r="V96" s="152" t="b">
        <v>0</v>
      </c>
      <c r="W96" s="152" t="b">
        <v>0</v>
      </c>
      <c r="X96" s="152" t="b">
        <v>0</v>
      </c>
      <c r="Y96" s="152" t="b">
        <v>0</v>
      </c>
      <c r="Z96" s="152" t="b">
        <v>0</v>
      </c>
      <c r="AA96" s="152" t="b">
        <v>0</v>
      </c>
      <c r="AB96" s="152" t="b">
        <v>0</v>
      </c>
      <c r="AC96" s="152" t="b">
        <v>0</v>
      </c>
      <c r="AD96" s="152" t="b">
        <v>0</v>
      </c>
      <c r="AE96" s="152" t="b">
        <v>0</v>
      </c>
    </row>
    <row r="97">
      <c r="A97" s="137"/>
      <c r="B97" s="152" t="b">
        <v>0</v>
      </c>
      <c r="C97" s="152" t="b">
        <v>0</v>
      </c>
      <c r="D97" s="152" t="b">
        <v>0</v>
      </c>
      <c r="E97" s="152" t="b">
        <v>0</v>
      </c>
      <c r="F97" s="152" t="b">
        <v>0</v>
      </c>
      <c r="G97" s="152" t="b">
        <v>0</v>
      </c>
      <c r="H97" s="152" t="b">
        <v>0</v>
      </c>
      <c r="I97" s="152" t="b">
        <v>0</v>
      </c>
      <c r="J97" s="152" t="b">
        <v>0</v>
      </c>
      <c r="K97" s="152" t="b">
        <v>0</v>
      </c>
      <c r="L97" s="152" t="b">
        <v>0</v>
      </c>
      <c r="M97" s="152" t="b">
        <v>0</v>
      </c>
      <c r="N97" s="152" t="b">
        <v>0</v>
      </c>
      <c r="O97" s="152" t="b">
        <v>0</v>
      </c>
      <c r="P97" s="152" t="b">
        <v>0</v>
      </c>
      <c r="Q97" s="152" t="b">
        <v>0</v>
      </c>
      <c r="R97" s="152" t="b">
        <v>0</v>
      </c>
      <c r="S97" s="152" t="b">
        <v>0</v>
      </c>
      <c r="T97" s="152" t="b">
        <v>0</v>
      </c>
      <c r="U97" s="152" t="b">
        <v>0</v>
      </c>
      <c r="V97" s="152" t="b">
        <v>0</v>
      </c>
      <c r="W97" s="152" t="b">
        <v>0</v>
      </c>
      <c r="X97" s="152" t="b">
        <v>0</v>
      </c>
      <c r="Y97" s="152" t="b">
        <v>0</v>
      </c>
      <c r="Z97" s="152" t="b">
        <v>0</v>
      </c>
      <c r="AA97" s="152" t="b">
        <v>0</v>
      </c>
      <c r="AB97" s="152" t="b">
        <v>0</v>
      </c>
      <c r="AC97" s="152" t="b">
        <v>0</v>
      </c>
      <c r="AD97" s="152" t="b">
        <v>0</v>
      </c>
      <c r="AE97" s="152" t="b">
        <v>0</v>
      </c>
    </row>
    <row r="98">
      <c r="A98" s="137"/>
      <c r="B98" s="152" t="b">
        <v>0</v>
      </c>
      <c r="C98" s="152" t="b">
        <v>0</v>
      </c>
      <c r="D98" s="152" t="b">
        <v>0</v>
      </c>
      <c r="E98" s="152" t="b">
        <v>0</v>
      </c>
      <c r="F98" s="152" t="b">
        <v>0</v>
      </c>
      <c r="G98" s="152" t="b">
        <v>0</v>
      </c>
      <c r="H98" s="152" t="b">
        <v>0</v>
      </c>
      <c r="I98" s="152" t="b">
        <v>0</v>
      </c>
      <c r="J98" s="152" t="b">
        <v>0</v>
      </c>
      <c r="K98" s="152" t="b">
        <v>0</v>
      </c>
      <c r="L98" s="152" t="b">
        <v>0</v>
      </c>
      <c r="M98" s="152" t="b">
        <v>0</v>
      </c>
      <c r="N98" s="152" t="b">
        <v>0</v>
      </c>
      <c r="O98" s="152" t="b">
        <v>0</v>
      </c>
      <c r="P98" s="152" t="b">
        <v>0</v>
      </c>
      <c r="Q98" s="152" t="b">
        <v>0</v>
      </c>
      <c r="R98" s="152" t="b">
        <v>0</v>
      </c>
      <c r="S98" s="152" t="b">
        <v>0</v>
      </c>
      <c r="T98" s="152" t="b">
        <v>0</v>
      </c>
      <c r="U98" s="152" t="b">
        <v>0</v>
      </c>
      <c r="V98" s="152" t="b">
        <v>0</v>
      </c>
      <c r="W98" s="152" t="b">
        <v>0</v>
      </c>
      <c r="X98" s="152" t="b">
        <v>0</v>
      </c>
      <c r="Y98" s="152" t="b">
        <v>0</v>
      </c>
      <c r="Z98" s="152" t="b">
        <v>0</v>
      </c>
      <c r="AA98" s="152" t="b">
        <v>0</v>
      </c>
      <c r="AB98" s="152" t="b">
        <v>0</v>
      </c>
      <c r="AC98" s="152" t="b">
        <v>0</v>
      </c>
      <c r="AD98" s="152" t="b">
        <v>0</v>
      </c>
      <c r="AE98" s="152" t="b">
        <v>0</v>
      </c>
    </row>
    <row r="99">
      <c r="A99" s="137"/>
      <c r="B99" s="152" t="b">
        <v>0</v>
      </c>
      <c r="C99" s="152" t="b">
        <v>0</v>
      </c>
      <c r="D99" s="152" t="b">
        <v>0</v>
      </c>
      <c r="E99" s="152" t="b">
        <v>0</v>
      </c>
      <c r="F99" s="152" t="b">
        <v>0</v>
      </c>
      <c r="G99" s="152" t="b">
        <v>0</v>
      </c>
      <c r="H99" s="152" t="b">
        <v>0</v>
      </c>
      <c r="I99" s="152" t="b">
        <v>0</v>
      </c>
      <c r="J99" s="152" t="b">
        <v>0</v>
      </c>
      <c r="K99" s="152" t="b">
        <v>0</v>
      </c>
      <c r="L99" s="152" t="b">
        <v>0</v>
      </c>
      <c r="M99" s="152" t="b">
        <v>0</v>
      </c>
      <c r="N99" s="152" t="b">
        <v>0</v>
      </c>
      <c r="O99" s="152" t="b">
        <v>0</v>
      </c>
      <c r="P99" s="152" t="b">
        <v>0</v>
      </c>
      <c r="Q99" s="152" t="b">
        <v>0</v>
      </c>
      <c r="R99" s="152" t="b">
        <v>0</v>
      </c>
      <c r="S99" s="152" t="b">
        <v>0</v>
      </c>
      <c r="T99" s="152" t="b">
        <v>0</v>
      </c>
      <c r="U99" s="152" t="b">
        <v>0</v>
      </c>
      <c r="V99" s="152" t="b">
        <v>0</v>
      </c>
      <c r="W99" s="152" t="b">
        <v>0</v>
      </c>
      <c r="X99" s="152" t="b">
        <v>0</v>
      </c>
      <c r="Y99" s="152" t="b">
        <v>0</v>
      </c>
      <c r="Z99" s="152" t="b">
        <v>0</v>
      </c>
      <c r="AA99" s="152" t="b">
        <v>0</v>
      </c>
      <c r="AB99" s="152" t="b">
        <v>0</v>
      </c>
      <c r="AC99" s="152" t="b">
        <v>0</v>
      </c>
      <c r="AD99" s="152" t="b">
        <v>0</v>
      </c>
      <c r="AE99" s="152" t="b">
        <v>0</v>
      </c>
    </row>
    <row r="100">
      <c r="A100" s="137"/>
      <c r="B100" s="152" t="b">
        <v>0</v>
      </c>
      <c r="C100" s="152" t="b">
        <v>0</v>
      </c>
      <c r="D100" s="152" t="b">
        <v>0</v>
      </c>
      <c r="E100" s="152" t="b">
        <v>0</v>
      </c>
      <c r="F100" s="152" t="b">
        <v>0</v>
      </c>
      <c r="G100" s="152" t="b">
        <v>0</v>
      </c>
      <c r="H100" s="152" t="b">
        <v>0</v>
      </c>
      <c r="I100" s="152" t="b">
        <v>0</v>
      </c>
      <c r="J100" s="152" t="b">
        <v>0</v>
      </c>
      <c r="K100" s="152" t="b">
        <v>0</v>
      </c>
      <c r="L100" s="152" t="b">
        <v>0</v>
      </c>
      <c r="M100" s="152" t="b">
        <v>0</v>
      </c>
      <c r="N100" s="152" t="b">
        <v>0</v>
      </c>
      <c r="O100" s="152" t="b">
        <v>0</v>
      </c>
      <c r="P100" s="152" t="b">
        <v>0</v>
      </c>
      <c r="Q100" s="152" t="b">
        <v>0</v>
      </c>
      <c r="R100" s="152" t="b">
        <v>0</v>
      </c>
      <c r="S100" s="152" t="b">
        <v>0</v>
      </c>
      <c r="T100" s="152" t="b">
        <v>0</v>
      </c>
      <c r="U100" s="152" t="b">
        <v>0</v>
      </c>
      <c r="V100" s="152" t="b">
        <v>0</v>
      </c>
      <c r="W100" s="152" t="b">
        <v>0</v>
      </c>
      <c r="X100" s="152" t="b">
        <v>0</v>
      </c>
      <c r="Y100" s="152" t="b">
        <v>0</v>
      </c>
      <c r="Z100" s="152" t="b">
        <v>0</v>
      </c>
      <c r="AA100" s="152" t="b">
        <v>0</v>
      </c>
      <c r="AB100" s="152" t="b">
        <v>0</v>
      </c>
      <c r="AC100" s="152" t="b">
        <v>0</v>
      </c>
      <c r="AD100" s="152" t="b">
        <v>0</v>
      </c>
      <c r="AE100" s="152" t="b">
        <v>0</v>
      </c>
    </row>
    <row r="101">
      <c r="A101" s="137"/>
      <c r="B101" s="152" t="b">
        <v>0</v>
      </c>
      <c r="C101" s="152" t="b">
        <v>0</v>
      </c>
      <c r="D101" s="152" t="b">
        <v>0</v>
      </c>
      <c r="E101" s="152" t="b">
        <v>0</v>
      </c>
      <c r="F101" s="152" t="b">
        <v>0</v>
      </c>
      <c r="G101" s="152" t="b">
        <v>0</v>
      </c>
      <c r="H101" s="152" t="b">
        <v>0</v>
      </c>
      <c r="I101" s="152" t="b">
        <v>0</v>
      </c>
      <c r="J101" s="152" t="b">
        <v>0</v>
      </c>
      <c r="K101" s="152" t="b">
        <v>0</v>
      </c>
      <c r="L101" s="152" t="b">
        <v>0</v>
      </c>
      <c r="M101" s="152" t="b">
        <v>0</v>
      </c>
      <c r="N101" s="152" t="b">
        <v>0</v>
      </c>
      <c r="O101" s="152" t="b">
        <v>0</v>
      </c>
      <c r="P101" s="152" t="b">
        <v>0</v>
      </c>
      <c r="Q101" s="152" t="b">
        <v>0</v>
      </c>
      <c r="R101" s="152" t="b">
        <v>0</v>
      </c>
      <c r="S101" s="152" t="b">
        <v>0</v>
      </c>
      <c r="T101" s="152" t="b">
        <v>0</v>
      </c>
      <c r="U101" s="152" t="b">
        <v>0</v>
      </c>
      <c r="V101" s="152" t="b">
        <v>0</v>
      </c>
      <c r="W101" s="152" t="b">
        <v>0</v>
      </c>
      <c r="X101" s="152" t="b">
        <v>0</v>
      </c>
      <c r="Y101" s="152" t="b">
        <v>0</v>
      </c>
      <c r="Z101" s="152" t="b">
        <v>0</v>
      </c>
      <c r="AA101" s="152" t="b">
        <v>0</v>
      </c>
      <c r="AB101" s="152" t="b">
        <v>0</v>
      </c>
      <c r="AC101" s="152" t="b">
        <v>0</v>
      </c>
      <c r="AD101" s="152" t="b">
        <v>0</v>
      </c>
      <c r="AE101" s="152" t="b">
        <v>0</v>
      </c>
    </row>
    <row r="102">
      <c r="A102" s="150" t="s">
        <v>15</v>
      </c>
      <c r="B102" s="151">
        <v>45469.0</v>
      </c>
      <c r="C102" s="151">
        <v>45476.0</v>
      </c>
      <c r="D102" s="151">
        <v>45483.0</v>
      </c>
      <c r="E102" s="151">
        <v>45490.0</v>
      </c>
      <c r="F102" s="151">
        <v>45497.0</v>
      </c>
      <c r="G102" s="151">
        <v>45504.0</v>
      </c>
      <c r="H102" s="151">
        <v>45511.0</v>
      </c>
      <c r="I102" s="151">
        <v>45518.0</v>
      </c>
      <c r="J102" s="151">
        <v>45525.0</v>
      </c>
      <c r="K102" s="151">
        <v>45532.0</v>
      </c>
      <c r="L102" s="151">
        <v>45539.0</v>
      </c>
      <c r="M102" s="151">
        <v>45546.0</v>
      </c>
      <c r="N102" s="151">
        <v>45553.0</v>
      </c>
      <c r="O102" s="151">
        <v>45560.0</v>
      </c>
      <c r="P102" s="151">
        <v>45567.0</v>
      </c>
      <c r="Q102" s="151">
        <v>45574.0</v>
      </c>
      <c r="R102" s="151">
        <v>45581.0</v>
      </c>
      <c r="S102" s="151">
        <v>45588.0</v>
      </c>
      <c r="T102" s="151">
        <v>45595.0</v>
      </c>
      <c r="U102" s="151">
        <v>45602.0</v>
      </c>
      <c r="V102" s="151">
        <v>45609.0</v>
      </c>
      <c r="W102" s="151">
        <v>45616.0</v>
      </c>
      <c r="X102" s="151">
        <v>45623.0</v>
      </c>
      <c r="Y102" s="151">
        <v>45630.0</v>
      </c>
      <c r="Z102" s="151">
        <v>45637.0</v>
      </c>
      <c r="AA102" s="151">
        <v>45644.0</v>
      </c>
      <c r="AB102" s="151">
        <v>45651.0</v>
      </c>
      <c r="AC102" s="151">
        <v>45658.0</v>
      </c>
      <c r="AD102" s="151">
        <v>45665.0</v>
      </c>
      <c r="AE102" s="151">
        <v>45672.0</v>
      </c>
    </row>
    <row r="103">
      <c r="A103" s="140"/>
      <c r="B103" s="142" t="b">
        <v>0</v>
      </c>
      <c r="C103" s="142" t="b">
        <v>0</v>
      </c>
      <c r="D103" s="142" t="b">
        <v>0</v>
      </c>
      <c r="E103" s="142" t="b">
        <v>0</v>
      </c>
      <c r="F103" s="142" t="b">
        <v>0</v>
      </c>
      <c r="G103" s="142" t="b">
        <v>0</v>
      </c>
      <c r="H103" s="142" t="b">
        <v>0</v>
      </c>
      <c r="I103" s="142" t="b">
        <v>0</v>
      </c>
      <c r="J103" s="142" t="b">
        <v>0</v>
      </c>
      <c r="K103" s="142" t="b">
        <v>0</v>
      </c>
      <c r="L103" s="142" t="b">
        <v>0</v>
      </c>
      <c r="M103" s="142" t="b">
        <v>0</v>
      </c>
      <c r="N103" s="142" t="b">
        <v>0</v>
      </c>
      <c r="O103" s="142" t="b">
        <v>0</v>
      </c>
      <c r="P103" s="142" t="b">
        <v>0</v>
      </c>
      <c r="Q103" s="142" t="b">
        <v>0</v>
      </c>
      <c r="R103" s="142" t="b">
        <v>0</v>
      </c>
      <c r="S103" s="142" t="b">
        <v>0</v>
      </c>
      <c r="T103" s="142" t="b">
        <v>0</v>
      </c>
      <c r="U103" s="142" t="b">
        <v>0</v>
      </c>
      <c r="V103" s="142" t="b">
        <v>0</v>
      </c>
      <c r="W103" s="142" t="b">
        <v>0</v>
      </c>
      <c r="X103" s="142" t="b">
        <v>0</v>
      </c>
      <c r="Y103" s="142" t="b">
        <v>0</v>
      </c>
      <c r="Z103" s="142" t="b">
        <v>0</v>
      </c>
      <c r="AA103" s="142" t="b">
        <v>0</v>
      </c>
      <c r="AB103" s="142" t="b">
        <v>0</v>
      </c>
      <c r="AC103" s="142" t="b">
        <v>0</v>
      </c>
      <c r="AD103" s="142" t="b">
        <v>0</v>
      </c>
      <c r="AE103" s="142" t="b">
        <v>0</v>
      </c>
    </row>
    <row r="104">
      <c r="A104" s="140"/>
      <c r="B104" s="142" t="b">
        <v>0</v>
      </c>
      <c r="C104" s="142" t="b">
        <v>0</v>
      </c>
      <c r="D104" s="142" t="b">
        <v>0</v>
      </c>
      <c r="E104" s="142" t="b">
        <v>0</v>
      </c>
      <c r="F104" s="142" t="b">
        <v>0</v>
      </c>
      <c r="G104" s="142" t="b">
        <v>0</v>
      </c>
      <c r="H104" s="142" t="b">
        <v>0</v>
      </c>
      <c r="I104" s="142" t="b">
        <v>0</v>
      </c>
      <c r="J104" s="142" t="b">
        <v>0</v>
      </c>
      <c r="K104" s="142" t="b">
        <v>0</v>
      </c>
      <c r="L104" s="142" t="b">
        <v>0</v>
      </c>
      <c r="M104" s="142" t="b">
        <v>0</v>
      </c>
      <c r="N104" s="142" t="b">
        <v>0</v>
      </c>
      <c r="O104" s="142" t="b">
        <v>0</v>
      </c>
      <c r="P104" s="142" t="b">
        <v>0</v>
      </c>
      <c r="Q104" s="142" t="b">
        <v>0</v>
      </c>
      <c r="R104" s="142" t="b">
        <v>0</v>
      </c>
      <c r="S104" s="142" t="b">
        <v>0</v>
      </c>
      <c r="T104" s="142" t="b">
        <v>0</v>
      </c>
      <c r="U104" s="142" t="b">
        <v>0</v>
      </c>
      <c r="V104" s="142" t="b">
        <v>0</v>
      </c>
      <c r="W104" s="142" t="b">
        <v>0</v>
      </c>
      <c r="X104" s="142" t="b">
        <v>0</v>
      </c>
      <c r="Y104" s="142" t="b">
        <v>0</v>
      </c>
      <c r="Z104" s="142" t="b">
        <v>0</v>
      </c>
      <c r="AA104" s="142" t="b">
        <v>0</v>
      </c>
      <c r="AB104" s="142" t="b">
        <v>0</v>
      </c>
      <c r="AC104" s="142" t="b">
        <v>0</v>
      </c>
      <c r="AD104" s="142" t="b">
        <v>0</v>
      </c>
      <c r="AE104" s="142" t="b">
        <v>0</v>
      </c>
    </row>
    <row r="105">
      <c r="A105" s="140"/>
      <c r="B105" s="142" t="b">
        <v>0</v>
      </c>
      <c r="C105" s="142" t="b">
        <v>0</v>
      </c>
      <c r="D105" s="142" t="b">
        <v>0</v>
      </c>
      <c r="E105" s="142" t="b">
        <v>0</v>
      </c>
      <c r="F105" s="142" t="b">
        <v>0</v>
      </c>
      <c r="G105" s="142" t="b">
        <v>0</v>
      </c>
      <c r="H105" s="142" t="b">
        <v>0</v>
      </c>
      <c r="I105" s="142" t="b">
        <v>0</v>
      </c>
      <c r="J105" s="142" t="b">
        <v>0</v>
      </c>
      <c r="K105" s="142" t="b">
        <v>0</v>
      </c>
      <c r="L105" s="142" t="b">
        <v>0</v>
      </c>
      <c r="M105" s="142" t="b">
        <v>0</v>
      </c>
      <c r="N105" s="142" t="b">
        <v>0</v>
      </c>
      <c r="O105" s="142" t="b">
        <v>0</v>
      </c>
      <c r="P105" s="142" t="b">
        <v>0</v>
      </c>
      <c r="Q105" s="142" t="b">
        <v>0</v>
      </c>
      <c r="R105" s="142" t="b">
        <v>0</v>
      </c>
      <c r="S105" s="142" t="b">
        <v>0</v>
      </c>
      <c r="T105" s="142" t="b">
        <v>0</v>
      </c>
      <c r="U105" s="142" t="b">
        <v>0</v>
      </c>
      <c r="V105" s="142" t="b">
        <v>0</v>
      </c>
      <c r="W105" s="142" t="b">
        <v>0</v>
      </c>
      <c r="X105" s="142" t="b">
        <v>0</v>
      </c>
      <c r="Y105" s="142" t="b">
        <v>0</v>
      </c>
      <c r="Z105" s="142" t="b">
        <v>0</v>
      </c>
      <c r="AA105" s="142" t="b">
        <v>0</v>
      </c>
      <c r="AB105" s="142" t="b">
        <v>0</v>
      </c>
      <c r="AC105" s="142" t="b">
        <v>0</v>
      </c>
      <c r="AD105" s="142" t="b">
        <v>0</v>
      </c>
      <c r="AE105" s="142" t="b">
        <v>0</v>
      </c>
    </row>
    <row r="106">
      <c r="A106" s="140"/>
      <c r="B106" s="142" t="b">
        <v>0</v>
      </c>
      <c r="C106" s="142" t="b">
        <v>0</v>
      </c>
      <c r="D106" s="142" t="b">
        <v>0</v>
      </c>
      <c r="E106" s="142" t="b">
        <v>0</v>
      </c>
      <c r="F106" s="142" t="b">
        <v>0</v>
      </c>
      <c r="G106" s="142" t="b">
        <v>0</v>
      </c>
      <c r="H106" s="142" t="b">
        <v>0</v>
      </c>
      <c r="I106" s="142" t="b">
        <v>0</v>
      </c>
      <c r="J106" s="142" t="b">
        <v>0</v>
      </c>
      <c r="K106" s="142" t="b">
        <v>0</v>
      </c>
      <c r="L106" s="142" t="b">
        <v>0</v>
      </c>
      <c r="M106" s="142" t="b">
        <v>0</v>
      </c>
      <c r="N106" s="142" t="b">
        <v>0</v>
      </c>
      <c r="O106" s="142" t="b">
        <v>0</v>
      </c>
      <c r="P106" s="142" t="b">
        <v>0</v>
      </c>
      <c r="Q106" s="142" t="b">
        <v>0</v>
      </c>
      <c r="R106" s="142" t="b">
        <v>0</v>
      </c>
      <c r="S106" s="142" t="b">
        <v>0</v>
      </c>
      <c r="T106" s="142" t="b">
        <v>0</v>
      </c>
      <c r="U106" s="142" t="b">
        <v>0</v>
      </c>
      <c r="V106" s="142" t="b">
        <v>0</v>
      </c>
      <c r="W106" s="142" t="b">
        <v>0</v>
      </c>
      <c r="X106" s="142" t="b">
        <v>0</v>
      </c>
      <c r="Y106" s="142" t="b">
        <v>0</v>
      </c>
      <c r="Z106" s="142" t="b">
        <v>0</v>
      </c>
      <c r="AA106" s="142" t="b">
        <v>0</v>
      </c>
      <c r="AB106" s="142" t="b">
        <v>0</v>
      </c>
      <c r="AC106" s="142" t="b">
        <v>0</v>
      </c>
      <c r="AD106" s="142" t="b">
        <v>0</v>
      </c>
      <c r="AE106" s="142" t="b">
        <v>0</v>
      </c>
    </row>
    <row r="107">
      <c r="A107" s="137"/>
      <c r="B107" s="142" t="b">
        <v>0</v>
      </c>
      <c r="C107" s="142" t="b">
        <v>0</v>
      </c>
      <c r="D107" s="142" t="b">
        <v>0</v>
      </c>
      <c r="E107" s="142" t="b">
        <v>0</v>
      </c>
      <c r="F107" s="142" t="b">
        <v>0</v>
      </c>
      <c r="G107" s="142" t="b">
        <v>0</v>
      </c>
      <c r="H107" s="142" t="b">
        <v>0</v>
      </c>
      <c r="I107" s="142" t="b">
        <v>0</v>
      </c>
      <c r="J107" s="142" t="b">
        <v>0</v>
      </c>
      <c r="K107" s="142" t="b">
        <v>0</v>
      </c>
      <c r="L107" s="142" t="b">
        <v>0</v>
      </c>
      <c r="M107" s="142" t="b">
        <v>0</v>
      </c>
      <c r="N107" s="142" t="b">
        <v>0</v>
      </c>
      <c r="O107" s="142" t="b">
        <v>0</v>
      </c>
      <c r="P107" s="142" t="b">
        <v>0</v>
      </c>
      <c r="Q107" s="142" t="b">
        <v>0</v>
      </c>
      <c r="R107" s="142" t="b">
        <v>0</v>
      </c>
      <c r="S107" s="142" t="b">
        <v>0</v>
      </c>
      <c r="T107" s="142" t="b">
        <v>0</v>
      </c>
      <c r="U107" s="142" t="b">
        <v>0</v>
      </c>
      <c r="V107" s="142" t="b">
        <v>0</v>
      </c>
      <c r="W107" s="142" t="b">
        <v>0</v>
      </c>
      <c r="X107" s="142" t="b">
        <v>0</v>
      </c>
      <c r="Y107" s="142" t="b">
        <v>0</v>
      </c>
      <c r="Z107" s="142" t="b">
        <v>0</v>
      </c>
      <c r="AA107" s="142" t="b">
        <v>0</v>
      </c>
      <c r="AB107" s="142" t="b">
        <v>0</v>
      </c>
      <c r="AC107" s="142" t="b">
        <v>0</v>
      </c>
      <c r="AD107" s="142" t="b">
        <v>0</v>
      </c>
      <c r="AE107" s="142" t="b">
        <v>0</v>
      </c>
    </row>
    <row r="108">
      <c r="A108" s="137"/>
      <c r="B108" s="142" t="b">
        <v>0</v>
      </c>
      <c r="C108" s="142" t="b">
        <v>0</v>
      </c>
      <c r="D108" s="142" t="b">
        <v>0</v>
      </c>
      <c r="E108" s="142" t="b">
        <v>0</v>
      </c>
      <c r="F108" s="142" t="b">
        <v>0</v>
      </c>
      <c r="G108" s="142" t="b">
        <v>0</v>
      </c>
      <c r="H108" s="142" t="b">
        <v>0</v>
      </c>
      <c r="I108" s="142" t="b">
        <v>0</v>
      </c>
      <c r="J108" s="142" t="b">
        <v>0</v>
      </c>
      <c r="K108" s="142" t="b">
        <v>0</v>
      </c>
      <c r="L108" s="142" t="b">
        <v>0</v>
      </c>
      <c r="M108" s="142" t="b">
        <v>0</v>
      </c>
      <c r="N108" s="142" t="b">
        <v>0</v>
      </c>
      <c r="O108" s="142" t="b">
        <v>0</v>
      </c>
      <c r="P108" s="142" t="b">
        <v>0</v>
      </c>
      <c r="Q108" s="142" t="b">
        <v>0</v>
      </c>
      <c r="R108" s="142" t="b">
        <v>0</v>
      </c>
      <c r="S108" s="142" t="b">
        <v>0</v>
      </c>
      <c r="T108" s="142" t="b">
        <v>0</v>
      </c>
      <c r="U108" s="142" t="b">
        <v>0</v>
      </c>
      <c r="V108" s="142" t="b">
        <v>0</v>
      </c>
      <c r="W108" s="142" t="b">
        <v>0</v>
      </c>
      <c r="X108" s="142" t="b">
        <v>0</v>
      </c>
      <c r="Y108" s="142" t="b">
        <v>0</v>
      </c>
      <c r="Z108" s="142" t="b">
        <v>0</v>
      </c>
      <c r="AA108" s="142" t="b">
        <v>0</v>
      </c>
      <c r="AB108" s="142" t="b">
        <v>0</v>
      </c>
      <c r="AC108" s="142" t="b">
        <v>0</v>
      </c>
      <c r="AD108" s="142" t="b">
        <v>0</v>
      </c>
      <c r="AE108" s="142" t="b">
        <v>0</v>
      </c>
    </row>
    <row r="109">
      <c r="A109" s="137"/>
      <c r="B109" s="142" t="b">
        <v>0</v>
      </c>
      <c r="C109" s="142" t="b">
        <v>0</v>
      </c>
      <c r="D109" s="142" t="b">
        <v>0</v>
      </c>
      <c r="E109" s="142" t="b">
        <v>0</v>
      </c>
      <c r="F109" s="142" t="b">
        <v>0</v>
      </c>
      <c r="G109" s="142" t="b">
        <v>0</v>
      </c>
      <c r="H109" s="142" t="b">
        <v>0</v>
      </c>
      <c r="I109" s="142" t="b">
        <v>0</v>
      </c>
      <c r="J109" s="142" t="b">
        <v>0</v>
      </c>
      <c r="K109" s="142" t="b">
        <v>0</v>
      </c>
      <c r="L109" s="142" t="b">
        <v>0</v>
      </c>
      <c r="M109" s="142" t="b">
        <v>0</v>
      </c>
      <c r="N109" s="142" t="b">
        <v>0</v>
      </c>
      <c r="O109" s="142" t="b">
        <v>0</v>
      </c>
      <c r="P109" s="142" t="b">
        <v>0</v>
      </c>
      <c r="Q109" s="142" t="b">
        <v>0</v>
      </c>
      <c r="R109" s="142" t="b">
        <v>0</v>
      </c>
      <c r="S109" s="142" t="b">
        <v>0</v>
      </c>
      <c r="T109" s="142" t="b">
        <v>0</v>
      </c>
      <c r="U109" s="142" t="b">
        <v>0</v>
      </c>
      <c r="V109" s="142" t="b">
        <v>0</v>
      </c>
      <c r="W109" s="142" t="b">
        <v>0</v>
      </c>
      <c r="X109" s="142" t="b">
        <v>0</v>
      </c>
      <c r="Y109" s="142" t="b">
        <v>0</v>
      </c>
      <c r="Z109" s="142" t="b">
        <v>0</v>
      </c>
      <c r="AA109" s="142" t="b">
        <v>0</v>
      </c>
      <c r="AB109" s="142" t="b">
        <v>0</v>
      </c>
      <c r="AC109" s="142" t="b">
        <v>0</v>
      </c>
      <c r="AD109" s="142" t="b">
        <v>0</v>
      </c>
      <c r="AE109" s="142" t="b">
        <v>0</v>
      </c>
    </row>
    <row r="110">
      <c r="A110" s="137"/>
      <c r="B110" s="142" t="b">
        <v>0</v>
      </c>
      <c r="C110" s="142" t="b">
        <v>0</v>
      </c>
      <c r="D110" s="142" t="b">
        <v>0</v>
      </c>
      <c r="E110" s="142" t="b">
        <v>0</v>
      </c>
      <c r="F110" s="142" t="b">
        <v>0</v>
      </c>
      <c r="G110" s="142" t="b">
        <v>0</v>
      </c>
      <c r="H110" s="142" t="b">
        <v>0</v>
      </c>
      <c r="I110" s="142" t="b">
        <v>0</v>
      </c>
      <c r="J110" s="142" t="b">
        <v>0</v>
      </c>
      <c r="K110" s="142" t="b">
        <v>0</v>
      </c>
      <c r="L110" s="142" t="b">
        <v>0</v>
      </c>
      <c r="M110" s="142" t="b">
        <v>0</v>
      </c>
      <c r="N110" s="142" t="b">
        <v>0</v>
      </c>
      <c r="O110" s="142" t="b">
        <v>0</v>
      </c>
      <c r="P110" s="142" t="b">
        <v>0</v>
      </c>
      <c r="Q110" s="142" t="b">
        <v>0</v>
      </c>
      <c r="R110" s="142" t="b">
        <v>0</v>
      </c>
      <c r="S110" s="142" t="b">
        <v>0</v>
      </c>
      <c r="T110" s="142" t="b">
        <v>0</v>
      </c>
      <c r="U110" s="142" t="b">
        <v>0</v>
      </c>
      <c r="V110" s="142" t="b">
        <v>0</v>
      </c>
      <c r="W110" s="142" t="b">
        <v>0</v>
      </c>
      <c r="X110" s="142" t="b">
        <v>0</v>
      </c>
      <c r="Y110" s="142" t="b">
        <v>0</v>
      </c>
      <c r="Z110" s="142" t="b">
        <v>0</v>
      </c>
      <c r="AA110" s="142" t="b">
        <v>0</v>
      </c>
      <c r="AB110" s="142" t="b">
        <v>0</v>
      </c>
      <c r="AC110" s="142" t="b">
        <v>0</v>
      </c>
      <c r="AD110" s="142" t="b">
        <v>0</v>
      </c>
      <c r="AE110" s="142" t="b">
        <v>0</v>
      </c>
    </row>
    <row r="111">
      <c r="A111" s="137"/>
      <c r="B111" s="142" t="b">
        <v>0</v>
      </c>
      <c r="C111" s="142" t="b">
        <v>0</v>
      </c>
      <c r="D111" s="142" t="b">
        <v>0</v>
      </c>
      <c r="E111" s="142" t="b">
        <v>0</v>
      </c>
      <c r="F111" s="142" t="b">
        <v>0</v>
      </c>
      <c r="G111" s="142" t="b">
        <v>0</v>
      </c>
      <c r="H111" s="142" t="b">
        <v>0</v>
      </c>
      <c r="I111" s="142" t="b">
        <v>0</v>
      </c>
      <c r="J111" s="142" t="b">
        <v>0</v>
      </c>
      <c r="K111" s="142" t="b">
        <v>0</v>
      </c>
      <c r="L111" s="142" t="b">
        <v>0</v>
      </c>
      <c r="M111" s="142" t="b">
        <v>0</v>
      </c>
      <c r="N111" s="142" t="b">
        <v>0</v>
      </c>
      <c r="O111" s="142" t="b">
        <v>0</v>
      </c>
      <c r="P111" s="142" t="b">
        <v>0</v>
      </c>
      <c r="Q111" s="142" t="b">
        <v>0</v>
      </c>
      <c r="R111" s="142" t="b">
        <v>0</v>
      </c>
      <c r="S111" s="142" t="b">
        <v>0</v>
      </c>
      <c r="T111" s="142" t="b">
        <v>0</v>
      </c>
      <c r="U111" s="142" t="b">
        <v>0</v>
      </c>
      <c r="V111" s="142" t="b">
        <v>0</v>
      </c>
      <c r="W111" s="142" t="b">
        <v>0</v>
      </c>
      <c r="X111" s="142" t="b">
        <v>0</v>
      </c>
      <c r="Y111" s="142" t="b">
        <v>0</v>
      </c>
      <c r="Z111" s="142" t="b">
        <v>0</v>
      </c>
      <c r="AA111" s="142" t="b">
        <v>0</v>
      </c>
      <c r="AB111" s="142" t="b">
        <v>0</v>
      </c>
      <c r="AC111" s="142" t="b">
        <v>0</v>
      </c>
      <c r="AD111" s="142" t="b">
        <v>0</v>
      </c>
      <c r="AE111" s="142" t="b">
        <v>0</v>
      </c>
    </row>
    <row r="112">
      <c r="A112" s="137"/>
      <c r="B112" s="142" t="b">
        <v>0</v>
      </c>
      <c r="C112" s="142" t="b">
        <v>0</v>
      </c>
      <c r="D112" s="142" t="b">
        <v>0</v>
      </c>
      <c r="E112" s="142" t="b">
        <v>0</v>
      </c>
      <c r="F112" s="142" t="b">
        <v>0</v>
      </c>
      <c r="G112" s="142" t="b">
        <v>0</v>
      </c>
      <c r="H112" s="142" t="b">
        <v>0</v>
      </c>
      <c r="I112" s="142" t="b">
        <v>0</v>
      </c>
      <c r="J112" s="142" t="b">
        <v>0</v>
      </c>
      <c r="K112" s="142" t="b">
        <v>0</v>
      </c>
      <c r="L112" s="142" t="b">
        <v>0</v>
      </c>
      <c r="M112" s="142" t="b">
        <v>0</v>
      </c>
      <c r="N112" s="142" t="b">
        <v>0</v>
      </c>
      <c r="O112" s="142" t="b">
        <v>0</v>
      </c>
      <c r="P112" s="142" t="b">
        <v>0</v>
      </c>
      <c r="Q112" s="142" t="b">
        <v>0</v>
      </c>
      <c r="R112" s="142" t="b">
        <v>0</v>
      </c>
      <c r="S112" s="142" t="b">
        <v>0</v>
      </c>
      <c r="T112" s="142" t="b">
        <v>0</v>
      </c>
      <c r="U112" s="142" t="b">
        <v>0</v>
      </c>
      <c r="V112" s="142" t="b">
        <v>0</v>
      </c>
      <c r="W112" s="142" t="b">
        <v>0</v>
      </c>
      <c r="X112" s="142" t="b">
        <v>0</v>
      </c>
      <c r="Y112" s="142" t="b">
        <v>0</v>
      </c>
      <c r="Z112" s="142" t="b">
        <v>0</v>
      </c>
      <c r="AA112" s="142" t="b">
        <v>0</v>
      </c>
      <c r="AB112" s="142" t="b">
        <v>0</v>
      </c>
      <c r="AC112" s="142" t="b">
        <v>0</v>
      </c>
      <c r="AD112" s="142" t="b">
        <v>0</v>
      </c>
      <c r="AE112" s="142" t="b">
        <v>0</v>
      </c>
    </row>
  </sheetData>
  <conditionalFormatting sqref="A81:A82">
    <cfRule type="expression" dxfId="0" priority="1">
      <formula>AND(     COUNTIF($B81:$F90, "*상*") &gt;= 2,      COUNTIF($B81:$F90, "*상*") &gt; COUNTIF($B81:$F90, "*초*"),      COUNTIF($B81:$F81, "*상*") &gt; COUNTIF($B81:$F90, "*중*") )</formula>
    </cfRule>
  </conditionalFormatting>
  <conditionalFormatting sqref="A81:A82">
    <cfRule type="expression" dxfId="1" priority="2">
      <formula>$B81:E90="FREE"</formula>
    </cfRule>
  </conditionalFormatting>
  <conditionalFormatting sqref="A81:A82">
    <cfRule type="expression" dxfId="3" priority="3">
      <formula>AND(ISNUMBER(SEARCH("초", $B81:E90)), COUNTIF(A81:E90, "*초*") &gt;= MAX(COUNTIF(A81:E90, "*중*"), COUNTIF(A81:E90, "*상*")))</formula>
    </cfRule>
  </conditionalFormatting>
  <conditionalFormatting sqref="A81:A82">
    <cfRule type="expression" dxfId="4" priority="4">
      <formula>AND(ISNUMBER(SEARCH("중", $B81:E90)), COUNTIF(A81:E90, "*중*") &gt;= MAX(COUNTIF(A81:E90, "*초*"), COUNTIF(A81:E90, "*상*")))</formula>
    </cfRule>
  </conditionalFormatting>
  <conditionalFormatting sqref="A81:A82">
    <cfRule type="expression" dxfId="5" priority="5">
      <formula>AND(ISNUMBER(SEARCH("왕", $B81:E90)), COUNTIF(A81:E90, "*초*") &gt;= MAX(COUNTIF(A81:E90, "*중*"), COUNTIF(A81:E90, "*상*")))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2.44"/>
  </cols>
  <sheetData>
    <row r="1">
      <c r="A1" s="143" t="s">
        <v>16</v>
      </c>
      <c r="B1" s="135" t="s">
        <v>168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</row>
    <row r="2">
      <c r="A2" s="144" t="str">
        <f>IFERROR(__xludf.DUMMYFUNCTION("TEXTJOIN(CHAR(10), TRUE, FILTER(Schedule!E3:E112, Schedule!E3:E112 &lt;&gt; ""FREE""))
"),"Abigail French (왕)
Wesley Harrington (중)
Bethany Dennis (중)
Ana Bradley (중)
Holly Kelley (초)
Dustin Mcguire (초)
Ernest Reyes (초)
Cameron Thomas (중)
Elliott Waters (중)
Alexis Mack (중)")</f>
        <v>Abigail French (왕)
Wesley Harrington (중)
Bethany Dennis (중)
Ana Bradley (중)
Holly Kelley (초)
Dustin Mcguire (초)
Ernest Reyes (초)
Cameron Thomas (중)
Elliott Waters (중)
Alexis Mack (중)</v>
      </c>
    </row>
    <row r="3">
      <c r="A3" s="153" t="s">
        <v>6</v>
      </c>
      <c r="B3" s="154">
        <v>45469.0</v>
      </c>
      <c r="C3" s="154">
        <v>45476.0</v>
      </c>
      <c r="D3" s="154">
        <v>45483.0</v>
      </c>
      <c r="E3" s="154">
        <v>45490.0</v>
      </c>
      <c r="F3" s="154">
        <v>45497.0</v>
      </c>
      <c r="G3" s="154">
        <v>45504.0</v>
      </c>
      <c r="H3" s="154">
        <v>45511.0</v>
      </c>
      <c r="I3" s="154">
        <v>45518.0</v>
      </c>
      <c r="J3" s="154">
        <v>45525.0</v>
      </c>
      <c r="K3" s="154">
        <v>45532.0</v>
      </c>
      <c r="L3" s="154">
        <v>45539.0</v>
      </c>
      <c r="M3" s="154">
        <v>45546.0</v>
      </c>
      <c r="N3" s="154">
        <v>45553.0</v>
      </c>
      <c r="O3" s="154">
        <v>45560.0</v>
      </c>
      <c r="P3" s="154">
        <v>45567.0</v>
      </c>
      <c r="Q3" s="154">
        <v>45574.0</v>
      </c>
      <c r="R3" s="154">
        <v>45581.0</v>
      </c>
      <c r="S3" s="154">
        <v>45588.0</v>
      </c>
      <c r="T3" s="154">
        <v>45595.0</v>
      </c>
      <c r="U3" s="154">
        <v>45602.0</v>
      </c>
      <c r="V3" s="154">
        <v>45609.0</v>
      </c>
      <c r="W3" s="154">
        <v>45616.0</v>
      </c>
      <c r="X3" s="154">
        <v>45623.0</v>
      </c>
      <c r="Y3" s="154">
        <v>45630.0</v>
      </c>
      <c r="Z3" s="154">
        <v>45637.0</v>
      </c>
      <c r="AA3" s="154">
        <v>45644.0</v>
      </c>
      <c r="AB3" s="154">
        <v>45651.0</v>
      </c>
      <c r="AC3" s="154">
        <v>45658.0</v>
      </c>
      <c r="AD3" s="154">
        <v>45665.0</v>
      </c>
      <c r="AE3" s="154">
        <v>45672.0</v>
      </c>
    </row>
    <row r="4">
      <c r="A4" s="144"/>
      <c r="B4" s="155" t="b">
        <v>0</v>
      </c>
      <c r="C4" s="155" t="b">
        <v>0</v>
      </c>
      <c r="D4" s="155" t="b">
        <v>0</v>
      </c>
      <c r="E4" s="155" t="b">
        <v>0</v>
      </c>
      <c r="F4" s="155" t="b">
        <v>0</v>
      </c>
      <c r="G4" s="155" t="b">
        <v>0</v>
      </c>
      <c r="H4" s="155" t="b">
        <v>0</v>
      </c>
      <c r="I4" s="155" t="b">
        <v>0</v>
      </c>
      <c r="J4" s="155" t="b">
        <v>0</v>
      </c>
      <c r="K4" s="155" t="b">
        <v>0</v>
      </c>
      <c r="L4" s="155" t="b">
        <v>0</v>
      </c>
      <c r="M4" s="155" t="b">
        <v>0</v>
      </c>
      <c r="N4" s="155" t="b">
        <v>0</v>
      </c>
      <c r="O4" s="155" t="b">
        <v>0</v>
      </c>
      <c r="P4" s="155" t="b">
        <v>0</v>
      </c>
      <c r="Q4" s="155" t="b">
        <v>0</v>
      </c>
      <c r="R4" s="155" t="b">
        <v>0</v>
      </c>
      <c r="S4" s="155" t="b">
        <v>0</v>
      </c>
      <c r="T4" s="155" t="b">
        <v>0</v>
      </c>
      <c r="U4" s="155" t="b">
        <v>0</v>
      </c>
      <c r="V4" s="155" t="b">
        <v>0</v>
      </c>
      <c r="W4" s="155" t="b">
        <v>0</v>
      </c>
      <c r="X4" s="155" t="b">
        <v>0</v>
      </c>
      <c r="Y4" s="155" t="b">
        <v>0</v>
      </c>
      <c r="Z4" s="155" t="b">
        <v>0</v>
      </c>
      <c r="AA4" s="155" t="b">
        <v>0</v>
      </c>
      <c r="AB4" s="155" t="b">
        <v>0</v>
      </c>
      <c r="AC4" s="155" t="b">
        <v>0</v>
      </c>
      <c r="AD4" s="155" t="b">
        <v>0</v>
      </c>
      <c r="AE4" s="155" t="b">
        <v>0</v>
      </c>
    </row>
    <row r="5">
      <c r="A5" s="144"/>
      <c r="B5" s="155" t="b">
        <v>0</v>
      </c>
      <c r="C5" s="155" t="b">
        <v>0</v>
      </c>
      <c r="D5" s="155" t="b">
        <v>0</v>
      </c>
      <c r="E5" s="155" t="b">
        <v>0</v>
      </c>
      <c r="F5" s="155" t="b">
        <v>0</v>
      </c>
      <c r="G5" s="155" t="b">
        <v>0</v>
      </c>
      <c r="H5" s="155" t="b">
        <v>0</v>
      </c>
      <c r="I5" s="155" t="b">
        <v>0</v>
      </c>
      <c r="J5" s="155" t="b">
        <v>0</v>
      </c>
      <c r="K5" s="155" t="b">
        <v>0</v>
      </c>
      <c r="L5" s="155" t="b">
        <v>0</v>
      </c>
      <c r="M5" s="155" t="b">
        <v>0</v>
      </c>
      <c r="N5" s="155" t="b">
        <v>0</v>
      </c>
      <c r="O5" s="155" t="b">
        <v>0</v>
      </c>
      <c r="P5" s="155" t="b">
        <v>0</v>
      </c>
      <c r="Q5" s="155" t="b">
        <v>0</v>
      </c>
      <c r="R5" s="155" t="b">
        <v>0</v>
      </c>
      <c r="S5" s="155" t="b">
        <v>0</v>
      </c>
      <c r="T5" s="155" t="b">
        <v>0</v>
      </c>
      <c r="U5" s="155" t="b">
        <v>0</v>
      </c>
      <c r="V5" s="155" t="b">
        <v>0</v>
      </c>
      <c r="W5" s="155" t="b">
        <v>0</v>
      </c>
      <c r="X5" s="155" t="b">
        <v>0</v>
      </c>
      <c r="Y5" s="155" t="b">
        <v>0</v>
      </c>
      <c r="Z5" s="155" t="b">
        <v>0</v>
      </c>
      <c r="AA5" s="155" t="b">
        <v>0</v>
      </c>
      <c r="AB5" s="155" t="b">
        <v>0</v>
      </c>
      <c r="AC5" s="155" t="b">
        <v>0</v>
      </c>
      <c r="AD5" s="155" t="b">
        <v>0</v>
      </c>
      <c r="AE5" s="155" t="b">
        <v>0</v>
      </c>
    </row>
    <row r="6">
      <c r="A6" s="144"/>
      <c r="B6" s="155" t="b">
        <v>0</v>
      </c>
      <c r="C6" s="155" t="b">
        <v>0</v>
      </c>
      <c r="D6" s="155" t="b">
        <v>0</v>
      </c>
      <c r="E6" s="155" t="b">
        <v>0</v>
      </c>
      <c r="F6" s="155" t="b">
        <v>0</v>
      </c>
      <c r="G6" s="155" t="b">
        <v>0</v>
      </c>
      <c r="H6" s="155" t="b">
        <v>0</v>
      </c>
      <c r="I6" s="155" t="b">
        <v>0</v>
      </c>
      <c r="J6" s="155" t="b">
        <v>0</v>
      </c>
      <c r="K6" s="155" t="b">
        <v>0</v>
      </c>
      <c r="L6" s="155" t="b">
        <v>0</v>
      </c>
      <c r="M6" s="155" t="b">
        <v>0</v>
      </c>
      <c r="N6" s="155" t="b">
        <v>0</v>
      </c>
      <c r="O6" s="155" t="b">
        <v>0</v>
      </c>
      <c r="P6" s="155" t="b">
        <v>0</v>
      </c>
      <c r="Q6" s="155" t="b">
        <v>0</v>
      </c>
      <c r="R6" s="155" t="b">
        <v>0</v>
      </c>
      <c r="S6" s="155" t="b">
        <v>0</v>
      </c>
      <c r="T6" s="155" t="b">
        <v>0</v>
      </c>
      <c r="U6" s="155" t="b">
        <v>0</v>
      </c>
      <c r="V6" s="155" t="b">
        <v>0</v>
      </c>
      <c r="W6" s="155" t="b">
        <v>0</v>
      </c>
      <c r="X6" s="155" t="b">
        <v>0</v>
      </c>
      <c r="Y6" s="155" t="b">
        <v>0</v>
      </c>
      <c r="Z6" s="155" t="b">
        <v>0</v>
      </c>
      <c r="AA6" s="155" t="b">
        <v>0</v>
      </c>
      <c r="AB6" s="155" t="b">
        <v>0</v>
      </c>
      <c r="AC6" s="155" t="b">
        <v>0</v>
      </c>
      <c r="AD6" s="155" t="b">
        <v>0</v>
      </c>
      <c r="AE6" s="155" t="b">
        <v>0</v>
      </c>
    </row>
    <row r="7">
      <c r="A7" s="144"/>
      <c r="B7" s="155" t="b">
        <v>0</v>
      </c>
      <c r="C7" s="155" t="b">
        <v>0</v>
      </c>
      <c r="D7" s="155" t="b">
        <v>0</v>
      </c>
      <c r="E7" s="155" t="b">
        <v>0</v>
      </c>
      <c r="F7" s="155" t="b">
        <v>0</v>
      </c>
      <c r="G7" s="155" t="b">
        <v>0</v>
      </c>
      <c r="H7" s="155" t="b">
        <v>0</v>
      </c>
      <c r="I7" s="155" t="b">
        <v>0</v>
      </c>
      <c r="J7" s="155" t="b">
        <v>0</v>
      </c>
      <c r="K7" s="155" t="b">
        <v>0</v>
      </c>
      <c r="L7" s="155" t="b">
        <v>0</v>
      </c>
      <c r="M7" s="155" t="b">
        <v>0</v>
      </c>
      <c r="N7" s="155" t="b">
        <v>0</v>
      </c>
      <c r="O7" s="155" t="b">
        <v>0</v>
      </c>
      <c r="P7" s="155" t="b">
        <v>0</v>
      </c>
      <c r="Q7" s="155" t="b">
        <v>0</v>
      </c>
      <c r="R7" s="155" t="b">
        <v>0</v>
      </c>
      <c r="S7" s="155" t="b">
        <v>0</v>
      </c>
      <c r="T7" s="155" t="b">
        <v>0</v>
      </c>
      <c r="U7" s="155" t="b">
        <v>0</v>
      </c>
      <c r="V7" s="155" t="b">
        <v>0</v>
      </c>
      <c r="W7" s="155" t="b">
        <v>0</v>
      </c>
      <c r="X7" s="155" t="b">
        <v>0</v>
      </c>
      <c r="Y7" s="155" t="b">
        <v>0</v>
      </c>
      <c r="Z7" s="155" t="b">
        <v>0</v>
      </c>
      <c r="AA7" s="155" t="b">
        <v>0</v>
      </c>
      <c r="AB7" s="155" t="b">
        <v>0</v>
      </c>
      <c r="AC7" s="155" t="b">
        <v>0</v>
      </c>
      <c r="AD7" s="155" t="b">
        <v>0</v>
      </c>
      <c r="AE7" s="155" t="b">
        <v>0</v>
      </c>
    </row>
    <row r="8">
      <c r="A8" s="144"/>
      <c r="B8" s="155" t="b">
        <v>0</v>
      </c>
      <c r="C8" s="155" t="b">
        <v>0</v>
      </c>
      <c r="D8" s="155" t="b">
        <v>0</v>
      </c>
      <c r="E8" s="155" t="b">
        <v>0</v>
      </c>
      <c r="F8" s="155" t="b">
        <v>0</v>
      </c>
      <c r="G8" s="155" t="b">
        <v>0</v>
      </c>
      <c r="H8" s="155" t="b">
        <v>0</v>
      </c>
      <c r="I8" s="155" t="b">
        <v>0</v>
      </c>
      <c r="J8" s="155" t="b">
        <v>0</v>
      </c>
      <c r="K8" s="155" t="b">
        <v>0</v>
      </c>
      <c r="L8" s="155" t="b">
        <v>0</v>
      </c>
      <c r="M8" s="155" t="b">
        <v>0</v>
      </c>
      <c r="N8" s="155" t="b">
        <v>0</v>
      </c>
      <c r="O8" s="155" t="b">
        <v>0</v>
      </c>
      <c r="P8" s="155" t="b">
        <v>0</v>
      </c>
      <c r="Q8" s="155" t="b">
        <v>0</v>
      </c>
      <c r="R8" s="155" t="b">
        <v>0</v>
      </c>
      <c r="S8" s="155" t="b">
        <v>0</v>
      </c>
      <c r="T8" s="155" t="b">
        <v>0</v>
      </c>
      <c r="U8" s="155" t="b">
        <v>0</v>
      </c>
      <c r="V8" s="155" t="b">
        <v>0</v>
      </c>
      <c r="W8" s="155" t="b">
        <v>0</v>
      </c>
      <c r="X8" s="155" t="b">
        <v>0</v>
      </c>
      <c r="Y8" s="155" t="b">
        <v>0</v>
      </c>
      <c r="Z8" s="155" t="b">
        <v>0</v>
      </c>
      <c r="AA8" s="155" t="b">
        <v>0</v>
      </c>
      <c r="AB8" s="155" t="b">
        <v>0</v>
      </c>
      <c r="AC8" s="155" t="b">
        <v>0</v>
      </c>
      <c r="AD8" s="155" t="b">
        <v>0</v>
      </c>
      <c r="AE8" s="155" t="b">
        <v>0</v>
      </c>
    </row>
    <row r="9">
      <c r="A9" s="144"/>
      <c r="B9" s="155" t="b">
        <v>0</v>
      </c>
      <c r="C9" s="155" t="b">
        <v>0</v>
      </c>
      <c r="D9" s="155" t="b">
        <v>0</v>
      </c>
      <c r="E9" s="155" t="b">
        <v>0</v>
      </c>
      <c r="F9" s="155" t="b">
        <v>0</v>
      </c>
      <c r="G9" s="155" t="b">
        <v>0</v>
      </c>
      <c r="H9" s="155" t="b">
        <v>0</v>
      </c>
      <c r="I9" s="155" t="b">
        <v>0</v>
      </c>
      <c r="J9" s="155" t="b">
        <v>0</v>
      </c>
      <c r="K9" s="155" t="b">
        <v>0</v>
      </c>
      <c r="L9" s="155" t="b">
        <v>0</v>
      </c>
      <c r="M9" s="155" t="b">
        <v>0</v>
      </c>
      <c r="N9" s="155" t="b">
        <v>0</v>
      </c>
      <c r="O9" s="155" t="b">
        <v>0</v>
      </c>
      <c r="P9" s="155" t="b">
        <v>0</v>
      </c>
      <c r="Q9" s="155" t="b">
        <v>0</v>
      </c>
      <c r="R9" s="155" t="b">
        <v>0</v>
      </c>
      <c r="S9" s="155" t="b">
        <v>0</v>
      </c>
      <c r="T9" s="155" t="b">
        <v>0</v>
      </c>
      <c r="U9" s="155" t="b">
        <v>0</v>
      </c>
      <c r="V9" s="155" t="b">
        <v>0</v>
      </c>
      <c r="W9" s="155" t="b">
        <v>0</v>
      </c>
      <c r="X9" s="155" t="b">
        <v>0</v>
      </c>
      <c r="Y9" s="155" t="b">
        <v>0</v>
      </c>
      <c r="Z9" s="155" t="b">
        <v>0</v>
      </c>
      <c r="AA9" s="155" t="b">
        <v>0</v>
      </c>
      <c r="AB9" s="155" t="b">
        <v>0</v>
      </c>
      <c r="AC9" s="155" t="b">
        <v>0</v>
      </c>
      <c r="AD9" s="155" t="b">
        <v>0</v>
      </c>
      <c r="AE9" s="155" t="b">
        <v>0</v>
      </c>
    </row>
    <row r="10">
      <c r="A10" s="144"/>
      <c r="B10" s="155" t="b">
        <v>0</v>
      </c>
      <c r="C10" s="155" t="b">
        <v>0</v>
      </c>
      <c r="D10" s="155" t="b">
        <v>0</v>
      </c>
      <c r="E10" s="155" t="b">
        <v>0</v>
      </c>
      <c r="F10" s="155" t="b">
        <v>0</v>
      </c>
      <c r="G10" s="155" t="b">
        <v>0</v>
      </c>
      <c r="H10" s="155" t="b">
        <v>0</v>
      </c>
      <c r="I10" s="155" t="b">
        <v>0</v>
      </c>
      <c r="J10" s="155" t="b">
        <v>0</v>
      </c>
      <c r="K10" s="155" t="b">
        <v>0</v>
      </c>
      <c r="L10" s="155" t="b">
        <v>0</v>
      </c>
      <c r="M10" s="155" t="b">
        <v>0</v>
      </c>
      <c r="N10" s="155" t="b">
        <v>0</v>
      </c>
      <c r="O10" s="155" t="b">
        <v>0</v>
      </c>
      <c r="P10" s="155" t="b">
        <v>0</v>
      </c>
      <c r="Q10" s="155" t="b">
        <v>0</v>
      </c>
      <c r="R10" s="155" t="b">
        <v>0</v>
      </c>
      <c r="S10" s="155" t="b">
        <v>0</v>
      </c>
      <c r="T10" s="155" t="b">
        <v>0</v>
      </c>
      <c r="U10" s="155" t="b">
        <v>0</v>
      </c>
      <c r="V10" s="155" t="b">
        <v>0</v>
      </c>
      <c r="W10" s="155" t="b">
        <v>0</v>
      </c>
      <c r="X10" s="155" t="b">
        <v>0</v>
      </c>
      <c r="Y10" s="155" t="b">
        <v>0</v>
      </c>
      <c r="Z10" s="155" t="b">
        <v>0</v>
      </c>
      <c r="AA10" s="155" t="b">
        <v>0</v>
      </c>
      <c r="AB10" s="155" t="b">
        <v>0</v>
      </c>
      <c r="AC10" s="155" t="b">
        <v>0</v>
      </c>
      <c r="AD10" s="155" t="b">
        <v>0</v>
      </c>
      <c r="AE10" s="155" t="b">
        <v>0</v>
      </c>
    </row>
    <row r="11">
      <c r="A11" s="144"/>
      <c r="B11" s="155" t="b">
        <v>0</v>
      </c>
      <c r="C11" s="155" t="b">
        <v>0</v>
      </c>
      <c r="D11" s="155" t="b">
        <v>0</v>
      </c>
      <c r="E11" s="155" t="b">
        <v>0</v>
      </c>
      <c r="F11" s="155" t="b">
        <v>0</v>
      </c>
      <c r="G11" s="155" t="b">
        <v>0</v>
      </c>
      <c r="H11" s="155" t="b">
        <v>0</v>
      </c>
      <c r="I11" s="155" t="b">
        <v>0</v>
      </c>
      <c r="J11" s="155" t="b">
        <v>0</v>
      </c>
      <c r="K11" s="155" t="b">
        <v>0</v>
      </c>
      <c r="L11" s="155" t="b">
        <v>0</v>
      </c>
      <c r="M11" s="155" t="b">
        <v>0</v>
      </c>
      <c r="N11" s="155" t="b">
        <v>0</v>
      </c>
      <c r="O11" s="155" t="b">
        <v>0</v>
      </c>
      <c r="P11" s="155" t="b">
        <v>0</v>
      </c>
      <c r="Q11" s="155" t="b">
        <v>0</v>
      </c>
      <c r="R11" s="155" t="b">
        <v>0</v>
      </c>
      <c r="S11" s="155" t="b">
        <v>0</v>
      </c>
      <c r="T11" s="155" t="b">
        <v>0</v>
      </c>
      <c r="U11" s="155" t="b">
        <v>0</v>
      </c>
      <c r="V11" s="155" t="b">
        <v>0</v>
      </c>
      <c r="W11" s="155" t="b">
        <v>0</v>
      </c>
      <c r="X11" s="155" t="b">
        <v>0</v>
      </c>
      <c r="Y11" s="155" t="b">
        <v>0</v>
      </c>
      <c r="Z11" s="155" t="b">
        <v>0</v>
      </c>
      <c r="AA11" s="155" t="b">
        <v>0</v>
      </c>
      <c r="AB11" s="155" t="b">
        <v>0</v>
      </c>
      <c r="AC11" s="155" t="b">
        <v>0</v>
      </c>
      <c r="AD11" s="155" t="b">
        <v>0</v>
      </c>
      <c r="AE11" s="155" t="b">
        <v>0</v>
      </c>
    </row>
    <row r="12">
      <c r="A12" s="144"/>
      <c r="B12" s="155" t="b">
        <v>0</v>
      </c>
      <c r="C12" s="155" t="b">
        <v>0</v>
      </c>
      <c r="D12" s="155" t="b">
        <v>0</v>
      </c>
      <c r="E12" s="155" t="b">
        <v>0</v>
      </c>
      <c r="F12" s="155" t="b">
        <v>0</v>
      </c>
      <c r="G12" s="155" t="b">
        <v>0</v>
      </c>
      <c r="H12" s="155" t="b">
        <v>0</v>
      </c>
      <c r="I12" s="155" t="b">
        <v>0</v>
      </c>
      <c r="J12" s="155" t="b">
        <v>0</v>
      </c>
      <c r="K12" s="155" t="b">
        <v>0</v>
      </c>
      <c r="L12" s="155" t="b">
        <v>0</v>
      </c>
      <c r="M12" s="155" t="b">
        <v>0</v>
      </c>
      <c r="N12" s="155" t="b">
        <v>0</v>
      </c>
      <c r="O12" s="155" t="b">
        <v>0</v>
      </c>
      <c r="P12" s="155" t="b">
        <v>0</v>
      </c>
      <c r="Q12" s="155" t="b">
        <v>0</v>
      </c>
      <c r="R12" s="155" t="b">
        <v>0</v>
      </c>
      <c r="S12" s="155" t="b">
        <v>0</v>
      </c>
      <c r="T12" s="155" t="b">
        <v>0</v>
      </c>
      <c r="U12" s="155" t="b">
        <v>0</v>
      </c>
      <c r="V12" s="155" t="b">
        <v>0</v>
      </c>
      <c r="W12" s="155" t="b">
        <v>0</v>
      </c>
      <c r="X12" s="155" t="b">
        <v>0</v>
      </c>
      <c r="Y12" s="155" t="b">
        <v>0</v>
      </c>
      <c r="Z12" s="155" t="b">
        <v>0</v>
      </c>
      <c r="AA12" s="155" t="b">
        <v>0</v>
      </c>
      <c r="AB12" s="155" t="b">
        <v>0</v>
      </c>
      <c r="AC12" s="155" t="b">
        <v>0</v>
      </c>
      <c r="AD12" s="155" t="b">
        <v>0</v>
      </c>
      <c r="AE12" s="155" t="b">
        <v>0</v>
      </c>
    </row>
    <row r="13">
      <c r="A13" s="144"/>
      <c r="B13" s="155" t="b">
        <v>0</v>
      </c>
      <c r="C13" s="155" t="b">
        <v>0</v>
      </c>
      <c r="D13" s="155" t="b">
        <v>0</v>
      </c>
      <c r="E13" s="155" t="b">
        <v>0</v>
      </c>
      <c r="F13" s="155" t="b">
        <v>0</v>
      </c>
      <c r="G13" s="155" t="b">
        <v>0</v>
      </c>
      <c r="H13" s="155" t="b">
        <v>0</v>
      </c>
      <c r="I13" s="155" t="b">
        <v>0</v>
      </c>
      <c r="J13" s="155" t="b">
        <v>0</v>
      </c>
      <c r="K13" s="155" t="b">
        <v>0</v>
      </c>
      <c r="L13" s="155" t="b">
        <v>0</v>
      </c>
      <c r="M13" s="155" t="b">
        <v>0</v>
      </c>
      <c r="N13" s="155" t="b">
        <v>0</v>
      </c>
      <c r="O13" s="155" t="b">
        <v>0</v>
      </c>
      <c r="P13" s="155" t="b">
        <v>0</v>
      </c>
      <c r="Q13" s="155" t="b">
        <v>0</v>
      </c>
      <c r="R13" s="155" t="b">
        <v>0</v>
      </c>
      <c r="S13" s="155" t="b">
        <v>0</v>
      </c>
      <c r="T13" s="155" t="b">
        <v>0</v>
      </c>
      <c r="U13" s="155" t="b">
        <v>0</v>
      </c>
      <c r="V13" s="155" t="b">
        <v>0</v>
      </c>
      <c r="W13" s="155" t="b">
        <v>0</v>
      </c>
      <c r="X13" s="155" t="b">
        <v>0</v>
      </c>
      <c r="Y13" s="155" t="b">
        <v>0</v>
      </c>
      <c r="Z13" s="155" t="b">
        <v>0</v>
      </c>
      <c r="AA13" s="155" t="b">
        <v>0</v>
      </c>
      <c r="AB13" s="155" t="b">
        <v>0</v>
      </c>
      <c r="AC13" s="155" t="b">
        <v>0</v>
      </c>
      <c r="AD13" s="155" t="b">
        <v>0</v>
      </c>
      <c r="AE13" s="155" t="b">
        <v>0</v>
      </c>
    </row>
    <row r="14">
      <c r="A14" s="153" t="s">
        <v>7</v>
      </c>
      <c r="B14" s="154">
        <v>45469.0</v>
      </c>
      <c r="C14" s="154">
        <v>45476.0</v>
      </c>
      <c r="D14" s="154">
        <v>45483.0</v>
      </c>
      <c r="E14" s="154">
        <v>45490.0</v>
      </c>
      <c r="F14" s="154">
        <v>45497.0</v>
      </c>
      <c r="G14" s="154">
        <v>45504.0</v>
      </c>
      <c r="H14" s="154">
        <v>45511.0</v>
      </c>
      <c r="I14" s="154">
        <v>45518.0</v>
      </c>
      <c r="J14" s="154">
        <v>45525.0</v>
      </c>
      <c r="K14" s="154">
        <v>45532.0</v>
      </c>
      <c r="L14" s="154">
        <v>45539.0</v>
      </c>
      <c r="M14" s="154">
        <v>45546.0</v>
      </c>
      <c r="N14" s="154">
        <v>45553.0</v>
      </c>
      <c r="O14" s="154">
        <v>45560.0</v>
      </c>
      <c r="P14" s="154">
        <v>45567.0</v>
      </c>
      <c r="Q14" s="154">
        <v>45574.0</v>
      </c>
      <c r="R14" s="154">
        <v>45581.0</v>
      </c>
      <c r="S14" s="154">
        <v>45588.0</v>
      </c>
      <c r="T14" s="154">
        <v>45595.0</v>
      </c>
      <c r="U14" s="154">
        <v>45602.0</v>
      </c>
      <c r="V14" s="154">
        <v>45609.0</v>
      </c>
      <c r="W14" s="154">
        <v>45616.0</v>
      </c>
      <c r="X14" s="154">
        <v>45623.0</v>
      </c>
      <c r="Y14" s="154">
        <v>45630.0</v>
      </c>
      <c r="Z14" s="154">
        <v>45637.0</v>
      </c>
      <c r="AA14" s="154">
        <v>45644.0</v>
      </c>
      <c r="AB14" s="154">
        <v>45651.0</v>
      </c>
      <c r="AC14" s="154">
        <v>45658.0</v>
      </c>
      <c r="AD14" s="154">
        <v>45665.0</v>
      </c>
      <c r="AE14" s="154">
        <v>45672.0</v>
      </c>
    </row>
    <row r="15">
      <c r="A15" s="144"/>
      <c r="B15" s="142" t="b">
        <v>0</v>
      </c>
      <c r="C15" s="142" t="b">
        <v>0</v>
      </c>
      <c r="D15" s="142" t="b">
        <v>0</v>
      </c>
      <c r="E15" s="142" t="b">
        <v>0</v>
      </c>
      <c r="F15" s="142" t="b">
        <v>0</v>
      </c>
      <c r="G15" s="142" t="b">
        <v>0</v>
      </c>
      <c r="H15" s="142" t="b">
        <v>0</v>
      </c>
      <c r="I15" s="142" t="b">
        <v>0</v>
      </c>
      <c r="J15" s="142" t="b">
        <v>0</v>
      </c>
      <c r="K15" s="142" t="b">
        <v>0</v>
      </c>
      <c r="L15" s="142" t="b">
        <v>0</v>
      </c>
      <c r="M15" s="142" t="b">
        <v>0</v>
      </c>
      <c r="N15" s="142" t="b">
        <v>0</v>
      </c>
      <c r="O15" s="142" t="b">
        <v>0</v>
      </c>
      <c r="P15" s="142" t="b">
        <v>0</v>
      </c>
      <c r="Q15" s="142" t="b">
        <v>0</v>
      </c>
      <c r="R15" s="142" t="b">
        <v>0</v>
      </c>
      <c r="S15" s="142" t="b">
        <v>0</v>
      </c>
      <c r="T15" s="142" t="b">
        <v>0</v>
      </c>
      <c r="U15" s="142" t="b">
        <v>0</v>
      </c>
      <c r="V15" s="142" t="b">
        <v>0</v>
      </c>
      <c r="W15" s="142" t="b">
        <v>0</v>
      </c>
      <c r="X15" s="142" t="b">
        <v>0</v>
      </c>
      <c r="Y15" s="142" t="b">
        <v>0</v>
      </c>
      <c r="Z15" s="142" t="b">
        <v>0</v>
      </c>
      <c r="AA15" s="142" t="b">
        <v>0</v>
      </c>
      <c r="AB15" s="142" t="b">
        <v>0</v>
      </c>
      <c r="AC15" s="142" t="b">
        <v>0</v>
      </c>
      <c r="AD15" s="142" t="b">
        <v>0</v>
      </c>
      <c r="AE15" s="142" t="b">
        <v>0</v>
      </c>
    </row>
    <row r="16">
      <c r="A16" s="144"/>
      <c r="B16" s="142" t="b">
        <v>0</v>
      </c>
      <c r="C16" s="142" t="b">
        <v>0</v>
      </c>
      <c r="D16" s="142" t="b">
        <v>0</v>
      </c>
      <c r="E16" s="142" t="b">
        <v>0</v>
      </c>
      <c r="F16" s="142" t="b">
        <v>0</v>
      </c>
      <c r="G16" s="142" t="b">
        <v>0</v>
      </c>
      <c r="H16" s="142" t="b">
        <v>0</v>
      </c>
      <c r="I16" s="142" t="b">
        <v>0</v>
      </c>
      <c r="J16" s="142" t="b">
        <v>0</v>
      </c>
      <c r="K16" s="142" t="b">
        <v>0</v>
      </c>
      <c r="L16" s="142" t="b">
        <v>0</v>
      </c>
      <c r="M16" s="142" t="b">
        <v>0</v>
      </c>
      <c r="N16" s="142" t="b">
        <v>0</v>
      </c>
      <c r="O16" s="142" t="b">
        <v>0</v>
      </c>
      <c r="P16" s="142" t="b">
        <v>0</v>
      </c>
      <c r="Q16" s="142" t="b">
        <v>0</v>
      </c>
      <c r="R16" s="142" t="b">
        <v>0</v>
      </c>
      <c r="S16" s="142" t="b">
        <v>0</v>
      </c>
      <c r="T16" s="142" t="b">
        <v>0</v>
      </c>
      <c r="U16" s="142" t="b">
        <v>0</v>
      </c>
      <c r="V16" s="142" t="b">
        <v>0</v>
      </c>
      <c r="W16" s="142" t="b">
        <v>0</v>
      </c>
      <c r="X16" s="142" t="b">
        <v>0</v>
      </c>
      <c r="Y16" s="142" t="b">
        <v>0</v>
      </c>
      <c r="Z16" s="142" t="b">
        <v>0</v>
      </c>
      <c r="AA16" s="142" t="b">
        <v>0</v>
      </c>
      <c r="AB16" s="142" t="b">
        <v>0</v>
      </c>
      <c r="AC16" s="142" t="b">
        <v>0</v>
      </c>
      <c r="AD16" s="142" t="b">
        <v>0</v>
      </c>
      <c r="AE16" s="142" t="b">
        <v>0</v>
      </c>
    </row>
    <row r="17">
      <c r="A17" s="144"/>
      <c r="B17" s="142" t="b">
        <v>0</v>
      </c>
      <c r="C17" s="142" t="b">
        <v>0</v>
      </c>
      <c r="D17" s="142" t="b">
        <v>0</v>
      </c>
      <c r="E17" s="142" t="b">
        <v>0</v>
      </c>
      <c r="F17" s="142" t="b">
        <v>0</v>
      </c>
      <c r="G17" s="142" t="b">
        <v>0</v>
      </c>
      <c r="H17" s="142" t="b">
        <v>0</v>
      </c>
      <c r="I17" s="142" t="b">
        <v>0</v>
      </c>
      <c r="J17" s="142" t="b">
        <v>0</v>
      </c>
      <c r="K17" s="142" t="b">
        <v>0</v>
      </c>
      <c r="L17" s="142" t="b">
        <v>0</v>
      </c>
      <c r="M17" s="142" t="b">
        <v>0</v>
      </c>
      <c r="N17" s="142" t="b">
        <v>0</v>
      </c>
      <c r="O17" s="142" t="b">
        <v>0</v>
      </c>
      <c r="P17" s="142" t="b">
        <v>0</v>
      </c>
      <c r="Q17" s="142" t="b">
        <v>0</v>
      </c>
      <c r="R17" s="142" t="b">
        <v>0</v>
      </c>
      <c r="S17" s="142" t="b">
        <v>0</v>
      </c>
      <c r="T17" s="142" t="b">
        <v>0</v>
      </c>
      <c r="U17" s="142" t="b">
        <v>0</v>
      </c>
      <c r="V17" s="142" t="b">
        <v>0</v>
      </c>
      <c r="W17" s="142" t="b">
        <v>0</v>
      </c>
      <c r="X17" s="142" t="b">
        <v>0</v>
      </c>
      <c r="Y17" s="142" t="b">
        <v>0</v>
      </c>
      <c r="Z17" s="142" t="b">
        <v>0</v>
      </c>
      <c r="AA17" s="142" t="b">
        <v>0</v>
      </c>
      <c r="AB17" s="142" t="b">
        <v>0</v>
      </c>
      <c r="AC17" s="142" t="b">
        <v>0</v>
      </c>
      <c r="AD17" s="142" t="b">
        <v>0</v>
      </c>
      <c r="AE17" s="142" t="b">
        <v>0</v>
      </c>
    </row>
    <row r="18">
      <c r="A18" s="144"/>
      <c r="B18" s="142" t="b">
        <v>0</v>
      </c>
      <c r="C18" s="142" t="b">
        <v>0</v>
      </c>
      <c r="D18" s="142" t="b">
        <v>0</v>
      </c>
      <c r="E18" s="142" t="b">
        <v>0</v>
      </c>
      <c r="F18" s="142" t="b">
        <v>0</v>
      </c>
      <c r="G18" s="142" t="b">
        <v>0</v>
      </c>
      <c r="H18" s="142" t="b">
        <v>0</v>
      </c>
      <c r="I18" s="142" t="b">
        <v>0</v>
      </c>
      <c r="J18" s="142" t="b">
        <v>0</v>
      </c>
      <c r="K18" s="142" t="b">
        <v>0</v>
      </c>
      <c r="L18" s="142" t="b">
        <v>0</v>
      </c>
      <c r="M18" s="142" t="b">
        <v>0</v>
      </c>
      <c r="N18" s="142" t="b">
        <v>0</v>
      </c>
      <c r="O18" s="142" t="b">
        <v>0</v>
      </c>
      <c r="P18" s="142" t="b">
        <v>0</v>
      </c>
      <c r="Q18" s="142" t="b">
        <v>0</v>
      </c>
      <c r="R18" s="142" t="b">
        <v>0</v>
      </c>
      <c r="S18" s="142" t="b">
        <v>0</v>
      </c>
      <c r="T18" s="142" t="b">
        <v>0</v>
      </c>
      <c r="U18" s="142" t="b">
        <v>0</v>
      </c>
      <c r="V18" s="142" t="b">
        <v>0</v>
      </c>
      <c r="W18" s="142" t="b">
        <v>0</v>
      </c>
      <c r="X18" s="142" t="b">
        <v>0</v>
      </c>
      <c r="Y18" s="142" t="b">
        <v>0</v>
      </c>
      <c r="Z18" s="142" t="b">
        <v>0</v>
      </c>
      <c r="AA18" s="142" t="b">
        <v>0</v>
      </c>
      <c r="AB18" s="142" t="b">
        <v>0</v>
      </c>
      <c r="AC18" s="142" t="b">
        <v>0</v>
      </c>
      <c r="AD18" s="142" t="b">
        <v>0</v>
      </c>
      <c r="AE18" s="142" t="b">
        <v>0</v>
      </c>
    </row>
    <row r="19">
      <c r="A19" s="144"/>
      <c r="B19" s="142" t="b">
        <v>0</v>
      </c>
      <c r="C19" s="142" t="b">
        <v>0</v>
      </c>
      <c r="D19" s="142" t="b">
        <v>0</v>
      </c>
      <c r="E19" s="142" t="b">
        <v>0</v>
      </c>
      <c r="F19" s="142" t="b">
        <v>0</v>
      </c>
      <c r="G19" s="142" t="b">
        <v>0</v>
      </c>
      <c r="H19" s="142" t="b">
        <v>0</v>
      </c>
      <c r="I19" s="142" t="b">
        <v>0</v>
      </c>
      <c r="J19" s="142" t="b">
        <v>0</v>
      </c>
      <c r="K19" s="142" t="b">
        <v>0</v>
      </c>
      <c r="L19" s="142" t="b">
        <v>0</v>
      </c>
      <c r="M19" s="142" t="b">
        <v>0</v>
      </c>
      <c r="N19" s="142" t="b">
        <v>0</v>
      </c>
      <c r="O19" s="142" t="b">
        <v>0</v>
      </c>
      <c r="P19" s="142" t="b">
        <v>0</v>
      </c>
      <c r="Q19" s="142" t="b">
        <v>0</v>
      </c>
      <c r="R19" s="142" t="b">
        <v>0</v>
      </c>
      <c r="S19" s="142" t="b">
        <v>0</v>
      </c>
      <c r="T19" s="142" t="b">
        <v>0</v>
      </c>
      <c r="U19" s="142" t="b">
        <v>0</v>
      </c>
      <c r="V19" s="142" t="b">
        <v>0</v>
      </c>
      <c r="W19" s="142" t="b">
        <v>0</v>
      </c>
      <c r="X19" s="142" t="b">
        <v>0</v>
      </c>
      <c r="Y19" s="142" t="b">
        <v>0</v>
      </c>
      <c r="Z19" s="142" t="b">
        <v>0</v>
      </c>
      <c r="AA19" s="142" t="b">
        <v>0</v>
      </c>
      <c r="AB19" s="142" t="b">
        <v>0</v>
      </c>
      <c r="AC19" s="142" t="b">
        <v>0</v>
      </c>
      <c r="AD19" s="142" t="b">
        <v>0</v>
      </c>
      <c r="AE19" s="142" t="b">
        <v>0</v>
      </c>
    </row>
    <row r="20">
      <c r="A20" s="144"/>
      <c r="B20" s="142" t="b">
        <v>0</v>
      </c>
      <c r="C20" s="142" t="b">
        <v>0</v>
      </c>
      <c r="D20" s="142" t="b">
        <v>0</v>
      </c>
      <c r="E20" s="142" t="b">
        <v>0</v>
      </c>
      <c r="F20" s="142" t="b">
        <v>0</v>
      </c>
      <c r="G20" s="142" t="b">
        <v>0</v>
      </c>
      <c r="H20" s="142" t="b">
        <v>0</v>
      </c>
      <c r="I20" s="142" t="b">
        <v>0</v>
      </c>
      <c r="J20" s="142" t="b">
        <v>0</v>
      </c>
      <c r="K20" s="142" t="b">
        <v>0</v>
      </c>
      <c r="L20" s="142" t="b">
        <v>0</v>
      </c>
      <c r="M20" s="142" t="b">
        <v>0</v>
      </c>
      <c r="N20" s="142" t="b">
        <v>0</v>
      </c>
      <c r="O20" s="142" t="b">
        <v>0</v>
      </c>
      <c r="P20" s="142" t="b">
        <v>0</v>
      </c>
      <c r="Q20" s="142" t="b">
        <v>0</v>
      </c>
      <c r="R20" s="142" t="b">
        <v>0</v>
      </c>
      <c r="S20" s="142" t="b">
        <v>0</v>
      </c>
      <c r="T20" s="142" t="b">
        <v>0</v>
      </c>
      <c r="U20" s="142" t="b">
        <v>0</v>
      </c>
      <c r="V20" s="142" t="b">
        <v>0</v>
      </c>
      <c r="W20" s="142" t="b">
        <v>0</v>
      </c>
      <c r="X20" s="142" t="b">
        <v>0</v>
      </c>
      <c r="Y20" s="142" t="b">
        <v>0</v>
      </c>
      <c r="Z20" s="142" t="b">
        <v>0</v>
      </c>
      <c r="AA20" s="142" t="b">
        <v>0</v>
      </c>
      <c r="AB20" s="142" t="b">
        <v>0</v>
      </c>
      <c r="AC20" s="142" t="b">
        <v>0</v>
      </c>
      <c r="AD20" s="142" t="b">
        <v>0</v>
      </c>
      <c r="AE20" s="142" t="b">
        <v>0</v>
      </c>
    </row>
    <row r="21">
      <c r="A21" s="144"/>
      <c r="B21" s="142" t="b">
        <v>0</v>
      </c>
      <c r="C21" s="142" t="b">
        <v>0</v>
      </c>
      <c r="D21" s="142" t="b">
        <v>0</v>
      </c>
      <c r="E21" s="142" t="b">
        <v>0</v>
      </c>
      <c r="F21" s="142" t="b">
        <v>0</v>
      </c>
      <c r="G21" s="142" t="b">
        <v>0</v>
      </c>
      <c r="H21" s="142" t="b">
        <v>0</v>
      </c>
      <c r="I21" s="142" t="b">
        <v>0</v>
      </c>
      <c r="J21" s="142" t="b">
        <v>0</v>
      </c>
      <c r="K21" s="142" t="b">
        <v>0</v>
      </c>
      <c r="L21" s="142" t="b">
        <v>0</v>
      </c>
      <c r="M21" s="142" t="b">
        <v>0</v>
      </c>
      <c r="N21" s="142" t="b">
        <v>0</v>
      </c>
      <c r="O21" s="142" t="b">
        <v>0</v>
      </c>
      <c r="P21" s="142" t="b">
        <v>0</v>
      </c>
      <c r="Q21" s="142" t="b">
        <v>0</v>
      </c>
      <c r="R21" s="142" t="b">
        <v>0</v>
      </c>
      <c r="S21" s="142" t="b">
        <v>0</v>
      </c>
      <c r="T21" s="142" t="b">
        <v>0</v>
      </c>
      <c r="U21" s="142" t="b">
        <v>0</v>
      </c>
      <c r="V21" s="142" t="b">
        <v>0</v>
      </c>
      <c r="W21" s="142" t="b">
        <v>0</v>
      </c>
      <c r="X21" s="142" t="b">
        <v>0</v>
      </c>
      <c r="Y21" s="142" t="b">
        <v>0</v>
      </c>
      <c r="Z21" s="142" t="b">
        <v>0</v>
      </c>
      <c r="AA21" s="142" t="b">
        <v>0</v>
      </c>
      <c r="AB21" s="142" t="b">
        <v>0</v>
      </c>
      <c r="AC21" s="142" t="b">
        <v>0</v>
      </c>
      <c r="AD21" s="142" t="b">
        <v>0</v>
      </c>
      <c r="AE21" s="142" t="b">
        <v>0</v>
      </c>
    </row>
    <row r="22">
      <c r="A22" s="144"/>
      <c r="B22" s="142" t="b">
        <v>0</v>
      </c>
      <c r="C22" s="142" t="b">
        <v>0</v>
      </c>
      <c r="D22" s="142" t="b">
        <v>0</v>
      </c>
      <c r="E22" s="142" t="b">
        <v>0</v>
      </c>
      <c r="F22" s="142" t="b">
        <v>0</v>
      </c>
      <c r="G22" s="142" t="b">
        <v>0</v>
      </c>
      <c r="H22" s="142" t="b">
        <v>0</v>
      </c>
      <c r="I22" s="142" t="b">
        <v>0</v>
      </c>
      <c r="J22" s="142" t="b">
        <v>0</v>
      </c>
      <c r="K22" s="142" t="b">
        <v>0</v>
      </c>
      <c r="L22" s="142" t="b">
        <v>0</v>
      </c>
      <c r="M22" s="142" t="b">
        <v>0</v>
      </c>
      <c r="N22" s="142" t="b">
        <v>0</v>
      </c>
      <c r="O22" s="142" t="b">
        <v>0</v>
      </c>
      <c r="P22" s="142" t="b">
        <v>0</v>
      </c>
      <c r="Q22" s="142" t="b">
        <v>0</v>
      </c>
      <c r="R22" s="142" t="b">
        <v>0</v>
      </c>
      <c r="S22" s="142" t="b">
        <v>0</v>
      </c>
      <c r="T22" s="142" t="b">
        <v>0</v>
      </c>
      <c r="U22" s="142" t="b">
        <v>0</v>
      </c>
      <c r="V22" s="142" t="b">
        <v>0</v>
      </c>
      <c r="W22" s="142" t="b">
        <v>0</v>
      </c>
      <c r="X22" s="142" t="b">
        <v>0</v>
      </c>
      <c r="Y22" s="142" t="b">
        <v>0</v>
      </c>
      <c r="Z22" s="142" t="b">
        <v>0</v>
      </c>
      <c r="AA22" s="142" t="b">
        <v>0</v>
      </c>
      <c r="AB22" s="142" t="b">
        <v>0</v>
      </c>
      <c r="AC22" s="142" t="b">
        <v>0</v>
      </c>
      <c r="AD22" s="142" t="b">
        <v>0</v>
      </c>
      <c r="AE22" s="142" t="b">
        <v>0</v>
      </c>
    </row>
    <row r="23">
      <c r="A23" s="144"/>
      <c r="B23" s="142" t="b">
        <v>0</v>
      </c>
      <c r="C23" s="142" t="b">
        <v>0</v>
      </c>
      <c r="D23" s="142" t="b">
        <v>0</v>
      </c>
      <c r="E23" s="142" t="b">
        <v>0</v>
      </c>
      <c r="F23" s="142" t="b">
        <v>0</v>
      </c>
      <c r="G23" s="142" t="b">
        <v>0</v>
      </c>
      <c r="H23" s="142" t="b">
        <v>0</v>
      </c>
      <c r="I23" s="142" t="b">
        <v>0</v>
      </c>
      <c r="J23" s="142" t="b">
        <v>0</v>
      </c>
      <c r="K23" s="142" t="b">
        <v>0</v>
      </c>
      <c r="L23" s="142" t="b">
        <v>0</v>
      </c>
      <c r="M23" s="142" t="b">
        <v>0</v>
      </c>
      <c r="N23" s="142" t="b">
        <v>0</v>
      </c>
      <c r="O23" s="142" t="b">
        <v>0</v>
      </c>
      <c r="P23" s="142" t="b">
        <v>0</v>
      </c>
      <c r="Q23" s="142" t="b">
        <v>0</v>
      </c>
      <c r="R23" s="142" t="b">
        <v>0</v>
      </c>
      <c r="S23" s="142" t="b">
        <v>0</v>
      </c>
      <c r="T23" s="142" t="b">
        <v>0</v>
      </c>
      <c r="U23" s="142" t="b">
        <v>0</v>
      </c>
      <c r="V23" s="142" t="b">
        <v>0</v>
      </c>
      <c r="W23" s="142" t="b">
        <v>0</v>
      </c>
      <c r="X23" s="142" t="b">
        <v>0</v>
      </c>
      <c r="Y23" s="142" t="b">
        <v>0</v>
      </c>
      <c r="Z23" s="142" t="b">
        <v>0</v>
      </c>
      <c r="AA23" s="142" t="b">
        <v>0</v>
      </c>
      <c r="AB23" s="142" t="b">
        <v>0</v>
      </c>
      <c r="AC23" s="142" t="b">
        <v>0</v>
      </c>
      <c r="AD23" s="142" t="b">
        <v>0</v>
      </c>
      <c r="AE23" s="142" t="b">
        <v>0</v>
      </c>
    </row>
    <row r="24">
      <c r="A24" s="144"/>
      <c r="B24" s="142" t="b">
        <v>0</v>
      </c>
      <c r="C24" s="142" t="b">
        <v>0</v>
      </c>
      <c r="D24" s="142" t="b">
        <v>0</v>
      </c>
      <c r="E24" s="142" t="b">
        <v>0</v>
      </c>
      <c r="F24" s="142" t="b">
        <v>0</v>
      </c>
      <c r="G24" s="142" t="b">
        <v>0</v>
      </c>
      <c r="H24" s="142" t="b">
        <v>0</v>
      </c>
      <c r="I24" s="142" t="b">
        <v>0</v>
      </c>
      <c r="J24" s="142" t="b">
        <v>0</v>
      </c>
      <c r="K24" s="142" t="b">
        <v>0</v>
      </c>
      <c r="L24" s="142" t="b">
        <v>0</v>
      </c>
      <c r="M24" s="142" t="b">
        <v>0</v>
      </c>
      <c r="N24" s="142" t="b">
        <v>0</v>
      </c>
      <c r="O24" s="142" t="b">
        <v>0</v>
      </c>
      <c r="P24" s="142" t="b">
        <v>0</v>
      </c>
      <c r="Q24" s="142" t="b">
        <v>0</v>
      </c>
      <c r="R24" s="142" t="b">
        <v>0</v>
      </c>
      <c r="S24" s="142" t="b">
        <v>0</v>
      </c>
      <c r="T24" s="142" t="b">
        <v>0</v>
      </c>
      <c r="U24" s="142" t="b">
        <v>0</v>
      </c>
      <c r="V24" s="142" t="b">
        <v>0</v>
      </c>
      <c r="W24" s="142" t="b">
        <v>0</v>
      </c>
      <c r="X24" s="142" t="b">
        <v>0</v>
      </c>
      <c r="Y24" s="142" t="b">
        <v>0</v>
      </c>
      <c r="Z24" s="142" t="b">
        <v>0</v>
      </c>
      <c r="AA24" s="142" t="b">
        <v>0</v>
      </c>
      <c r="AB24" s="142" t="b">
        <v>0</v>
      </c>
      <c r="AC24" s="142" t="b">
        <v>0</v>
      </c>
      <c r="AD24" s="142" t="b">
        <v>0</v>
      </c>
      <c r="AE24" s="142" t="b">
        <v>0</v>
      </c>
    </row>
    <row r="25">
      <c r="A25" s="153" t="s">
        <v>8</v>
      </c>
      <c r="B25" s="154">
        <v>45469.0</v>
      </c>
      <c r="C25" s="154">
        <v>45476.0</v>
      </c>
      <c r="D25" s="154">
        <v>45483.0</v>
      </c>
      <c r="E25" s="154">
        <v>45490.0</v>
      </c>
      <c r="F25" s="154">
        <v>45497.0</v>
      </c>
      <c r="G25" s="154">
        <v>45504.0</v>
      </c>
      <c r="H25" s="154">
        <v>45511.0</v>
      </c>
      <c r="I25" s="154">
        <v>45518.0</v>
      </c>
      <c r="J25" s="154">
        <v>45525.0</v>
      </c>
      <c r="K25" s="154">
        <v>45532.0</v>
      </c>
      <c r="L25" s="154">
        <v>45539.0</v>
      </c>
      <c r="M25" s="154">
        <v>45546.0</v>
      </c>
      <c r="N25" s="154">
        <v>45553.0</v>
      </c>
      <c r="O25" s="154">
        <v>45560.0</v>
      </c>
      <c r="P25" s="154">
        <v>45567.0</v>
      </c>
      <c r="Q25" s="154">
        <v>45574.0</v>
      </c>
      <c r="R25" s="154">
        <v>45581.0</v>
      </c>
      <c r="S25" s="154">
        <v>45588.0</v>
      </c>
      <c r="T25" s="154">
        <v>45595.0</v>
      </c>
      <c r="U25" s="154">
        <v>45602.0</v>
      </c>
      <c r="V25" s="154">
        <v>45609.0</v>
      </c>
      <c r="W25" s="154">
        <v>45616.0</v>
      </c>
      <c r="X25" s="154">
        <v>45623.0</v>
      </c>
      <c r="Y25" s="154">
        <v>45630.0</v>
      </c>
      <c r="Z25" s="154">
        <v>45637.0</v>
      </c>
      <c r="AA25" s="154">
        <v>45644.0</v>
      </c>
      <c r="AB25" s="154">
        <v>45651.0</v>
      </c>
      <c r="AC25" s="154">
        <v>45658.0</v>
      </c>
      <c r="AD25" s="154">
        <v>45665.0</v>
      </c>
      <c r="AE25" s="154">
        <v>45672.0</v>
      </c>
    </row>
    <row r="26">
      <c r="A26" s="144"/>
      <c r="B26" s="155" t="b">
        <v>0</v>
      </c>
      <c r="C26" s="155" t="b">
        <v>0</v>
      </c>
      <c r="D26" s="155" t="b">
        <v>0</v>
      </c>
      <c r="E26" s="155" t="b">
        <v>0</v>
      </c>
      <c r="F26" s="155" t="b">
        <v>0</v>
      </c>
      <c r="G26" s="155" t="b">
        <v>0</v>
      </c>
      <c r="H26" s="155" t="b">
        <v>0</v>
      </c>
      <c r="I26" s="155" t="b">
        <v>0</v>
      </c>
      <c r="J26" s="155" t="b">
        <v>0</v>
      </c>
      <c r="K26" s="155" t="b">
        <v>0</v>
      </c>
      <c r="L26" s="155" t="b">
        <v>0</v>
      </c>
      <c r="M26" s="155" t="b">
        <v>0</v>
      </c>
      <c r="N26" s="155" t="b">
        <v>0</v>
      </c>
      <c r="O26" s="155" t="b">
        <v>0</v>
      </c>
      <c r="P26" s="155" t="b">
        <v>0</v>
      </c>
      <c r="Q26" s="155" t="b">
        <v>0</v>
      </c>
      <c r="R26" s="155" t="b">
        <v>0</v>
      </c>
      <c r="S26" s="155" t="b">
        <v>0</v>
      </c>
      <c r="T26" s="155" t="b">
        <v>0</v>
      </c>
      <c r="U26" s="155" t="b">
        <v>0</v>
      </c>
      <c r="V26" s="155" t="b">
        <v>0</v>
      </c>
      <c r="W26" s="155" t="b">
        <v>0</v>
      </c>
      <c r="X26" s="155" t="b">
        <v>0</v>
      </c>
      <c r="Y26" s="155" t="b">
        <v>0</v>
      </c>
      <c r="Z26" s="155" t="b">
        <v>0</v>
      </c>
      <c r="AA26" s="155" t="b">
        <v>0</v>
      </c>
      <c r="AB26" s="155" t="b">
        <v>0</v>
      </c>
      <c r="AC26" s="155" t="b">
        <v>0</v>
      </c>
      <c r="AD26" s="155" t="b">
        <v>0</v>
      </c>
      <c r="AE26" s="155" t="b">
        <v>0</v>
      </c>
    </row>
    <row r="27">
      <c r="A27" s="144"/>
      <c r="B27" s="155" t="b">
        <v>0</v>
      </c>
      <c r="C27" s="155" t="b">
        <v>0</v>
      </c>
      <c r="D27" s="155" t="b">
        <v>0</v>
      </c>
      <c r="E27" s="155" t="b">
        <v>0</v>
      </c>
      <c r="F27" s="155" t="b">
        <v>0</v>
      </c>
      <c r="G27" s="155" t="b">
        <v>0</v>
      </c>
      <c r="H27" s="155" t="b">
        <v>0</v>
      </c>
      <c r="I27" s="155" t="b">
        <v>0</v>
      </c>
      <c r="J27" s="155" t="b">
        <v>0</v>
      </c>
      <c r="K27" s="155" t="b">
        <v>0</v>
      </c>
      <c r="L27" s="155" t="b">
        <v>0</v>
      </c>
      <c r="M27" s="155" t="b">
        <v>0</v>
      </c>
      <c r="N27" s="155" t="b">
        <v>0</v>
      </c>
      <c r="O27" s="155" t="b">
        <v>0</v>
      </c>
      <c r="P27" s="155" t="b">
        <v>0</v>
      </c>
      <c r="Q27" s="155" t="b">
        <v>0</v>
      </c>
      <c r="R27" s="155" t="b">
        <v>0</v>
      </c>
      <c r="S27" s="155" t="b">
        <v>0</v>
      </c>
      <c r="T27" s="155" t="b">
        <v>0</v>
      </c>
      <c r="U27" s="155" t="b">
        <v>0</v>
      </c>
      <c r="V27" s="155" t="b">
        <v>0</v>
      </c>
      <c r="W27" s="155" t="b">
        <v>0</v>
      </c>
      <c r="X27" s="155" t="b">
        <v>0</v>
      </c>
      <c r="Y27" s="155" t="b">
        <v>0</v>
      </c>
      <c r="Z27" s="155" t="b">
        <v>0</v>
      </c>
      <c r="AA27" s="155" t="b">
        <v>0</v>
      </c>
      <c r="AB27" s="155" t="b">
        <v>0</v>
      </c>
      <c r="AC27" s="155" t="b">
        <v>0</v>
      </c>
      <c r="AD27" s="155" t="b">
        <v>0</v>
      </c>
      <c r="AE27" s="155" t="b">
        <v>0</v>
      </c>
    </row>
    <row r="28">
      <c r="A28" s="144"/>
      <c r="B28" s="155" t="b">
        <v>0</v>
      </c>
      <c r="C28" s="155" t="b">
        <v>0</v>
      </c>
      <c r="D28" s="155" t="b">
        <v>0</v>
      </c>
      <c r="E28" s="155" t="b">
        <v>0</v>
      </c>
      <c r="F28" s="155" t="b">
        <v>0</v>
      </c>
      <c r="G28" s="155" t="b">
        <v>0</v>
      </c>
      <c r="H28" s="155" t="b">
        <v>0</v>
      </c>
      <c r="I28" s="155" t="b">
        <v>0</v>
      </c>
      <c r="J28" s="155" t="b">
        <v>0</v>
      </c>
      <c r="K28" s="155" t="b">
        <v>0</v>
      </c>
      <c r="L28" s="155" t="b">
        <v>0</v>
      </c>
      <c r="M28" s="155" t="b">
        <v>0</v>
      </c>
      <c r="N28" s="155" t="b">
        <v>0</v>
      </c>
      <c r="O28" s="155" t="b">
        <v>0</v>
      </c>
      <c r="P28" s="155" t="b">
        <v>0</v>
      </c>
      <c r="Q28" s="155" t="b">
        <v>0</v>
      </c>
      <c r="R28" s="155" t="b">
        <v>0</v>
      </c>
      <c r="S28" s="155" t="b">
        <v>0</v>
      </c>
      <c r="T28" s="155" t="b">
        <v>0</v>
      </c>
      <c r="U28" s="155" t="b">
        <v>0</v>
      </c>
      <c r="V28" s="155" t="b">
        <v>0</v>
      </c>
      <c r="W28" s="155" t="b">
        <v>0</v>
      </c>
      <c r="X28" s="155" t="b">
        <v>0</v>
      </c>
      <c r="Y28" s="155" t="b">
        <v>0</v>
      </c>
      <c r="Z28" s="155" t="b">
        <v>0</v>
      </c>
      <c r="AA28" s="155" t="b">
        <v>0</v>
      </c>
      <c r="AB28" s="155" t="b">
        <v>0</v>
      </c>
      <c r="AC28" s="155" t="b">
        <v>0</v>
      </c>
      <c r="AD28" s="155" t="b">
        <v>0</v>
      </c>
      <c r="AE28" s="155" t="b">
        <v>0</v>
      </c>
    </row>
    <row r="29">
      <c r="A29" s="144"/>
      <c r="B29" s="155" t="b">
        <v>0</v>
      </c>
      <c r="C29" s="155" t="b">
        <v>0</v>
      </c>
      <c r="D29" s="155" t="b">
        <v>0</v>
      </c>
      <c r="E29" s="155" t="b">
        <v>0</v>
      </c>
      <c r="F29" s="155" t="b">
        <v>0</v>
      </c>
      <c r="G29" s="155" t="b">
        <v>0</v>
      </c>
      <c r="H29" s="155" t="b">
        <v>0</v>
      </c>
      <c r="I29" s="155" t="b">
        <v>0</v>
      </c>
      <c r="J29" s="155" t="b">
        <v>0</v>
      </c>
      <c r="K29" s="155" t="b">
        <v>0</v>
      </c>
      <c r="L29" s="155" t="b">
        <v>0</v>
      </c>
      <c r="M29" s="155" t="b">
        <v>0</v>
      </c>
      <c r="N29" s="155" t="b">
        <v>0</v>
      </c>
      <c r="O29" s="155" t="b">
        <v>0</v>
      </c>
      <c r="P29" s="155" t="b">
        <v>0</v>
      </c>
      <c r="Q29" s="155" t="b">
        <v>0</v>
      </c>
      <c r="R29" s="155" t="b">
        <v>0</v>
      </c>
      <c r="S29" s="155" t="b">
        <v>0</v>
      </c>
      <c r="T29" s="155" t="b">
        <v>0</v>
      </c>
      <c r="U29" s="155" t="b">
        <v>0</v>
      </c>
      <c r="V29" s="155" t="b">
        <v>0</v>
      </c>
      <c r="W29" s="155" t="b">
        <v>0</v>
      </c>
      <c r="X29" s="155" t="b">
        <v>0</v>
      </c>
      <c r="Y29" s="155" t="b">
        <v>0</v>
      </c>
      <c r="Z29" s="155" t="b">
        <v>0</v>
      </c>
      <c r="AA29" s="155" t="b">
        <v>0</v>
      </c>
      <c r="AB29" s="155" t="b">
        <v>0</v>
      </c>
      <c r="AC29" s="155" t="b">
        <v>0</v>
      </c>
      <c r="AD29" s="155" t="b">
        <v>0</v>
      </c>
      <c r="AE29" s="155" t="b">
        <v>0</v>
      </c>
    </row>
    <row r="30">
      <c r="A30" s="144"/>
      <c r="B30" s="155" t="b">
        <v>0</v>
      </c>
      <c r="C30" s="155" t="b">
        <v>0</v>
      </c>
      <c r="D30" s="155" t="b">
        <v>0</v>
      </c>
      <c r="E30" s="155" t="b">
        <v>0</v>
      </c>
      <c r="F30" s="155" t="b">
        <v>0</v>
      </c>
      <c r="G30" s="155" t="b">
        <v>0</v>
      </c>
      <c r="H30" s="155" t="b">
        <v>0</v>
      </c>
      <c r="I30" s="155" t="b">
        <v>0</v>
      </c>
      <c r="J30" s="155" t="b">
        <v>0</v>
      </c>
      <c r="K30" s="155" t="b">
        <v>0</v>
      </c>
      <c r="L30" s="155" t="b">
        <v>0</v>
      </c>
      <c r="M30" s="155" t="b">
        <v>0</v>
      </c>
      <c r="N30" s="155" t="b">
        <v>0</v>
      </c>
      <c r="O30" s="155" t="b">
        <v>0</v>
      </c>
      <c r="P30" s="155" t="b">
        <v>0</v>
      </c>
      <c r="Q30" s="155" t="b">
        <v>0</v>
      </c>
      <c r="R30" s="155" t="b">
        <v>0</v>
      </c>
      <c r="S30" s="155" t="b">
        <v>0</v>
      </c>
      <c r="T30" s="155" t="b">
        <v>0</v>
      </c>
      <c r="U30" s="155" t="b">
        <v>0</v>
      </c>
      <c r="V30" s="155" t="b">
        <v>0</v>
      </c>
      <c r="W30" s="155" t="b">
        <v>0</v>
      </c>
      <c r="X30" s="155" t="b">
        <v>0</v>
      </c>
      <c r="Y30" s="155" t="b">
        <v>0</v>
      </c>
      <c r="Z30" s="155" t="b">
        <v>0</v>
      </c>
      <c r="AA30" s="155" t="b">
        <v>0</v>
      </c>
      <c r="AB30" s="155" t="b">
        <v>0</v>
      </c>
      <c r="AC30" s="155" t="b">
        <v>0</v>
      </c>
      <c r="AD30" s="155" t="b">
        <v>0</v>
      </c>
      <c r="AE30" s="155" t="b">
        <v>0</v>
      </c>
    </row>
    <row r="31">
      <c r="A31" s="144"/>
      <c r="B31" s="155" t="b">
        <v>0</v>
      </c>
      <c r="C31" s="155" t="b">
        <v>0</v>
      </c>
      <c r="D31" s="155" t="b">
        <v>0</v>
      </c>
      <c r="E31" s="155" t="b">
        <v>0</v>
      </c>
      <c r="F31" s="155" t="b">
        <v>0</v>
      </c>
      <c r="G31" s="155" t="b">
        <v>0</v>
      </c>
      <c r="H31" s="155" t="b">
        <v>0</v>
      </c>
      <c r="I31" s="155" t="b">
        <v>0</v>
      </c>
      <c r="J31" s="155" t="b">
        <v>0</v>
      </c>
      <c r="K31" s="155" t="b">
        <v>0</v>
      </c>
      <c r="L31" s="155" t="b">
        <v>0</v>
      </c>
      <c r="M31" s="155" t="b">
        <v>0</v>
      </c>
      <c r="N31" s="155" t="b">
        <v>0</v>
      </c>
      <c r="O31" s="155" t="b">
        <v>0</v>
      </c>
      <c r="P31" s="155" t="b">
        <v>0</v>
      </c>
      <c r="Q31" s="155" t="b">
        <v>0</v>
      </c>
      <c r="R31" s="155" t="b">
        <v>0</v>
      </c>
      <c r="S31" s="155" t="b">
        <v>0</v>
      </c>
      <c r="T31" s="155" t="b">
        <v>0</v>
      </c>
      <c r="U31" s="155" t="b">
        <v>0</v>
      </c>
      <c r="V31" s="155" t="b">
        <v>0</v>
      </c>
      <c r="W31" s="155" t="b">
        <v>0</v>
      </c>
      <c r="X31" s="155" t="b">
        <v>0</v>
      </c>
      <c r="Y31" s="155" t="b">
        <v>0</v>
      </c>
      <c r="Z31" s="155" t="b">
        <v>0</v>
      </c>
      <c r="AA31" s="155" t="b">
        <v>0</v>
      </c>
      <c r="AB31" s="155" t="b">
        <v>0</v>
      </c>
      <c r="AC31" s="155" t="b">
        <v>0</v>
      </c>
      <c r="AD31" s="155" t="b">
        <v>0</v>
      </c>
      <c r="AE31" s="155" t="b">
        <v>0</v>
      </c>
    </row>
    <row r="32">
      <c r="A32" s="144"/>
      <c r="B32" s="155" t="b">
        <v>0</v>
      </c>
      <c r="C32" s="155" t="b">
        <v>0</v>
      </c>
      <c r="D32" s="155" t="b">
        <v>0</v>
      </c>
      <c r="E32" s="155" t="b">
        <v>0</v>
      </c>
      <c r="F32" s="155" t="b">
        <v>0</v>
      </c>
      <c r="G32" s="155" t="b">
        <v>0</v>
      </c>
      <c r="H32" s="155" t="b">
        <v>0</v>
      </c>
      <c r="I32" s="155" t="b">
        <v>0</v>
      </c>
      <c r="J32" s="155" t="b">
        <v>0</v>
      </c>
      <c r="K32" s="155" t="b">
        <v>0</v>
      </c>
      <c r="L32" s="155" t="b">
        <v>0</v>
      </c>
      <c r="M32" s="155" t="b">
        <v>0</v>
      </c>
      <c r="N32" s="155" t="b">
        <v>0</v>
      </c>
      <c r="O32" s="155" t="b">
        <v>0</v>
      </c>
      <c r="P32" s="155" t="b">
        <v>0</v>
      </c>
      <c r="Q32" s="155" t="b">
        <v>0</v>
      </c>
      <c r="R32" s="155" t="b">
        <v>0</v>
      </c>
      <c r="S32" s="155" t="b">
        <v>0</v>
      </c>
      <c r="T32" s="155" t="b">
        <v>0</v>
      </c>
      <c r="U32" s="155" t="b">
        <v>0</v>
      </c>
      <c r="V32" s="155" t="b">
        <v>0</v>
      </c>
      <c r="W32" s="155" t="b">
        <v>0</v>
      </c>
      <c r="X32" s="155" t="b">
        <v>0</v>
      </c>
      <c r="Y32" s="155" t="b">
        <v>0</v>
      </c>
      <c r="Z32" s="155" t="b">
        <v>0</v>
      </c>
      <c r="AA32" s="155" t="b">
        <v>0</v>
      </c>
      <c r="AB32" s="155" t="b">
        <v>0</v>
      </c>
      <c r="AC32" s="155" t="b">
        <v>0</v>
      </c>
      <c r="AD32" s="155" t="b">
        <v>0</v>
      </c>
      <c r="AE32" s="155" t="b">
        <v>0</v>
      </c>
    </row>
    <row r="33">
      <c r="A33" s="144"/>
      <c r="B33" s="155" t="b">
        <v>0</v>
      </c>
      <c r="C33" s="155" t="b">
        <v>0</v>
      </c>
      <c r="D33" s="155" t="b">
        <v>0</v>
      </c>
      <c r="E33" s="155" t="b">
        <v>0</v>
      </c>
      <c r="F33" s="155" t="b">
        <v>0</v>
      </c>
      <c r="G33" s="155" t="b">
        <v>0</v>
      </c>
      <c r="H33" s="155" t="b">
        <v>0</v>
      </c>
      <c r="I33" s="155" t="b">
        <v>0</v>
      </c>
      <c r="J33" s="155" t="b">
        <v>0</v>
      </c>
      <c r="K33" s="155" t="b">
        <v>0</v>
      </c>
      <c r="L33" s="155" t="b">
        <v>0</v>
      </c>
      <c r="M33" s="155" t="b">
        <v>0</v>
      </c>
      <c r="N33" s="155" t="b">
        <v>0</v>
      </c>
      <c r="O33" s="155" t="b">
        <v>0</v>
      </c>
      <c r="P33" s="155" t="b">
        <v>0</v>
      </c>
      <c r="Q33" s="155" t="b">
        <v>0</v>
      </c>
      <c r="R33" s="155" t="b">
        <v>0</v>
      </c>
      <c r="S33" s="155" t="b">
        <v>0</v>
      </c>
      <c r="T33" s="155" t="b">
        <v>0</v>
      </c>
      <c r="U33" s="155" t="b">
        <v>0</v>
      </c>
      <c r="V33" s="155" t="b">
        <v>0</v>
      </c>
      <c r="W33" s="155" t="b">
        <v>0</v>
      </c>
      <c r="X33" s="155" t="b">
        <v>0</v>
      </c>
      <c r="Y33" s="155" t="b">
        <v>0</v>
      </c>
      <c r="Z33" s="155" t="b">
        <v>0</v>
      </c>
      <c r="AA33" s="155" t="b">
        <v>0</v>
      </c>
      <c r="AB33" s="155" t="b">
        <v>0</v>
      </c>
      <c r="AC33" s="155" t="b">
        <v>0</v>
      </c>
      <c r="AD33" s="155" t="b">
        <v>0</v>
      </c>
      <c r="AE33" s="155" t="b">
        <v>0</v>
      </c>
    </row>
    <row r="34">
      <c r="A34" s="144"/>
      <c r="B34" s="155" t="b">
        <v>0</v>
      </c>
      <c r="C34" s="155" t="b">
        <v>0</v>
      </c>
      <c r="D34" s="155" t="b">
        <v>0</v>
      </c>
      <c r="E34" s="155" t="b">
        <v>0</v>
      </c>
      <c r="F34" s="155" t="b">
        <v>0</v>
      </c>
      <c r="G34" s="155" t="b">
        <v>0</v>
      </c>
      <c r="H34" s="155" t="b">
        <v>0</v>
      </c>
      <c r="I34" s="155" t="b">
        <v>0</v>
      </c>
      <c r="J34" s="155" t="b">
        <v>0</v>
      </c>
      <c r="K34" s="155" t="b">
        <v>0</v>
      </c>
      <c r="L34" s="155" t="b">
        <v>0</v>
      </c>
      <c r="M34" s="155" t="b">
        <v>0</v>
      </c>
      <c r="N34" s="155" t="b">
        <v>0</v>
      </c>
      <c r="O34" s="155" t="b">
        <v>0</v>
      </c>
      <c r="P34" s="155" t="b">
        <v>0</v>
      </c>
      <c r="Q34" s="155" t="b">
        <v>0</v>
      </c>
      <c r="R34" s="155" t="b">
        <v>0</v>
      </c>
      <c r="S34" s="155" t="b">
        <v>0</v>
      </c>
      <c r="T34" s="155" t="b">
        <v>0</v>
      </c>
      <c r="U34" s="155" t="b">
        <v>0</v>
      </c>
      <c r="V34" s="155" t="b">
        <v>0</v>
      </c>
      <c r="W34" s="155" t="b">
        <v>0</v>
      </c>
      <c r="X34" s="155" t="b">
        <v>0</v>
      </c>
      <c r="Y34" s="155" t="b">
        <v>0</v>
      </c>
      <c r="Z34" s="155" t="b">
        <v>0</v>
      </c>
      <c r="AA34" s="155" t="b">
        <v>0</v>
      </c>
      <c r="AB34" s="155" t="b">
        <v>0</v>
      </c>
      <c r="AC34" s="155" t="b">
        <v>0</v>
      </c>
      <c r="AD34" s="155" t="b">
        <v>0</v>
      </c>
      <c r="AE34" s="155" t="b">
        <v>0</v>
      </c>
    </row>
    <row r="35">
      <c r="A35" s="144"/>
      <c r="B35" s="155" t="b">
        <v>0</v>
      </c>
      <c r="C35" s="155" t="b">
        <v>0</v>
      </c>
      <c r="D35" s="155" t="b">
        <v>0</v>
      </c>
      <c r="E35" s="155" t="b">
        <v>0</v>
      </c>
      <c r="F35" s="155" t="b">
        <v>0</v>
      </c>
      <c r="G35" s="155" t="b">
        <v>0</v>
      </c>
      <c r="H35" s="155" t="b">
        <v>0</v>
      </c>
      <c r="I35" s="155" t="b">
        <v>0</v>
      </c>
      <c r="J35" s="155" t="b">
        <v>0</v>
      </c>
      <c r="K35" s="155" t="b">
        <v>0</v>
      </c>
      <c r="L35" s="155" t="b">
        <v>0</v>
      </c>
      <c r="M35" s="155" t="b">
        <v>0</v>
      </c>
      <c r="N35" s="155" t="b">
        <v>0</v>
      </c>
      <c r="O35" s="155" t="b">
        <v>0</v>
      </c>
      <c r="P35" s="155" t="b">
        <v>0</v>
      </c>
      <c r="Q35" s="155" t="b">
        <v>0</v>
      </c>
      <c r="R35" s="155" t="b">
        <v>0</v>
      </c>
      <c r="S35" s="155" t="b">
        <v>0</v>
      </c>
      <c r="T35" s="155" t="b">
        <v>0</v>
      </c>
      <c r="U35" s="155" t="b">
        <v>0</v>
      </c>
      <c r="V35" s="155" t="b">
        <v>0</v>
      </c>
      <c r="W35" s="155" t="b">
        <v>0</v>
      </c>
      <c r="X35" s="155" t="b">
        <v>0</v>
      </c>
      <c r="Y35" s="155" t="b">
        <v>0</v>
      </c>
      <c r="Z35" s="155" t="b">
        <v>0</v>
      </c>
      <c r="AA35" s="155" t="b">
        <v>0</v>
      </c>
      <c r="AB35" s="155" t="b">
        <v>0</v>
      </c>
      <c r="AC35" s="155" t="b">
        <v>0</v>
      </c>
      <c r="AD35" s="155" t="b">
        <v>0</v>
      </c>
      <c r="AE35" s="155" t="b">
        <v>0</v>
      </c>
    </row>
    <row r="36">
      <c r="A36" s="153" t="s">
        <v>9</v>
      </c>
      <c r="B36" s="154">
        <v>45469.0</v>
      </c>
      <c r="C36" s="154">
        <v>45476.0</v>
      </c>
      <c r="D36" s="154">
        <v>45483.0</v>
      </c>
      <c r="E36" s="154">
        <v>45490.0</v>
      </c>
      <c r="F36" s="154">
        <v>45497.0</v>
      </c>
      <c r="G36" s="154">
        <v>45504.0</v>
      </c>
      <c r="H36" s="154">
        <v>45511.0</v>
      </c>
      <c r="I36" s="154">
        <v>45518.0</v>
      </c>
      <c r="J36" s="154">
        <v>45525.0</v>
      </c>
      <c r="K36" s="154">
        <v>45532.0</v>
      </c>
      <c r="L36" s="154">
        <v>45539.0</v>
      </c>
      <c r="M36" s="154">
        <v>45546.0</v>
      </c>
      <c r="N36" s="154">
        <v>45553.0</v>
      </c>
      <c r="O36" s="154">
        <v>45560.0</v>
      </c>
      <c r="P36" s="154">
        <v>45567.0</v>
      </c>
      <c r="Q36" s="154">
        <v>45574.0</v>
      </c>
      <c r="R36" s="154">
        <v>45581.0</v>
      </c>
      <c r="S36" s="154">
        <v>45588.0</v>
      </c>
      <c r="T36" s="154">
        <v>45595.0</v>
      </c>
      <c r="U36" s="154">
        <v>45602.0</v>
      </c>
      <c r="V36" s="154">
        <v>45609.0</v>
      </c>
      <c r="W36" s="154">
        <v>45616.0</v>
      </c>
      <c r="X36" s="154">
        <v>45623.0</v>
      </c>
      <c r="Y36" s="154">
        <v>45630.0</v>
      </c>
      <c r="Z36" s="154">
        <v>45637.0</v>
      </c>
      <c r="AA36" s="154">
        <v>45644.0</v>
      </c>
      <c r="AB36" s="154">
        <v>45651.0</v>
      </c>
      <c r="AC36" s="154">
        <v>45658.0</v>
      </c>
      <c r="AD36" s="154">
        <v>45665.0</v>
      </c>
      <c r="AE36" s="154">
        <v>45672.0</v>
      </c>
    </row>
    <row r="37">
      <c r="A37" s="144"/>
      <c r="B37" s="142" t="b">
        <v>0</v>
      </c>
      <c r="C37" s="142" t="b">
        <v>0</v>
      </c>
      <c r="D37" s="142" t="b">
        <v>0</v>
      </c>
      <c r="E37" s="142" t="b">
        <v>0</v>
      </c>
      <c r="F37" s="142" t="b">
        <v>0</v>
      </c>
      <c r="G37" s="142" t="b">
        <v>0</v>
      </c>
      <c r="H37" s="142" t="b">
        <v>0</v>
      </c>
      <c r="I37" s="142" t="b">
        <v>0</v>
      </c>
      <c r="J37" s="142" t="b">
        <v>0</v>
      </c>
      <c r="K37" s="142" t="b">
        <v>0</v>
      </c>
      <c r="L37" s="142" t="b">
        <v>0</v>
      </c>
      <c r="M37" s="142" t="b">
        <v>0</v>
      </c>
      <c r="N37" s="142" t="b">
        <v>0</v>
      </c>
      <c r="O37" s="142" t="b">
        <v>0</v>
      </c>
      <c r="P37" s="142" t="b">
        <v>0</v>
      </c>
      <c r="Q37" s="142" t="b">
        <v>0</v>
      </c>
      <c r="R37" s="142" t="b">
        <v>0</v>
      </c>
      <c r="S37" s="142" t="b">
        <v>0</v>
      </c>
      <c r="T37" s="142" t="b">
        <v>0</v>
      </c>
      <c r="U37" s="142" t="b">
        <v>0</v>
      </c>
      <c r="V37" s="142" t="b">
        <v>0</v>
      </c>
      <c r="W37" s="142" t="b">
        <v>0</v>
      </c>
      <c r="X37" s="142" t="b">
        <v>0</v>
      </c>
      <c r="Y37" s="142" t="b">
        <v>0</v>
      </c>
      <c r="Z37" s="142" t="b">
        <v>0</v>
      </c>
      <c r="AA37" s="142" t="b">
        <v>0</v>
      </c>
      <c r="AB37" s="142" t="b">
        <v>0</v>
      </c>
      <c r="AC37" s="142" t="b">
        <v>0</v>
      </c>
      <c r="AD37" s="142" t="b">
        <v>0</v>
      </c>
      <c r="AE37" s="142" t="b">
        <v>0</v>
      </c>
    </row>
    <row r="38">
      <c r="A38" s="144"/>
      <c r="B38" s="142" t="b">
        <v>0</v>
      </c>
      <c r="C38" s="142" t="b">
        <v>0</v>
      </c>
      <c r="D38" s="142" t="b">
        <v>0</v>
      </c>
      <c r="E38" s="142" t="b">
        <v>0</v>
      </c>
      <c r="F38" s="142" t="b">
        <v>0</v>
      </c>
      <c r="G38" s="142" t="b">
        <v>0</v>
      </c>
      <c r="H38" s="142" t="b">
        <v>0</v>
      </c>
      <c r="I38" s="142" t="b">
        <v>0</v>
      </c>
      <c r="J38" s="142" t="b">
        <v>0</v>
      </c>
      <c r="K38" s="142" t="b">
        <v>0</v>
      </c>
      <c r="L38" s="142" t="b">
        <v>0</v>
      </c>
      <c r="M38" s="142" t="b">
        <v>0</v>
      </c>
      <c r="N38" s="142" t="b">
        <v>0</v>
      </c>
      <c r="O38" s="142" t="b">
        <v>0</v>
      </c>
      <c r="P38" s="142" t="b">
        <v>0</v>
      </c>
      <c r="Q38" s="142" t="b">
        <v>0</v>
      </c>
      <c r="R38" s="142" t="b">
        <v>0</v>
      </c>
      <c r="S38" s="142" t="b">
        <v>0</v>
      </c>
      <c r="T38" s="142" t="b">
        <v>0</v>
      </c>
      <c r="U38" s="142" t="b">
        <v>0</v>
      </c>
      <c r="V38" s="142" t="b">
        <v>0</v>
      </c>
      <c r="W38" s="142" t="b">
        <v>0</v>
      </c>
      <c r="X38" s="142" t="b">
        <v>0</v>
      </c>
      <c r="Y38" s="142" t="b">
        <v>0</v>
      </c>
      <c r="Z38" s="142" t="b">
        <v>0</v>
      </c>
      <c r="AA38" s="142" t="b">
        <v>0</v>
      </c>
      <c r="AB38" s="142" t="b">
        <v>0</v>
      </c>
      <c r="AC38" s="142" t="b">
        <v>0</v>
      </c>
      <c r="AD38" s="142" t="b">
        <v>0</v>
      </c>
      <c r="AE38" s="142" t="b">
        <v>0</v>
      </c>
    </row>
    <row r="39">
      <c r="A39" s="144"/>
      <c r="B39" s="142" t="b">
        <v>0</v>
      </c>
      <c r="C39" s="142" t="b">
        <v>0</v>
      </c>
      <c r="D39" s="142" t="b">
        <v>0</v>
      </c>
      <c r="E39" s="142" t="b">
        <v>0</v>
      </c>
      <c r="F39" s="142" t="b">
        <v>0</v>
      </c>
      <c r="G39" s="142" t="b">
        <v>0</v>
      </c>
      <c r="H39" s="142" t="b">
        <v>0</v>
      </c>
      <c r="I39" s="142" t="b">
        <v>0</v>
      </c>
      <c r="J39" s="142" t="b">
        <v>0</v>
      </c>
      <c r="K39" s="142" t="b">
        <v>0</v>
      </c>
      <c r="L39" s="142" t="b">
        <v>0</v>
      </c>
      <c r="M39" s="142" t="b">
        <v>0</v>
      </c>
      <c r="N39" s="142" t="b">
        <v>0</v>
      </c>
      <c r="O39" s="142" t="b">
        <v>0</v>
      </c>
      <c r="P39" s="142" t="b">
        <v>0</v>
      </c>
      <c r="Q39" s="142" t="b">
        <v>0</v>
      </c>
      <c r="R39" s="142" t="b">
        <v>0</v>
      </c>
      <c r="S39" s="142" t="b">
        <v>0</v>
      </c>
      <c r="T39" s="142" t="b">
        <v>0</v>
      </c>
      <c r="U39" s="142" t="b">
        <v>0</v>
      </c>
      <c r="V39" s="142" t="b">
        <v>0</v>
      </c>
      <c r="W39" s="142" t="b">
        <v>0</v>
      </c>
      <c r="X39" s="142" t="b">
        <v>0</v>
      </c>
      <c r="Y39" s="142" t="b">
        <v>0</v>
      </c>
      <c r="Z39" s="142" t="b">
        <v>0</v>
      </c>
      <c r="AA39" s="142" t="b">
        <v>0</v>
      </c>
      <c r="AB39" s="142" t="b">
        <v>0</v>
      </c>
      <c r="AC39" s="142" t="b">
        <v>0</v>
      </c>
      <c r="AD39" s="142" t="b">
        <v>0</v>
      </c>
      <c r="AE39" s="142" t="b">
        <v>0</v>
      </c>
    </row>
    <row r="40">
      <c r="A40" s="144"/>
      <c r="B40" s="142" t="b">
        <v>0</v>
      </c>
      <c r="C40" s="142" t="b">
        <v>0</v>
      </c>
      <c r="D40" s="142" t="b">
        <v>0</v>
      </c>
      <c r="E40" s="142" t="b">
        <v>0</v>
      </c>
      <c r="F40" s="142" t="b">
        <v>0</v>
      </c>
      <c r="G40" s="142" t="b">
        <v>0</v>
      </c>
      <c r="H40" s="142" t="b">
        <v>0</v>
      </c>
      <c r="I40" s="142" t="b">
        <v>0</v>
      </c>
      <c r="J40" s="142" t="b">
        <v>0</v>
      </c>
      <c r="K40" s="142" t="b">
        <v>0</v>
      </c>
      <c r="L40" s="142" t="b">
        <v>0</v>
      </c>
      <c r="M40" s="142" t="b">
        <v>0</v>
      </c>
      <c r="N40" s="142" t="b">
        <v>0</v>
      </c>
      <c r="O40" s="142" t="b">
        <v>0</v>
      </c>
      <c r="P40" s="142" t="b">
        <v>0</v>
      </c>
      <c r="Q40" s="142" t="b">
        <v>0</v>
      </c>
      <c r="R40" s="142" t="b">
        <v>0</v>
      </c>
      <c r="S40" s="142" t="b">
        <v>0</v>
      </c>
      <c r="T40" s="142" t="b">
        <v>0</v>
      </c>
      <c r="U40" s="142" t="b">
        <v>0</v>
      </c>
      <c r="V40" s="142" t="b">
        <v>0</v>
      </c>
      <c r="W40" s="142" t="b">
        <v>0</v>
      </c>
      <c r="X40" s="142" t="b">
        <v>0</v>
      </c>
      <c r="Y40" s="142" t="b">
        <v>0</v>
      </c>
      <c r="Z40" s="142" t="b">
        <v>0</v>
      </c>
      <c r="AA40" s="142" t="b">
        <v>0</v>
      </c>
      <c r="AB40" s="142" t="b">
        <v>0</v>
      </c>
      <c r="AC40" s="142" t="b">
        <v>0</v>
      </c>
      <c r="AD40" s="142" t="b">
        <v>0</v>
      </c>
      <c r="AE40" s="142" t="b">
        <v>0</v>
      </c>
    </row>
    <row r="41">
      <c r="A41" s="144"/>
      <c r="B41" s="142" t="b">
        <v>0</v>
      </c>
      <c r="C41" s="142" t="b">
        <v>0</v>
      </c>
      <c r="D41" s="142" t="b">
        <v>0</v>
      </c>
      <c r="E41" s="142" t="b">
        <v>0</v>
      </c>
      <c r="F41" s="142" t="b">
        <v>0</v>
      </c>
      <c r="G41" s="142" t="b">
        <v>0</v>
      </c>
      <c r="H41" s="142" t="b">
        <v>0</v>
      </c>
      <c r="I41" s="142" t="b">
        <v>0</v>
      </c>
      <c r="J41" s="142" t="b">
        <v>0</v>
      </c>
      <c r="K41" s="142" t="b">
        <v>0</v>
      </c>
      <c r="L41" s="142" t="b">
        <v>0</v>
      </c>
      <c r="M41" s="142" t="b">
        <v>0</v>
      </c>
      <c r="N41" s="142" t="b">
        <v>0</v>
      </c>
      <c r="O41" s="142" t="b">
        <v>0</v>
      </c>
      <c r="P41" s="142" t="b">
        <v>0</v>
      </c>
      <c r="Q41" s="142" t="b">
        <v>0</v>
      </c>
      <c r="R41" s="142" t="b">
        <v>0</v>
      </c>
      <c r="S41" s="142" t="b">
        <v>0</v>
      </c>
      <c r="T41" s="142" t="b">
        <v>0</v>
      </c>
      <c r="U41" s="142" t="b">
        <v>0</v>
      </c>
      <c r="V41" s="142" t="b">
        <v>0</v>
      </c>
      <c r="W41" s="142" t="b">
        <v>0</v>
      </c>
      <c r="X41" s="142" t="b">
        <v>0</v>
      </c>
      <c r="Y41" s="142" t="b">
        <v>0</v>
      </c>
      <c r="Z41" s="142" t="b">
        <v>0</v>
      </c>
      <c r="AA41" s="142" t="b">
        <v>0</v>
      </c>
      <c r="AB41" s="142" t="b">
        <v>0</v>
      </c>
      <c r="AC41" s="142" t="b">
        <v>0</v>
      </c>
      <c r="AD41" s="142" t="b">
        <v>0</v>
      </c>
      <c r="AE41" s="142" t="b">
        <v>0</v>
      </c>
    </row>
    <row r="42">
      <c r="A42" s="144"/>
      <c r="B42" s="142" t="b">
        <v>0</v>
      </c>
      <c r="C42" s="142" t="b">
        <v>0</v>
      </c>
      <c r="D42" s="142" t="b">
        <v>0</v>
      </c>
      <c r="E42" s="142" t="b">
        <v>0</v>
      </c>
      <c r="F42" s="142" t="b">
        <v>0</v>
      </c>
      <c r="G42" s="142" t="b">
        <v>0</v>
      </c>
      <c r="H42" s="142" t="b">
        <v>0</v>
      </c>
      <c r="I42" s="142" t="b">
        <v>0</v>
      </c>
      <c r="J42" s="142" t="b">
        <v>0</v>
      </c>
      <c r="K42" s="142" t="b">
        <v>0</v>
      </c>
      <c r="L42" s="142" t="b">
        <v>0</v>
      </c>
      <c r="M42" s="142" t="b">
        <v>0</v>
      </c>
      <c r="N42" s="142" t="b">
        <v>0</v>
      </c>
      <c r="O42" s="142" t="b">
        <v>0</v>
      </c>
      <c r="P42" s="142" t="b">
        <v>0</v>
      </c>
      <c r="Q42" s="142" t="b">
        <v>0</v>
      </c>
      <c r="R42" s="142" t="b">
        <v>0</v>
      </c>
      <c r="S42" s="142" t="b">
        <v>0</v>
      </c>
      <c r="T42" s="142" t="b">
        <v>0</v>
      </c>
      <c r="U42" s="142" t="b">
        <v>0</v>
      </c>
      <c r="V42" s="142" t="b">
        <v>0</v>
      </c>
      <c r="W42" s="142" t="b">
        <v>0</v>
      </c>
      <c r="X42" s="142" t="b">
        <v>0</v>
      </c>
      <c r="Y42" s="142" t="b">
        <v>0</v>
      </c>
      <c r="Z42" s="142" t="b">
        <v>0</v>
      </c>
      <c r="AA42" s="142" t="b">
        <v>0</v>
      </c>
      <c r="AB42" s="142" t="b">
        <v>0</v>
      </c>
      <c r="AC42" s="142" t="b">
        <v>0</v>
      </c>
      <c r="AD42" s="142" t="b">
        <v>0</v>
      </c>
      <c r="AE42" s="142" t="b">
        <v>0</v>
      </c>
    </row>
    <row r="43">
      <c r="A43" s="144"/>
      <c r="B43" s="142" t="b">
        <v>0</v>
      </c>
      <c r="C43" s="142" t="b">
        <v>0</v>
      </c>
      <c r="D43" s="142" t="b">
        <v>0</v>
      </c>
      <c r="E43" s="142" t="b">
        <v>0</v>
      </c>
      <c r="F43" s="142" t="b">
        <v>0</v>
      </c>
      <c r="G43" s="142" t="b">
        <v>0</v>
      </c>
      <c r="H43" s="142" t="b">
        <v>0</v>
      </c>
      <c r="I43" s="142" t="b">
        <v>0</v>
      </c>
      <c r="J43" s="142" t="b">
        <v>0</v>
      </c>
      <c r="K43" s="142" t="b">
        <v>0</v>
      </c>
      <c r="L43" s="142" t="b">
        <v>0</v>
      </c>
      <c r="M43" s="142" t="b">
        <v>0</v>
      </c>
      <c r="N43" s="142" t="b">
        <v>0</v>
      </c>
      <c r="O43" s="142" t="b">
        <v>0</v>
      </c>
      <c r="P43" s="142" t="b">
        <v>0</v>
      </c>
      <c r="Q43" s="142" t="b">
        <v>0</v>
      </c>
      <c r="R43" s="142" t="b">
        <v>0</v>
      </c>
      <c r="S43" s="142" t="b">
        <v>0</v>
      </c>
      <c r="T43" s="142" t="b">
        <v>0</v>
      </c>
      <c r="U43" s="142" t="b">
        <v>0</v>
      </c>
      <c r="V43" s="142" t="b">
        <v>0</v>
      </c>
      <c r="W43" s="142" t="b">
        <v>0</v>
      </c>
      <c r="X43" s="142" t="b">
        <v>0</v>
      </c>
      <c r="Y43" s="142" t="b">
        <v>0</v>
      </c>
      <c r="Z43" s="142" t="b">
        <v>0</v>
      </c>
      <c r="AA43" s="142" t="b">
        <v>0</v>
      </c>
      <c r="AB43" s="142" t="b">
        <v>0</v>
      </c>
      <c r="AC43" s="142" t="b">
        <v>0</v>
      </c>
      <c r="AD43" s="142" t="b">
        <v>0</v>
      </c>
      <c r="AE43" s="142" t="b">
        <v>0</v>
      </c>
    </row>
    <row r="44">
      <c r="A44" s="144"/>
      <c r="B44" s="142" t="b">
        <v>0</v>
      </c>
      <c r="C44" s="142" t="b">
        <v>0</v>
      </c>
      <c r="D44" s="142" t="b">
        <v>0</v>
      </c>
      <c r="E44" s="142" t="b">
        <v>0</v>
      </c>
      <c r="F44" s="142" t="b">
        <v>0</v>
      </c>
      <c r="G44" s="142" t="b">
        <v>0</v>
      </c>
      <c r="H44" s="142" t="b">
        <v>0</v>
      </c>
      <c r="I44" s="142" t="b">
        <v>0</v>
      </c>
      <c r="J44" s="142" t="b">
        <v>0</v>
      </c>
      <c r="K44" s="142" t="b">
        <v>0</v>
      </c>
      <c r="L44" s="142" t="b">
        <v>0</v>
      </c>
      <c r="M44" s="142" t="b">
        <v>0</v>
      </c>
      <c r="N44" s="142" t="b">
        <v>0</v>
      </c>
      <c r="O44" s="142" t="b">
        <v>0</v>
      </c>
      <c r="P44" s="142" t="b">
        <v>0</v>
      </c>
      <c r="Q44" s="142" t="b">
        <v>0</v>
      </c>
      <c r="R44" s="142" t="b">
        <v>0</v>
      </c>
      <c r="S44" s="142" t="b">
        <v>0</v>
      </c>
      <c r="T44" s="142" t="b">
        <v>0</v>
      </c>
      <c r="U44" s="142" t="b">
        <v>0</v>
      </c>
      <c r="V44" s="142" t="b">
        <v>0</v>
      </c>
      <c r="W44" s="142" t="b">
        <v>0</v>
      </c>
      <c r="X44" s="142" t="b">
        <v>0</v>
      </c>
      <c r="Y44" s="142" t="b">
        <v>0</v>
      </c>
      <c r="Z44" s="142" t="b">
        <v>0</v>
      </c>
      <c r="AA44" s="142" t="b">
        <v>0</v>
      </c>
      <c r="AB44" s="142" t="b">
        <v>0</v>
      </c>
      <c r="AC44" s="142" t="b">
        <v>0</v>
      </c>
      <c r="AD44" s="142" t="b">
        <v>0</v>
      </c>
      <c r="AE44" s="142" t="b">
        <v>0</v>
      </c>
    </row>
    <row r="45">
      <c r="A45" s="144"/>
      <c r="B45" s="142" t="b">
        <v>0</v>
      </c>
      <c r="C45" s="142" t="b">
        <v>0</v>
      </c>
      <c r="D45" s="142" t="b">
        <v>0</v>
      </c>
      <c r="E45" s="142" t="b">
        <v>0</v>
      </c>
      <c r="F45" s="142" t="b">
        <v>0</v>
      </c>
      <c r="G45" s="142" t="b">
        <v>0</v>
      </c>
      <c r="H45" s="142" t="b">
        <v>0</v>
      </c>
      <c r="I45" s="142" t="b">
        <v>0</v>
      </c>
      <c r="J45" s="142" t="b">
        <v>0</v>
      </c>
      <c r="K45" s="142" t="b">
        <v>0</v>
      </c>
      <c r="L45" s="142" t="b">
        <v>0</v>
      </c>
      <c r="M45" s="142" t="b">
        <v>0</v>
      </c>
      <c r="N45" s="142" t="b">
        <v>0</v>
      </c>
      <c r="O45" s="142" t="b">
        <v>0</v>
      </c>
      <c r="P45" s="142" t="b">
        <v>0</v>
      </c>
      <c r="Q45" s="142" t="b">
        <v>0</v>
      </c>
      <c r="R45" s="142" t="b">
        <v>0</v>
      </c>
      <c r="S45" s="142" t="b">
        <v>0</v>
      </c>
      <c r="T45" s="142" t="b">
        <v>0</v>
      </c>
      <c r="U45" s="142" t="b">
        <v>0</v>
      </c>
      <c r="V45" s="142" t="b">
        <v>0</v>
      </c>
      <c r="W45" s="142" t="b">
        <v>0</v>
      </c>
      <c r="X45" s="142" t="b">
        <v>0</v>
      </c>
      <c r="Y45" s="142" t="b">
        <v>0</v>
      </c>
      <c r="Z45" s="142" t="b">
        <v>0</v>
      </c>
      <c r="AA45" s="142" t="b">
        <v>0</v>
      </c>
      <c r="AB45" s="142" t="b">
        <v>0</v>
      </c>
      <c r="AC45" s="142" t="b">
        <v>0</v>
      </c>
      <c r="AD45" s="142" t="b">
        <v>0</v>
      </c>
      <c r="AE45" s="142" t="b">
        <v>0</v>
      </c>
    </row>
    <row r="46">
      <c r="A46" s="144"/>
      <c r="B46" s="142" t="b">
        <v>0</v>
      </c>
      <c r="C46" s="142" t="b">
        <v>0</v>
      </c>
      <c r="D46" s="142" t="b">
        <v>0</v>
      </c>
      <c r="E46" s="142" t="b">
        <v>0</v>
      </c>
      <c r="F46" s="142" t="b">
        <v>0</v>
      </c>
      <c r="G46" s="142" t="b">
        <v>0</v>
      </c>
      <c r="H46" s="142" t="b">
        <v>0</v>
      </c>
      <c r="I46" s="142" t="b">
        <v>0</v>
      </c>
      <c r="J46" s="142" t="b">
        <v>0</v>
      </c>
      <c r="K46" s="142" t="b">
        <v>0</v>
      </c>
      <c r="L46" s="142" t="b">
        <v>0</v>
      </c>
      <c r="M46" s="142" t="b">
        <v>0</v>
      </c>
      <c r="N46" s="142" t="b">
        <v>0</v>
      </c>
      <c r="O46" s="142" t="b">
        <v>0</v>
      </c>
      <c r="P46" s="142" t="b">
        <v>0</v>
      </c>
      <c r="Q46" s="142" t="b">
        <v>0</v>
      </c>
      <c r="R46" s="142" t="b">
        <v>0</v>
      </c>
      <c r="S46" s="142" t="b">
        <v>0</v>
      </c>
      <c r="T46" s="142" t="b">
        <v>0</v>
      </c>
      <c r="U46" s="142" t="b">
        <v>0</v>
      </c>
      <c r="V46" s="142" t="b">
        <v>0</v>
      </c>
      <c r="W46" s="142" t="b">
        <v>0</v>
      </c>
      <c r="X46" s="142" t="b">
        <v>0</v>
      </c>
      <c r="Y46" s="142" t="b">
        <v>0</v>
      </c>
      <c r="Z46" s="142" t="b">
        <v>0</v>
      </c>
      <c r="AA46" s="142" t="b">
        <v>0</v>
      </c>
      <c r="AB46" s="142" t="b">
        <v>0</v>
      </c>
      <c r="AC46" s="142" t="b">
        <v>0</v>
      </c>
      <c r="AD46" s="142" t="b">
        <v>0</v>
      </c>
      <c r="AE46" s="142" t="b">
        <v>0</v>
      </c>
    </row>
    <row r="47">
      <c r="A47" s="153" t="s">
        <v>10</v>
      </c>
      <c r="B47" s="154">
        <v>45469.0</v>
      </c>
      <c r="C47" s="154">
        <v>45476.0</v>
      </c>
      <c r="D47" s="154">
        <v>45483.0</v>
      </c>
      <c r="E47" s="154">
        <v>45490.0</v>
      </c>
      <c r="F47" s="154">
        <v>45497.0</v>
      </c>
      <c r="G47" s="154">
        <v>45504.0</v>
      </c>
      <c r="H47" s="154">
        <v>45511.0</v>
      </c>
      <c r="I47" s="154">
        <v>45518.0</v>
      </c>
      <c r="J47" s="154">
        <v>45525.0</v>
      </c>
      <c r="K47" s="154">
        <v>45532.0</v>
      </c>
      <c r="L47" s="154">
        <v>45539.0</v>
      </c>
      <c r="M47" s="154">
        <v>45546.0</v>
      </c>
      <c r="N47" s="154">
        <v>45553.0</v>
      </c>
      <c r="O47" s="154">
        <v>45560.0</v>
      </c>
      <c r="P47" s="154">
        <v>45567.0</v>
      </c>
      <c r="Q47" s="154">
        <v>45574.0</v>
      </c>
      <c r="R47" s="154">
        <v>45581.0</v>
      </c>
      <c r="S47" s="154">
        <v>45588.0</v>
      </c>
      <c r="T47" s="154">
        <v>45595.0</v>
      </c>
      <c r="U47" s="154">
        <v>45602.0</v>
      </c>
      <c r="V47" s="154">
        <v>45609.0</v>
      </c>
      <c r="W47" s="154">
        <v>45616.0</v>
      </c>
      <c r="X47" s="154">
        <v>45623.0</v>
      </c>
      <c r="Y47" s="154">
        <v>45630.0</v>
      </c>
      <c r="Z47" s="154">
        <v>45637.0</v>
      </c>
      <c r="AA47" s="154">
        <v>45644.0</v>
      </c>
      <c r="AB47" s="154">
        <v>45651.0</v>
      </c>
      <c r="AC47" s="154">
        <v>45658.0</v>
      </c>
      <c r="AD47" s="154">
        <v>45665.0</v>
      </c>
      <c r="AE47" s="154">
        <v>45672.0</v>
      </c>
    </row>
    <row r="48">
      <c r="A48" s="148"/>
      <c r="B48" s="155" t="b">
        <v>0</v>
      </c>
      <c r="C48" s="155" t="b">
        <v>0</v>
      </c>
      <c r="D48" s="155" t="b">
        <v>0</v>
      </c>
      <c r="E48" s="155" t="b">
        <v>0</v>
      </c>
      <c r="F48" s="155" t="b">
        <v>0</v>
      </c>
      <c r="G48" s="155" t="b">
        <v>0</v>
      </c>
      <c r="H48" s="155" t="b">
        <v>0</v>
      </c>
      <c r="I48" s="155" t="b">
        <v>0</v>
      </c>
      <c r="J48" s="155" t="b">
        <v>0</v>
      </c>
      <c r="K48" s="155" t="b">
        <v>0</v>
      </c>
      <c r="L48" s="155" t="b">
        <v>0</v>
      </c>
      <c r="M48" s="155" t="b">
        <v>0</v>
      </c>
      <c r="N48" s="155" t="b">
        <v>0</v>
      </c>
      <c r="O48" s="155" t="b">
        <v>0</v>
      </c>
      <c r="P48" s="155" t="b">
        <v>0</v>
      </c>
      <c r="Q48" s="155" t="b">
        <v>0</v>
      </c>
      <c r="R48" s="155" t="b">
        <v>0</v>
      </c>
      <c r="S48" s="155" t="b">
        <v>0</v>
      </c>
      <c r="T48" s="155" t="b">
        <v>0</v>
      </c>
      <c r="U48" s="155" t="b">
        <v>0</v>
      </c>
      <c r="V48" s="155" t="b">
        <v>0</v>
      </c>
      <c r="W48" s="155" t="b">
        <v>0</v>
      </c>
      <c r="X48" s="155" t="b">
        <v>0</v>
      </c>
      <c r="Y48" s="155" t="b">
        <v>0</v>
      </c>
      <c r="Z48" s="155" t="b">
        <v>0</v>
      </c>
      <c r="AA48" s="155" t="b">
        <v>0</v>
      </c>
      <c r="AB48" s="155" t="b">
        <v>0</v>
      </c>
      <c r="AC48" s="155" t="b">
        <v>0</v>
      </c>
      <c r="AD48" s="155" t="b">
        <v>0</v>
      </c>
      <c r="AE48" s="155" t="b">
        <v>0</v>
      </c>
    </row>
    <row r="49">
      <c r="A49" s="148"/>
      <c r="B49" s="155" t="b">
        <v>0</v>
      </c>
      <c r="C49" s="155" t="b">
        <v>0</v>
      </c>
      <c r="D49" s="155" t="b">
        <v>0</v>
      </c>
      <c r="E49" s="155" t="b">
        <v>0</v>
      </c>
      <c r="F49" s="155" t="b">
        <v>0</v>
      </c>
      <c r="G49" s="155" t="b">
        <v>0</v>
      </c>
      <c r="H49" s="155" t="b">
        <v>0</v>
      </c>
      <c r="I49" s="155" t="b">
        <v>0</v>
      </c>
      <c r="J49" s="155" t="b">
        <v>0</v>
      </c>
      <c r="K49" s="155" t="b">
        <v>0</v>
      </c>
      <c r="L49" s="155" t="b">
        <v>0</v>
      </c>
      <c r="M49" s="155" t="b">
        <v>0</v>
      </c>
      <c r="N49" s="155" t="b">
        <v>0</v>
      </c>
      <c r="O49" s="155" t="b">
        <v>0</v>
      </c>
      <c r="P49" s="155" t="b">
        <v>0</v>
      </c>
      <c r="Q49" s="155" t="b">
        <v>0</v>
      </c>
      <c r="R49" s="155" t="b">
        <v>0</v>
      </c>
      <c r="S49" s="155" t="b">
        <v>0</v>
      </c>
      <c r="T49" s="155" t="b">
        <v>0</v>
      </c>
      <c r="U49" s="155" t="b">
        <v>0</v>
      </c>
      <c r="V49" s="155" t="b">
        <v>0</v>
      </c>
      <c r="W49" s="155" t="b">
        <v>0</v>
      </c>
      <c r="X49" s="155" t="b">
        <v>0</v>
      </c>
      <c r="Y49" s="155" t="b">
        <v>0</v>
      </c>
      <c r="Z49" s="155" t="b">
        <v>0</v>
      </c>
      <c r="AA49" s="155" t="b">
        <v>0</v>
      </c>
      <c r="AB49" s="155" t="b">
        <v>0</v>
      </c>
      <c r="AC49" s="155" t="b">
        <v>0</v>
      </c>
      <c r="AD49" s="155" t="b">
        <v>0</v>
      </c>
      <c r="AE49" s="155" t="b">
        <v>0</v>
      </c>
    </row>
    <row r="50">
      <c r="A50" s="148"/>
      <c r="B50" s="155" t="b">
        <v>0</v>
      </c>
      <c r="C50" s="155" t="b">
        <v>0</v>
      </c>
      <c r="D50" s="155" t="b">
        <v>0</v>
      </c>
      <c r="E50" s="155" t="b">
        <v>0</v>
      </c>
      <c r="F50" s="155" t="b">
        <v>0</v>
      </c>
      <c r="G50" s="155" t="b">
        <v>0</v>
      </c>
      <c r="H50" s="155" t="b">
        <v>0</v>
      </c>
      <c r="I50" s="155" t="b">
        <v>0</v>
      </c>
      <c r="J50" s="155" t="b">
        <v>0</v>
      </c>
      <c r="K50" s="155" t="b">
        <v>0</v>
      </c>
      <c r="L50" s="155" t="b">
        <v>0</v>
      </c>
      <c r="M50" s="155" t="b">
        <v>0</v>
      </c>
      <c r="N50" s="155" t="b">
        <v>0</v>
      </c>
      <c r="O50" s="155" t="b">
        <v>0</v>
      </c>
      <c r="P50" s="155" t="b">
        <v>0</v>
      </c>
      <c r="Q50" s="155" t="b">
        <v>0</v>
      </c>
      <c r="R50" s="155" t="b">
        <v>0</v>
      </c>
      <c r="S50" s="155" t="b">
        <v>0</v>
      </c>
      <c r="T50" s="155" t="b">
        <v>0</v>
      </c>
      <c r="U50" s="155" t="b">
        <v>0</v>
      </c>
      <c r="V50" s="155" t="b">
        <v>0</v>
      </c>
      <c r="W50" s="155" t="b">
        <v>0</v>
      </c>
      <c r="X50" s="155" t="b">
        <v>0</v>
      </c>
      <c r="Y50" s="155" t="b">
        <v>0</v>
      </c>
      <c r="Z50" s="155" t="b">
        <v>0</v>
      </c>
      <c r="AA50" s="155" t="b">
        <v>0</v>
      </c>
      <c r="AB50" s="155" t="b">
        <v>0</v>
      </c>
      <c r="AC50" s="155" t="b">
        <v>0</v>
      </c>
      <c r="AD50" s="155" t="b">
        <v>0</v>
      </c>
      <c r="AE50" s="155" t="b">
        <v>0</v>
      </c>
    </row>
    <row r="51">
      <c r="A51" s="148"/>
      <c r="B51" s="155" t="b">
        <v>0</v>
      </c>
      <c r="C51" s="155" t="b">
        <v>0</v>
      </c>
      <c r="D51" s="155" t="b">
        <v>0</v>
      </c>
      <c r="E51" s="155" t="b">
        <v>0</v>
      </c>
      <c r="F51" s="155" t="b">
        <v>0</v>
      </c>
      <c r="G51" s="155" t="b">
        <v>0</v>
      </c>
      <c r="H51" s="155" t="b">
        <v>0</v>
      </c>
      <c r="I51" s="155" t="b">
        <v>0</v>
      </c>
      <c r="J51" s="155" t="b">
        <v>0</v>
      </c>
      <c r="K51" s="155" t="b">
        <v>0</v>
      </c>
      <c r="L51" s="155" t="b">
        <v>0</v>
      </c>
      <c r="M51" s="155" t="b">
        <v>0</v>
      </c>
      <c r="N51" s="155" t="b">
        <v>0</v>
      </c>
      <c r="O51" s="155" t="b">
        <v>0</v>
      </c>
      <c r="P51" s="155" t="b">
        <v>0</v>
      </c>
      <c r="Q51" s="155" t="b">
        <v>0</v>
      </c>
      <c r="R51" s="155" t="b">
        <v>0</v>
      </c>
      <c r="S51" s="155" t="b">
        <v>0</v>
      </c>
      <c r="T51" s="155" t="b">
        <v>0</v>
      </c>
      <c r="U51" s="155" t="b">
        <v>0</v>
      </c>
      <c r="V51" s="155" t="b">
        <v>0</v>
      </c>
      <c r="W51" s="155" t="b">
        <v>0</v>
      </c>
      <c r="X51" s="155" t="b">
        <v>0</v>
      </c>
      <c r="Y51" s="155" t="b">
        <v>0</v>
      </c>
      <c r="Z51" s="155" t="b">
        <v>0</v>
      </c>
      <c r="AA51" s="155" t="b">
        <v>0</v>
      </c>
      <c r="AB51" s="155" t="b">
        <v>0</v>
      </c>
      <c r="AC51" s="155" t="b">
        <v>0</v>
      </c>
      <c r="AD51" s="155" t="b">
        <v>0</v>
      </c>
      <c r="AE51" s="155" t="b">
        <v>0</v>
      </c>
    </row>
    <row r="52">
      <c r="A52" s="144"/>
      <c r="B52" s="155" t="b">
        <v>0</v>
      </c>
      <c r="C52" s="155" t="b">
        <v>0</v>
      </c>
      <c r="D52" s="155" t="b">
        <v>0</v>
      </c>
      <c r="E52" s="155" t="b">
        <v>0</v>
      </c>
      <c r="F52" s="155" t="b">
        <v>0</v>
      </c>
      <c r="G52" s="155" t="b">
        <v>0</v>
      </c>
      <c r="H52" s="155" t="b">
        <v>0</v>
      </c>
      <c r="I52" s="155" t="b">
        <v>0</v>
      </c>
      <c r="J52" s="155" t="b">
        <v>0</v>
      </c>
      <c r="K52" s="155" t="b">
        <v>0</v>
      </c>
      <c r="L52" s="155" t="b">
        <v>0</v>
      </c>
      <c r="M52" s="155" t="b">
        <v>0</v>
      </c>
      <c r="N52" s="155" t="b">
        <v>0</v>
      </c>
      <c r="O52" s="155" t="b">
        <v>0</v>
      </c>
      <c r="P52" s="155" t="b">
        <v>0</v>
      </c>
      <c r="Q52" s="155" t="b">
        <v>0</v>
      </c>
      <c r="R52" s="155" t="b">
        <v>0</v>
      </c>
      <c r="S52" s="155" t="b">
        <v>0</v>
      </c>
      <c r="T52" s="155" t="b">
        <v>0</v>
      </c>
      <c r="U52" s="155" t="b">
        <v>0</v>
      </c>
      <c r="V52" s="155" t="b">
        <v>0</v>
      </c>
      <c r="W52" s="155" t="b">
        <v>0</v>
      </c>
      <c r="X52" s="155" t="b">
        <v>0</v>
      </c>
      <c r="Y52" s="155" t="b">
        <v>0</v>
      </c>
      <c r="Z52" s="155" t="b">
        <v>0</v>
      </c>
      <c r="AA52" s="155" t="b">
        <v>0</v>
      </c>
      <c r="AB52" s="155" t="b">
        <v>0</v>
      </c>
      <c r="AC52" s="155" t="b">
        <v>0</v>
      </c>
      <c r="AD52" s="155" t="b">
        <v>0</v>
      </c>
      <c r="AE52" s="155" t="b">
        <v>0</v>
      </c>
    </row>
    <row r="53">
      <c r="A53" s="144"/>
      <c r="B53" s="155" t="b">
        <v>0</v>
      </c>
      <c r="C53" s="155" t="b">
        <v>0</v>
      </c>
      <c r="D53" s="155" t="b">
        <v>0</v>
      </c>
      <c r="E53" s="155" t="b">
        <v>0</v>
      </c>
      <c r="F53" s="155" t="b">
        <v>0</v>
      </c>
      <c r="G53" s="155" t="b">
        <v>0</v>
      </c>
      <c r="H53" s="155" t="b">
        <v>0</v>
      </c>
      <c r="I53" s="155" t="b">
        <v>0</v>
      </c>
      <c r="J53" s="155" t="b">
        <v>0</v>
      </c>
      <c r="K53" s="155" t="b">
        <v>0</v>
      </c>
      <c r="L53" s="155" t="b">
        <v>0</v>
      </c>
      <c r="M53" s="155" t="b">
        <v>0</v>
      </c>
      <c r="N53" s="155" t="b">
        <v>0</v>
      </c>
      <c r="O53" s="155" t="b">
        <v>0</v>
      </c>
      <c r="P53" s="155" t="b">
        <v>0</v>
      </c>
      <c r="Q53" s="155" t="b">
        <v>0</v>
      </c>
      <c r="R53" s="155" t="b">
        <v>0</v>
      </c>
      <c r="S53" s="155" t="b">
        <v>0</v>
      </c>
      <c r="T53" s="155" t="b">
        <v>0</v>
      </c>
      <c r="U53" s="155" t="b">
        <v>0</v>
      </c>
      <c r="V53" s="155" t="b">
        <v>0</v>
      </c>
      <c r="W53" s="155" t="b">
        <v>0</v>
      </c>
      <c r="X53" s="155" t="b">
        <v>0</v>
      </c>
      <c r="Y53" s="155" t="b">
        <v>0</v>
      </c>
      <c r="Z53" s="155" t="b">
        <v>0</v>
      </c>
      <c r="AA53" s="155" t="b">
        <v>0</v>
      </c>
      <c r="AB53" s="155" t="b">
        <v>0</v>
      </c>
      <c r="AC53" s="155" t="b">
        <v>0</v>
      </c>
      <c r="AD53" s="155" t="b">
        <v>0</v>
      </c>
      <c r="AE53" s="155" t="b">
        <v>0</v>
      </c>
    </row>
    <row r="54">
      <c r="A54" s="144"/>
      <c r="B54" s="155" t="b">
        <v>0</v>
      </c>
      <c r="C54" s="155" t="b">
        <v>0</v>
      </c>
      <c r="D54" s="155" t="b">
        <v>0</v>
      </c>
      <c r="E54" s="155" t="b">
        <v>0</v>
      </c>
      <c r="F54" s="155" t="b">
        <v>0</v>
      </c>
      <c r="G54" s="155" t="b">
        <v>0</v>
      </c>
      <c r="H54" s="155" t="b">
        <v>0</v>
      </c>
      <c r="I54" s="155" t="b">
        <v>0</v>
      </c>
      <c r="J54" s="155" t="b">
        <v>0</v>
      </c>
      <c r="K54" s="155" t="b">
        <v>0</v>
      </c>
      <c r="L54" s="155" t="b">
        <v>0</v>
      </c>
      <c r="M54" s="155" t="b">
        <v>0</v>
      </c>
      <c r="N54" s="155" t="b">
        <v>0</v>
      </c>
      <c r="O54" s="155" t="b">
        <v>0</v>
      </c>
      <c r="P54" s="155" t="b">
        <v>0</v>
      </c>
      <c r="Q54" s="155" t="b">
        <v>0</v>
      </c>
      <c r="R54" s="155" t="b">
        <v>0</v>
      </c>
      <c r="S54" s="155" t="b">
        <v>0</v>
      </c>
      <c r="T54" s="155" t="b">
        <v>0</v>
      </c>
      <c r="U54" s="155" t="b">
        <v>0</v>
      </c>
      <c r="V54" s="155" t="b">
        <v>0</v>
      </c>
      <c r="W54" s="155" t="b">
        <v>0</v>
      </c>
      <c r="X54" s="155" t="b">
        <v>0</v>
      </c>
      <c r="Y54" s="155" t="b">
        <v>0</v>
      </c>
      <c r="Z54" s="155" t="b">
        <v>0</v>
      </c>
      <c r="AA54" s="155" t="b">
        <v>0</v>
      </c>
      <c r="AB54" s="155" t="b">
        <v>0</v>
      </c>
      <c r="AC54" s="155" t="b">
        <v>0</v>
      </c>
      <c r="AD54" s="155" t="b">
        <v>0</v>
      </c>
      <c r="AE54" s="155" t="b">
        <v>0</v>
      </c>
    </row>
    <row r="55">
      <c r="A55" s="144"/>
      <c r="B55" s="155" t="b">
        <v>0</v>
      </c>
      <c r="C55" s="155" t="b">
        <v>0</v>
      </c>
      <c r="D55" s="155" t="b">
        <v>0</v>
      </c>
      <c r="E55" s="155" t="b">
        <v>0</v>
      </c>
      <c r="F55" s="155" t="b">
        <v>0</v>
      </c>
      <c r="G55" s="155" t="b">
        <v>0</v>
      </c>
      <c r="H55" s="155" t="b">
        <v>0</v>
      </c>
      <c r="I55" s="155" t="b">
        <v>0</v>
      </c>
      <c r="J55" s="155" t="b">
        <v>0</v>
      </c>
      <c r="K55" s="155" t="b">
        <v>0</v>
      </c>
      <c r="L55" s="155" t="b">
        <v>0</v>
      </c>
      <c r="M55" s="155" t="b">
        <v>0</v>
      </c>
      <c r="N55" s="155" t="b">
        <v>0</v>
      </c>
      <c r="O55" s="155" t="b">
        <v>0</v>
      </c>
      <c r="P55" s="155" t="b">
        <v>0</v>
      </c>
      <c r="Q55" s="155" t="b">
        <v>0</v>
      </c>
      <c r="R55" s="155" t="b">
        <v>0</v>
      </c>
      <c r="S55" s="155" t="b">
        <v>0</v>
      </c>
      <c r="T55" s="155" t="b">
        <v>0</v>
      </c>
      <c r="U55" s="155" t="b">
        <v>0</v>
      </c>
      <c r="V55" s="155" t="b">
        <v>0</v>
      </c>
      <c r="W55" s="155" t="b">
        <v>0</v>
      </c>
      <c r="X55" s="155" t="b">
        <v>0</v>
      </c>
      <c r="Y55" s="155" t="b">
        <v>0</v>
      </c>
      <c r="Z55" s="155" t="b">
        <v>0</v>
      </c>
      <c r="AA55" s="155" t="b">
        <v>0</v>
      </c>
      <c r="AB55" s="155" t="b">
        <v>0</v>
      </c>
      <c r="AC55" s="155" t="b">
        <v>0</v>
      </c>
      <c r="AD55" s="155" t="b">
        <v>0</v>
      </c>
      <c r="AE55" s="155" t="b">
        <v>0</v>
      </c>
    </row>
    <row r="56">
      <c r="A56" s="144"/>
      <c r="B56" s="155" t="b">
        <v>0</v>
      </c>
      <c r="C56" s="155" t="b">
        <v>0</v>
      </c>
      <c r="D56" s="155" t="b">
        <v>0</v>
      </c>
      <c r="E56" s="155" t="b">
        <v>0</v>
      </c>
      <c r="F56" s="155" t="b">
        <v>0</v>
      </c>
      <c r="G56" s="155" t="b">
        <v>0</v>
      </c>
      <c r="H56" s="155" t="b">
        <v>0</v>
      </c>
      <c r="I56" s="155" t="b">
        <v>0</v>
      </c>
      <c r="J56" s="155" t="b">
        <v>0</v>
      </c>
      <c r="K56" s="155" t="b">
        <v>0</v>
      </c>
      <c r="L56" s="155" t="b">
        <v>0</v>
      </c>
      <c r="M56" s="155" t="b">
        <v>0</v>
      </c>
      <c r="N56" s="155" t="b">
        <v>0</v>
      </c>
      <c r="O56" s="155" t="b">
        <v>0</v>
      </c>
      <c r="P56" s="155" t="b">
        <v>0</v>
      </c>
      <c r="Q56" s="155" t="b">
        <v>0</v>
      </c>
      <c r="R56" s="155" t="b">
        <v>0</v>
      </c>
      <c r="S56" s="155" t="b">
        <v>0</v>
      </c>
      <c r="T56" s="155" t="b">
        <v>0</v>
      </c>
      <c r="U56" s="155" t="b">
        <v>0</v>
      </c>
      <c r="V56" s="155" t="b">
        <v>0</v>
      </c>
      <c r="W56" s="155" t="b">
        <v>0</v>
      </c>
      <c r="X56" s="155" t="b">
        <v>0</v>
      </c>
      <c r="Y56" s="155" t="b">
        <v>0</v>
      </c>
      <c r="Z56" s="155" t="b">
        <v>0</v>
      </c>
      <c r="AA56" s="155" t="b">
        <v>0</v>
      </c>
      <c r="AB56" s="155" t="b">
        <v>0</v>
      </c>
      <c r="AC56" s="155" t="b">
        <v>0</v>
      </c>
      <c r="AD56" s="155" t="b">
        <v>0</v>
      </c>
      <c r="AE56" s="155" t="b">
        <v>0</v>
      </c>
    </row>
    <row r="57">
      <c r="A57" s="144"/>
      <c r="B57" s="155" t="b">
        <v>0</v>
      </c>
      <c r="C57" s="155" t="b">
        <v>0</v>
      </c>
      <c r="D57" s="155" t="b">
        <v>0</v>
      </c>
      <c r="E57" s="155" t="b">
        <v>0</v>
      </c>
      <c r="F57" s="155" t="b">
        <v>0</v>
      </c>
      <c r="G57" s="155" t="b">
        <v>0</v>
      </c>
      <c r="H57" s="155" t="b">
        <v>0</v>
      </c>
      <c r="I57" s="155" t="b">
        <v>0</v>
      </c>
      <c r="J57" s="155" t="b">
        <v>0</v>
      </c>
      <c r="K57" s="155" t="b">
        <v>0</v>
      </c>
      <c r="L57" s="155" t="b">
        <v>0</v>
      </c>
      <c r="M57" s="155" t="b">
        <v>0</v>
      </c>
      <c r="N57" s="155" t="b">
        <v>0</v>
      </c>
      <c r="O57" s="155" t="b">
        <v>0</v>
      </c>
      <c r="P57" s="155" t="b">
        <v>0</v>
      </c>
      <c r="Q57" s="155" t="b">
        <v>0</v>
      </c>
      <c r="R57" s="155" t="b">
        <v>0</v>
      </c>
      <c r="S57" s="155" t="b">
        <v>0</v>
      </c>
      <c r="T57" s="155" t="b">
        <v>0</v>
      </c>
      <c r="U57" s="155" t="b">
        <v>0</v>
      </c>
      <c r="V57" s="155" t="b">
        <v>0</v>
      </c>
      <c r="W57" s="155" t="b">
        <v>0</v>
      </c>
      <c r="X57" s="155" t="b">
        <v>0</v>
      </c>
      <c r="Y57" s="155" t="b">
        <v>0</v>
      </c>
      <c r="Z57" s="155" t="b">
        <v>0</v>
      </c>
      <c r="AA57" s="155" t="b">
        <v>0</v>
      </c>
      <c r="AB57" s="155" t="b">
        <v>0</v>
      </c>
      <c r="AC57" s="155" t="b">
        <v>0</v>
      </c>
      <c r="AD57" s="155" t="b">
        <v>0</v>
      </c>
      <c r="AE57" s="155" t="b">
        <v>0</v>
      </c>
    </row>
    <row r="58">
      <c r="A58" s="153" t="s">
        <v>11</v>
      </c>
      <c r="B58" s="154">
        <v>45469.0</v>
      </c>
      <c r="C58" s="154">
        <v>45476.0</v>
      </c>
      <c r="D58" s="154">
        <v>45483.0</v>
      </c>
      <c r="E58" s="154">
        <v>45490.0</v>
      </c>
      <c r="F58" s="154">
        <v>45497.0</v>
      </c>
      <c r="G58" s="154">
        <v>45504.0</v>
      </c>
      <c r="H58" s="154">
        <v>45511.0</v>
      </c>
      <c r="I58" s="154">
        <v>45518.0</v>
      </c>
      <c r="J58" s="154">
        <v>45525.0</v>
      </c>
      <c r="K58" s="154">
        <v>45532.0</v>
      </c>
      <c r="L58" s="154">
        <v>45539.0</v>
      </c>
      <c r="M58" s="154">
        <v>45546.0</v>
      </c>
      <c r="N58" s="154">
        <v>45553.0</v>
      </c>
      <c r="O58" s="154">
        <v>45560.0</v>
      </c>
      <c r="P58" s="154">
        <v>45567.0</v>
      </c>
      <c r="Q58" s="154">
        <v>45574.0</v>
      </c>
      <c r="R58" s="154">
        <v>45581.0</v>
      </c>
      <c r="S58" s="154">
        <v>45588.0</v>
      </c>
      <c r="T58" s="154">
        <v>45595.0</v>
      </c>
      <c r="U58" s="154">
        <v>45602.0</v>
      </c>
      <c r="V58" s="154">
        <v>45609.0</v>
      </c>
      <c r="W58" s="154">
        <v>45616.0</v>
      </c>
      <c r="X58" s="154">
        <v>45623.0</v>
      </c>
      <c r="Y58" s="154">
        <v>45630.0</v>
      </c>
      <c r="Z58" s="154">
        <v>45637.0</v>
      </c>
      <c r="AA58" s="154">
        <v>45644.0</v>
      </c>
      <c r="AB58" s="154">
        <v>45651.0</v>
      </c>
      <c r="AC58" s="154">
        <v>45658.0</v>
      </c>
      <c r="AD58" s="154">
        <v>45665.0</v>
      </c>
      <c r="AE58" s="154">
        <v>45672.0</v>
      </c>
    </row>
    <row r="59">
      <c r="A59" s="144"/>
      <c r="B59" s="142" t="b">
        <v>0</v>
      </c>
      <c r="C59" s="142" t="b">
        <v>0</v>
      </c>
      <c r="D59" s="142" t="b">
        <v>0</v>
      </c>
      <c r="E59" s="142" t="b">
        <v>0</v>
      </c>
      <c r="F59" s="142" t="b">
        <v>0</v>
      </c>
      <c r="G59" s="142" t="b">
        <v>0</v>
      </c>
      <c r="H59" s="142" t="b">
        <v>0</v>
      </c>
      <c r="I59" s="142" t="b">
        <v>0</v>
      </c>
      <c r="J59" s="142" t="b">
        <v>0</v>
      </c>
      <c r="K59" s="142" t="b">
        <v>0</v>
      </c>
      <c r="L59" s="142" t="b">
        <v>0</v>
      </c>
      <c r="M59" s="142" t="b">
        <v>0</v>
      </c>
      <c r="N59" s="142" t="b">
        <v>0</v>
      </c>
      <c r="O59" s="142" t="b">
        <v>0</v>
      </c>
      <c r="P59" s="142" t="b">
        <v>0</v>
      </c>
      <c r="Q59" s="142" t="b">
        <v>0</v>
      </c>
      <c r="R59" s="142" t="b">
        <v>0</v>
      </c>
      <c r="S59" s="142" t="b">
        <v>0</v>
      </c>
      <c r="T59" s="142" t="b">
        <v>0</v>
      </c>
      <c r="U59" s="142" t="b">
        <v>0</v>
      </c>
      <c r="V59" s="142" t="b">
        <v>0</v>
      </c>
      <c r="W59" s="142" t="b">
        <v>0</v>
      </c>
      <c r="X59" s="142" t="b">
        <v>0</v>
      </c>
      <c r="Y59" s="142" t="b">
        <v>0</v>
      </c>
      <c r="Z59" s="142" t="b">
        <v>0</v>
      </c>
      <c r="AA59" s="142" t="b">
        <v>0</v>
      </c>
      <c r="AB59" s="142" t="b">
        <v>0</v>
      </c>
      <c r="AC59" s="142" t="b">
        <v>0</v>
      </c>
      <c r="AD59" s="142" t="b">
        <v>0</v>
      </c>
      <c r="AE59" s="142" t="b">
        <v>0</v>
      </c>
    </row>
    <row r="60">
      <c r="A60" s="144"/>
      <c r="B60" s="142" t="b">
        <v>0</v>
      </c>
      <c r="C60" s="142" t="b">
        <v>0</v>
      </c>
      <c r="D60" s="142" t="b">
        <v>0</v>
      </c>
      <c r="E60" s="142" t="b">
        <v>0</v>
      </c>
      <c r="F60" s="142" t="b">
        <v>0</v>
      </c>
      <c r="G60" s="142" t="b">
        <v>0</v>
      </c>
      <c r="H60" s="142" t="b">
        <v>0</v>
      </c>
      <c r="I60" s="142" t="b">
        <v>0</v>
      </c>
      <c r="J60" s="142" t="b">
        <v>0</v>
      </c>
      <c r="K60" s="142" t="b">
        <v>0</v>
      </c>
      <c r="L60" s="142" t="b">
        <v>0</v>
      </c>
      <c r="M60" s="142" t="b">
        <v>0</v>
      </c>
      <c r="N60" s="142" t="b">
        <v>0</v>
      </c>
      <c r="O60" s="142" t="b">
        <v>0</v>
      </c>
      <c r="P60" s="142" t="b">
        <v>0</v>
      </c>
      <c r="Q60" s="142" t="b">
        <v>0</v>
      </c>
      <c r="R60" s="142" t="b">
        <v>0</v>
      </c>
      <c r="S60" s="142" t="b">
        <v>0</v>
      </c>
      <c r="T60" s="142" t="b">
        <v>0</v>
      </c>
      <c r="U60" s="142" t="b">
        <v>0</v>
      </c>
      <c r="V60" s="142" t="b">
        <v>0</v>
      </c>
      <c r="W60" s="142" t="b">
        <v>0</v>
      </c>
      <c r="X60" s="142" t="b">
        <v>0</v>
      </c>
      <c r="Y60" s="142" t="b">
        <v>0</v>
      </c>
      <c r="Z60" s="142" t="b">
        <v>0</v>
      </c>
      <c r="AA60" s="142" t="b">
        <v>0</v>
      </c>
      <c r="AB60" s="142" t="b">
        <v>0</v>
      </c>
      <c r="AC60" s="142" t="b">
        <v>0</v>
      </c>
      <c r="AD60" s="142" t="b">
        <v>0</v>
      </c>
      <c r="AE60" s="142" t="b">
        <v>0</v>
      </c>
    </row>
    <row r="61">
      <c r="A61" s="144"/>
      <c r="B61" s="142" t="b">
        <v>0</v>
      </c>
      <c r="C61" s="142" t="b">
        <v>0</v>
      </c>
      <c r="D61" s="142" t="b">
        <v>0</v>
      </c>
      <c r="E61" s="142" t="b">
        <v>0</v>
      </c>
      <c r="F61" s="142" t="b">
        <v>0</v>
      </c>
      <c r="G61" s="142" t="b">
        <v>0</v>
      </c>
      <c r="H61" s="142" t="b">
        <v>0</v>
      </c>
      <c r="I61" s="142" t="b">
        <v>0</v>
      </c>
      <c r="J61" s="142" t="b">
        <v>0</v>
      </c>
      <c r="K61" s="142" t="b">
        <v>0</v>
      </c>
      <c r="L61" s="142" t="b">
        <v>0</v>
      </c>
      <c r="M61" s="142" t="b">
        <v>0</v>
      </c>
      <c r="N61" s="142" t="b">
        <v>0</v>
      </c>
      <c r="O61" s="142" t="b">
        <v>0</v>
      </c>
      <c r="P61" s="142" t="b">
        <v>0</v>
      </c>
      <c r="Q61" s="142" t="b">
        <v>0</v>
      </c>
      <c r="R61" s="142" t="b">
        <v>0</v>
      </c>
      <c r="S61" s="142" t="b">
        <v>0</v>
      </c>
      <c r="T61" s="142" t="b">
        <v>0</v>
      </c>
      <c r="U61" s="142" t="b">
        <v>0</v>
      </c>
      <c r="V61" s="142" t="b">
        <v>0</v>
      </c>
      <c r="W61" s="142" t="b">
        <v>0</v>
      </c>
      <c r="X61" s="142" t="b">
        <v>0</v>
      </c>
      <c r="Y61" s="142" t="b">
        <v>0</v>
      </c>
      <c r="Z61" s="142" t="b">
        <v>0</v>
      </c>
      <c r="AA61" s="142" t="b">
        <v>0</v>
      </c>
      <c r="AB61" s="142" t="b">
        <v>0</v>
      </c>
      <c r="AC61" s="142" t="b">
        <v>0</v>
      </c>
      <c r="AD61" s="142" t="b">
        <v>0</v>
      </c>
      <c r="AE61" s="142" t="b">
        <v>0</v>
      </c>
    </row>
    <row r="62">
      <c r="A62" s="144"/>
      <c r="B62" s="142" t="b">
        <v>0</v>
      </c>
      <c r="C62" s="142" t="b">
        <v>0</v>
      </c>
      <c r="D62" s="142" t="b">
        <v>0</v>
      </c>
      <c r="E62" s="142" t="b">
        <v>0</v>
      </c>
      <c r="F62" s="142" t="b">
        <v>0</v>
      </c>
      <c r="G62" s="142" t="b">
        <v>0</v>
      </c>
      <c r="H62" s="142" t="b">
        <v>0</v>
      </c>
      <c r="I62" s="142" t="b">
        <v>0</v>
      </c>
      <c r="J62" s="142" t="b">
        <v>0</v>
      </c>
      <c r="K62" s="142" t="b">
        <v>0</v>
      </c>
      <c r="L62" s="142" t="b">
        <v>0</v>
      </c>
      <c r="M62" s="142" t="b">
        <v>0</v>
      </c>
      <c r="N62" s="142" t="b">
        <v>0</v>
      </c>
      <c r="O62" s="142" t="b">
        <v>0</v>
      </c>
      <c r="P62" s="142" t="b">
        <v>0</v>
      </c>
      <c r="Q62" s="142" t="b">
        <v>0</v>
      </c>
      <c r="R62" s="142" t="b">
        <v>0</v>
      </c>
      <c r="S62" s="142" t="b">
        <v>0</v>
      </c>
      <c r="T62" s="142" t="b">
        <v>0</v>
      </c>
      <c r="U62" s="142" t="b">
        <v>0</v>
      </c>
      <c r="V62" s="142" t="b">
        <v>0</v>
      </c>
      <c r="W62" s="142" t="b">
        <v>0</v>
      </c>
      <c r="X62" s="142" t="b">
        <v>0</v>
      </c>
      <c r="Y62" s="142" t="b">
        <v>0</v>
      </c>
      <c r="Z62" s="142" t="b">
        <v>0</v>
      </c>
      <c r="AA62" s="142" t="b">
        <v>0</v>
      </c>
      <c r="AB62" s="142" t="b">
        <v>0</v>
      </c>
      <c r="AC62" s="142" t="b">
        <v>0</v>
      </c>
      <c r="AD62" s="142" t="b">
        <v>0</v>
      </c>
      <c r="AE62" s="142" t="b">
        <v>0</v>
      </c>
    </row>
    <row r="63">
      <c r="A63" s="144"/>
      <c r="B63" s="142" t="b">
        <v>0</v>
      </c>
      <c r="C63" s="142" t="b">
        <v>0</v>
      </c>
      <c r="D63" s="142" t="b">
        <v>0</v>
      </c>
      <c r="E63" s="142" t="b">
        <v>0</v>
      </c>
      <c r="F63" s="142" t="b">
        <v>0</v>
      </c>
      <c r="G63" s="142" t="b">
        <v>0</v>
      </c>
      <c r="H63" s="142" t="b">
        <v>0</v>
      </c>
      <c r="I63" s="142" t="b">
        <v>0</v>
      </c>
      <c r="J63" s="142" t="b">
        <v>0</v>
      </c>
      <c r="K63" s="142" t="b">
        <v>0</v>
      </c>
      <c r="L63" s="142" t="b">
        <v>0</v>
      </c>
      <c r="M63" s="142" t="b">
        <v>0</v>
      </c>
      <c r="N63" s="142" t="b">
        <v>0</v>
      </c>
      <c r="O63" s="142" t="b">
        <v>0</v>
      </c>
      <c r="P63" s="142" t="b">
        <v>0</v>
      </c>
      <c r="Q63" s="142" t="b">
        <v>0</v>
      </c>
      <c r="R63" s="142" t="b">
        <v>0</v>
      </c>
      <c r="S63" s="142" t="b">
        <v>0</v>
      </c>
      <c r="T63" s="142" t="b">
        <v>0</v>
      </c>
      <c r="U63" s="142" t="b">
        <v>0</v>
      </c>
      <c r="V63" s="142" t="b">
        <v>0</v>
      </c>
      <c r="W63" s="142" t="b">
        <v>0</v>
      </c>
      <c r="X63" s="142" t="b">
        <v>0</v>
      </c>
      <c r="Y63" s="142" t="b">
        <v>0</v>
      </c>
      <c r="Z63" s="142" t="b">
        <v>0</v>
      </c>
      <c r="AA63" s="142" t="b">
        <v>0</v>
      </c>
      <c r="AB63" s="142" t="b">
        <v>0</v>
      </c>
      <c r="AC63" s="142" t="b">
        <v>0</v>
      </c>
      <c r="AD63" s="142" t="b">
        <v>0</v>
      </c>
      <c r="AE63" s="142" t="b">
        <v>0</v>
      </c>
    </row>
    <row r="64">
      <c r="A64" s="144"/>
      <c r="B64" s="142" t="b">
        <v>0</v>
      </c>
      <c r="C64" s="142" t="b">
        <v>0</v>
      </c>
      <c r="D64" s="142" t="b">
        <v>0</v>
      </c>
      <c r="E64" s="142" t="b">
        <v>0</v>
      </c>
      <c r="F64" s="142" t="b">
        <v>0</v>
      </c>
      <c r="G64" s="142" t="b">
        <v>0</v>
      </c>
      <c r="H64" s="142" t="b">
        <v>0</v>
      </c>
      <c r="I64" s="142" t="b">
        <v>0</v>
      </c>
      <c r="J64" s="142" t="b">
        <v>0</v>
      </c>
      <c r="K64" s="142" t="b">
        <v>0</v>
      </c>
      <c r="L64" s="142" t="b">
        <v>0</v>
      </c>
      <c r="M64" s="142" t="b">
        <v>0</v>
      </c>
      <c r="N64" s="142" t="b">
        <v>0</v>
      </c>
      <c r="O64" s="142" t="b">
        <v>0</v>
      </c>
      <c r="P64" s="142" t="b">
        <v>0</v>
      </c>
      <c r="Q64" s="142" t="b">
        <v>0</v>
      </c>
      <c r="R64" s="142" t="b">
        <v>0</v>
      </c>
      <c r="S64" s="142" t="b">
        <v>0</v>
      </c>
      <c r="T64" s="142" t="b">
        <v>0</v>
      </c>
      <c r="U64" s="142" t="b">
        <v>0</v>
      </c>
      <c r="V64" s="142" t="b">
        <v>0</v>
      </c>
      <c r="W64" s="142" t="b">
        <v>0</v>
      </c>
      <c r="X64" s="142" t="b">
        <v>0</v>
      </c>
      <c r="Y64" s="142" t="b">
        <v>0</v>
      </c>
      <c r="Z64" s="142" t="b">
        <v>0</v>
      </c>
      <c r="AA64" s="142" t="b">
        <v>0</v>
      </c>
      <c r="AB64" s="142" t="b">
        <v>0</v>
      </c>
      <c r="AC64" s="142" t="b">
        <v>0</v>
      </c>
      <c r="AD64" s="142" t="b">
        <v>0</v>
      </c>
      <c r="AE64" s="142" t="b">
        <v>0</v>
      </c>
    </row>
    <row r="65">
      <c r="A65" s="144"/>
      <c r="B65" s="142" t="b">
        <v>0</v>
      </c>
      <c r="C65" s="142" t="b">
        <v>0</v>
      </c>
      <c r="D65" s="142" t="b">
        <v>0</v>
      </c>
      <c r="E65" s="142" t="b">
        <v>0</v>
      </c>
      <c r="F65" s="142" t="b">
        <v>0</v>
      </c>
      <c r="G65" s="142" t="b">
        <v>0</v>
      </c>
      <c r="H65" s="142" t="b">
        <v>0</v>
      </c>
      <c r="I65" s="142" t="b">
        <v>0</v>
      </c>
      <c r="J65" s="142" t="b">
        <v>0</v>
      </c>
      <c r="K65" s="142" t="b">
        <v>0</v>
      </c>
      <c r="L65" s="142" t="b">
        <v>0</v>
      </c>
      <c r="M65" s="142" t="b">
        <v>0</v>
      </c>
      <c r="N65" s="142" t="b">
        <v>0</v>
      </c>
      <c r="O65" s="142" t="b">
        <v>0</v>
      </c>
      <c r="P65" s="142" t="b">
        <v>0</v>
      </c>
      <c r="Q65" s="142" t="b">
        <v>0</v>
      </c>
      <c r="R65" s="142" t="b">
        <v>0</v>
      </c>
      <c r="S65" s="142" t="b">
        <v>0</v>
      </c>
      <c r="T65" s="142" t="b">
        <v>0</v>
      </c>
      <c r="U65" s="142" t="b">
        <v>0</v>
      </c>
      <c r="V65" s="142" t="b">
        <v>0</v>
      </c>
      <c r="W65" s="142" t="b">
        <v>0</v>
      </c>
      <c r="X65" s="142" t="b">
        <v>0</v>
      </c>
      <c r="Y65" s="142" t="b">
        <v>0</v>
      </c>
      <c r="Z65" s="142" t="b">
        <v>0</v>
      </c>
      <c r="AA65" s="142" t="b">
        <v>0</v>
      </c>
      <c r="AB65" s="142" t="b">
        <v>0</v>
      </c>
      <c r="AC65" s="142" t="b">
        <v>0</v>
      </c>
      <c r="AD65" s="142" t="b">
        <v>0</v>
      </c>
      <c r="AE65" s="142" t="b">
        <v>0</v>
      </c>
    </row>
    <row r="66">
      <c r="A66" s="144"/>
      <c r="B66" s="142" t="b">
        <v>0</v>
      </c>
      <c r="C66" s="142" t="b">
        <v>0</v>
      </c>
      <c r="D66" s="142" t="b">
        <v>0</v>
      </c>
      <c r="E66" s="142" t="b">
        <v>0</v>
      </c>
      <c r="F66" s="142" t="b">
        <v>0</v>
      </c>
      <c r="G66" s="142" t="b">
        <v>0</v>
      </c>
      <c r="H66" s="142" t="b">
        <v>0</v>
      </c>
      <c r="I66" s="142" t="b">
        <v>0</v>
      </c>
      <c r="J66" s="142" t="b">
        <v>0</v>
      </c>
      <c r="K66" s="142" t="b">
        <v>0</v>
      </c>
      <c r="L66" s="142" t="b">
        <v>0</v>
      </c>
      <c r="M66" s="142" t="b">
        <v>0</v>
      </c>
      <c r="N66" s="142" t="b">
        <v>0</v>
      </c>
      <c r="O66" s="142" t="b">
        <v>0</v>
      </c>
      <c r="P66" s="142" t="b">
        <v>0</v>
      </c>
      <c r="Q66" s="142" t="b">
        <v>0</v>
      </c>
      <c r="R66" s="142" t="b">
        <v>0</v>
      </c>
      <c r="S66" s="142" t="b">
        <v>0</v>
      </c>
      <c r="T66" s="142" t="b">
        <v>0</v>
      </c>
      <c r="U66" s="142" t="b">
        <v>0</v>
      </c>
      <c r="V66" s="142" t="b">
        <v>0</v>
      </c>
      <c r="W66" s="142" t="b">
        <v>0</v>
      </c>
      <c r="X66" s="142" t="b">
        <v>0</v>
      </c>
      <c r="Y66" s="142" t="b">
        <v>0</v>
      </c>
      <c r="Z66" s="142" t="b">
        <v>0</v>
      </c>
      <c r="AA66" s="142" t="b">
        <v>0</v>
      </c>
      <c r="AB66" s="142" t="b">
        <v>0</v>
      </c>
      <c r="AC66" s="142" t="b">
        <v>0</v>
      </c>
      <c r="AD66" s="142" t="b">
        <v>0</v>
      </c>
      <c r="AE66" s="142" t="b">
        <v>0</v>
      </c>
    </row>
    <row r="67">
      <c r="A67" s="144"/>
      <c r="B67" s="142" t="b">
        <v>0</v>
      </c>
      <c r="C67" s="142" t="b">
        <v>0</v>
      </c>
      <c r="D67" s="142" t="b">
        <v>0</v>
      </c>
      <c r="E67" s="142" t="b">
        <v>0</v>
      </c>
      <c r="F67" s="142" t="b">
        <v>0</v>
      </c>
      <c r="G67" s="142" t="b">
        <v>0</v>
      </c>
      <c r="H67" s="142" t="b">
        <v>0</v>
      </c>
      <c r="I67" s="142" t="b">
        <v>0</v>
      </c>
      <c r="J67" s="142" t="b">
        <v>0</v>
      </c>
      <c r="K67" s="142" t="b">
        <v>0</v>
      </c>
      <c r="L67" s="142" t="b">
        <v>0</v>
      </c>
      <c r="M67" s="142" t="b">
        <v>0</v>
      </c>
      <c r="N67" s="142" t="b">
        <v>0</v>
      </c>
      <c r="O67" s="142" t="b">
        <v>0</v>
      </c>
      <c r="P67" s="142" t="b">
        <v>0</v>
      </c>
      <c r="Q67" s="142" t="b">
        <v>0</v>
      </c>
      <c r="R67" s="142" t="b">
        <v>0</v>
      </c>
      <c r="S67" s="142" t="b">
        <v>0</v>
      </c>
      <c r="T67" s="142" t="b">
        <v>0</v>
      </c>
      <c r="U67" s="142" t="b">
        <v>0</v>
      </c>
      <c r="V67" s="142" t="b">
        <v>0</v>
      </c>
      <c r="W67" s="142" t="b">
        <v>0</v>
      </c>
      <c r="X67" s="142" t="b">
        <v>0</v>
      </c>
      <c r="Y67" s="142" t="b">
        <v>0</v>
      </c>
      <c r="Z67" s="142" t="b">
        <v>0</v>
      </c>
      <c r="AA67" s="142" t="b">
        <v>0</v>
      </c>
      <c r="AB67" s="142" t="b">
        <v>0</v>
      </c>
      <c r="AC67" s="142" t="b">
        <v>0</v>
      </c>
      <c r="AD67" s="142" t="b">
        <v>0</v>
      </c>
      <c r="AE67" s="142" t="b">
        <v>0</v>
      </c>
    </row>
    <row r="68">
      <c r="A68" s="144"/>
      <c r="B68" s="142" t="b">
        <v>0</v>
      </c>
      <c r="C68" s="142" t="b">
        <v>0</v>
      </c>
      <c r="D68" s="142" t="b">
        <v>0</v>
      </c>
      <c r="E68" s="142" t="b">
        <v>0</v>
      </c>
      <c r="F68" s="142" t="b">
        <v>0</v>
      </c>
      <c r="G68" s="142" t="b">
        <v>0</v>
      </c>
      <c r="H68" s="142" t="b">
        <v>0</v>
      </c>
      <c r="I68" s="142" t="b">
        <v>0</v>
      </c>
      <c r="J68" s="142" t="b">
        <v>0</v>
      </c>
      <c r="K68" s="142" t="b">
        <v>0</v>
      </c>
      <c r="L68" s="142" t="b">
        <v>0</v>
      </c>
      <c r="M68" s="142" t="b">
        <v>0</v>
      </c>
      <c r="N68" s="142" t="b">
        <v>0</v>
      </c>
      <c r="O68" s="142" t="b">
        <v>0</v>
      </c>
      <c r="P68" s="142" t="b">
        <v>0</v>
      </c>
      <c r="Q68" s="142" t="b">
        <v>0</v>
      </c>
      <c r="R68" s="142" t="b">
        <v>0</v>
      </c>
      <c r="S68" s="142" t="b">
        <v>0</v>
      </c>
      <c r="T68" s="142" t="b">
        <v>0</v>
      </c>
      <c r="U68" s="142" t="b">
        <v>0</v>
      </c>
      <c r="V68" s="142" t="b">
        <v>0</v>
      </c>
      <c r="W68" s="142" t="b">
        <v>0</v>
      </c>
      <c r="X68" s="142" t="b">
        <v>0</v>
      </c>
      <c r="Y68" s="142" t="b">
        <v>0</v>
      </c>
      <c r="Z68" s="142" t="b">
        <v>0</v>
      </c>
      <c r="AA68" s="142" t="b">
        <v>0</v>
      </c>
      <c r="AB68" s="142" t="b">
        <v>0</v>
      </c>
      <c r="AC68" s="142" t="b">
        <v>0</v>
      </c>
      <c r="AD68" s="142" t="b">
        <v>0</v>
      </c>
      <c r="AE68" s="142" t="b">
        <v>0</v>
      </c>
    </row>
    <row r="69">
      <c r="A69" s="153" t="s">
        <v>12</v>
      </c>
      <c r="B69" s="154">
        <v>45469.0</v>
      </c>
      <c r="C69" s="154">
        <v>45476.0</v>
      </c>
      <c r="D69" s="154">
        <v>45483.0</v>
      </c>
      <c r="E69" s="154">
        <v>45490.0</v>
      </c>
      <c r="F69" s="154">
        <v>45497.0</v>
      </c>
      <c r="G69" s="154">
        <v>45504.0</v>
      </c>
      <c r="H69" s="154">
        <v>45511.0</v>
      </c>
      <c r="I69" s="154">
        <v>45518.0</v>
      </c>
      <c r="J69" s="154">
        <v>45525.0</v>
      </c>
      <c r="K69" s="154">
        <v>45532.0</v>
      </c>
      <c r="L69" s="154">
        <v>45539.0</v>
      </c>
      <c r="M69" s="154">
        <v>45546.0</v>
      </c>
      <c r="N69" s="154">
        <v>45553.0</v>
      </c>
      <c r="O69" s="154">
        <v>45560.0</v>
      </c>
      <c r="P69" s="154">
        <v>45567.0</v>
      </c>
      <c r="Q69" s="154">
        <v>45574.0</v>
      </c>
      <c r="R69" s="154">
        <v>45581.0</v>
      </c>
      <c r="S69" s="154">
        <v>45588.0</v>
      </c>
      <c r="T69" s="154">
        <v>45595.0</v>
      </c>
      <c r="U69" s="154">
        <v>45602.0</v>
      </c>
      <c r="V69" s="154">
        <v>45609.0</v>
      </c>
      <c r="W69" s="154">
        <v>45616.0</v>
      </c>
      <c r="X69" s="154">
        <v>45623.0</v>
      </c>
      <c r="Y69" s="154">
        <v>45630.0</v>
      </c>
      <c r="Z69" s="154">
        <v>45637.0</v>
      </c>
      <c r="AA69" s="154">
        <v>45644.0</v>
      </c>
      <c r="AB69" s="154">
        <v>45651.0</v>
      </c>
      <c r="AC69" s="154">
        <v>45658.0</v>
      </c>
      <c r="AD69" s="154">
        <v>45665.0</v>
      </c>
      <c r="AE69" s="154">
        <v>45672.0</v>
      </c>
    </row>
    <row r="70">
      <c r="A70" s="144"/>
      <c r="B70" s="155" t="b">
        <v>0</v>
      </c>
      <c r="C70" s="155" t="b">
        <v>0</v>
      </c>
      <c r="D70" s="155" t="b">
        <v>0</v>
      </c>
      <c r="E70" s="155" t="b">
        <v>0</v>
      </c>
      <c r="F70" s="155" t="b">
        <v>0</v>
      </c>
      <c r="G70" s="155" t="b">
        <v>0</v>
      </c>
      <c r="H70" s="155" t="b">
        <v>0</v>
      </c>
      <c r="I70" s="155" t="b">
        <v>0</v>
      </c>
      <c r="J70" s="155" t="b">
        <v>0</v>
      </c>
      <c r="K70" s="155" t="b">
        <v>0</v>
      </c>
      <c r="L70" s="155" t="b">
        <v>0</v>
      </c>
      <c r="M70" s="155" t="b">
        <v>0</v>
      </c>
      <c r="N70" s="155" t="b">
        <v>0</v>
      </c>
      <c r="O70" s="155" t="b">
        <v>0</v>
      </c>
      <c r="P70" s="155" t="b">
        <v>0</v>
      </c>
      <c r="Q70" s="155" t="b">
        <v>0</v>
      </c>
      <c r="R70" s="155" t="b">
        <v>0</v>
      </c>
      <c r="S70" s="155" t="b">
        <v>0</v>
      </c>
      <c r="T70" s="155" t="b">
        <v>0</v>
      </c>
      <c r="U70" s="155" t="b">
        <v>0</v>
      </c>
      <c r="V70" s="155" t="b">
        <v>0</v>
      </c>
      <c r="W70" s="155" t="b">
        <v>0</v>
      </c>
      <c r="X70" s="155" t="b">
        <v>0</v>
      </c>
      <c r="Y70" s="155" t="b">
        <v>0</v>
      </c>
      <c r="Z70" s="155" t="b">
        <v>0</v>
      </c>
      <c r="AA70" s="155" t="b">
        <v>0</v>
      </c>
      <c r="AB70" s="155" t="b">
        <v>0</v>
      </c>
      <c r="AC70" s="155" t="b">
        <v>0</v>
      </c>
      <c r="AD70" s="155" t="b">
        <v>0</v>
      </c>
      <c r="AE70" s="155" t="b">
        <v>0</v>
      </c>
    </row>
    <row r="71">
      <c r="A71" s="144"/>
      <c r="B71" s="155" t="b">
        <v>0</v>
      </c>
      <c r="C71" s="155" t="b">
        <v>0</v>
      </c>
      <c r="D71" s="155" t="b">
        <v>0</v>
      </c>
      <c r="E71" s="155" t="b">
        <v>0</v>
      </c>
      <c r="F71" s="155" t="b">
        <v>0</v>
      </c>
      <c r="G71" s="155" t="b">
        <v>0</v>
      </c>
      <c r="H71" s="155" t="b">
        <v>0</v>
      </c>
      <c r="I71" s="155" t="b">
        <v>0</v>
      </c>
      <c r="J71" s="155" t="b">
        <v>0</v>
      </c>
      <c r="K71" s="155" t="b">
        <v>0</v>
      </c>
      <c r="L71" s="155" t="b">
        <v>0</v>
      </c>
      <c r="M71" s="155" t="b">
        <v>0</v>
      </c>
      <c r="N71" s="155" t="b">
        <v>0</v>
      </c>
      <c r="O71" s="155" t="b">
        <v>0</v>
      </c>
      <c r="P71" s="155" t="b">
        <v>0</v>
      </c>
      <c r="Q71" s="155" t="b">
        <v>0</v>
      </c>
      <c r="R71" s="155" t="b">
        <v>0</v>
      </c>
      <c r="S71" s="155" t="b">
        <v>0</v>
      </c>
      <c r="T71" s="155" t="b">
        <v>0</v>
      </c>
      <c r="U71" s="155" t="b">
        <v>0</v>
      </c>
      <c r="V71" s="155" t="b">
        <v>0</v>
      </c>
      <c r="W71" s="155" t="b">
        <v>0</v>
      </c>
      <c r="X71" s="155" t="b">
        <v>0</v>
      </c>
      <c r="Y71" s="155" t="b">
        <v>0</v>
      </c>
      <c r="Z71" s="155" t="b">
        <v>0</v>
      </c>
      <c r="AA71" s="155" t="b">
        <v>0</v>
      </c>
      <c r="AB71" s="155" t="b">
        <v>0</v>
      </c>
      <c r="AC71" s="155" t="b">
        <v>0</v>
      </c>
      <c r="AD71" s="155" t="b">
        <v>0</v>
      </c>
      <c r="AE71" s="155" t="b">
        <v>0</v>
      </c>
    </row>
    <row r="72">
      <c r="A72" s="144"/>
      <c r="B72" s="155" t="b">
        <v>0</v>
      </c>
      <c r="C72" s="155" t="b">
        <v>0</v>
      </c>
      <c r="D72" s="155" t="b">
        <v>0</v>
      </c>
      <c r="E72" s="155" t="b">
        <v>0</v>
      </c>
      <c r="F72" s="155" t="b">
        <v>0</v>
      </c>
      <c r="G72" s="155" t="b">
        <v>0</v>
      </c>
      <c r="H72" s="155" t="b">
        <v>0</v>
      </c>
      <c r="I72" s="155" t="b">
        <v>0</v>
      </c>
      <c r="J72" s="155" t="b">
        <v>0</v>
      </c>
      <c r="K72" s="155" t="b">
        <v>0</v>
      </c>
      <c r="L72" s="155" t="b">
        <v>0</v>
      </c>
      <c r="M72" s="155" t="b">
        <v>0</v>
      </c>
      <c r="N72" s="155" t="b">
        <v>0</v>
      </c>
      <c r="O72" s="155" t="b">
        <v>0</v>
      </c>
      <c r="P72" s="155" t="b">
        <v>0</v>
      </c>
      <c r="Q72" s="155" t="b">
        <v>0</v>
      </c>
      <c r="R72" s="155" t="b">
        <v>0</v>
      </c>
      <c r="S72" s="155" t="b">
        <v>0</v>
      </c>
      <c r="T72" s="155" t="b">
        <v>0</v>
      </c>
      <c r="U72" s="155" t="b">
        <v>0</v>
      </c>
      <c r="V72" s="155" t="b">
        <v>0</v>
      </c>
      <c r="W72" s="155" t="b">
        <v>0</v>
      </c>
      <c r="X72" s="155" t="b">
        <v>0</v>
      </c>
      <c r="Y72" s="155" t="b">
        <v>0</v>
      </c>
      <c r="Z72" s="155" t="b">
        <v>0</v>
      </c>
      <c r="AA72" s="155" t="b">
        <v>0</v>
      </c>
      <c r="AB72" s="155" t="b">
        <v>0</v>
      </c>
      <c r="AC72" s="155" t="b">
        <v>0</v>
      </c>
      <c r="AD72" s="155" t="b">
        <v>0</v>
      </c>
      <c r="AE72" s="155" t="b">
        <v>0</v>
      </c>
    </row>
    <row r="73">
      <c r="A73" s="144"/>
      <c r="B73" s="155" t="b">
        <v>0</v>
      </c>
      <c r="C73" s="155" t="b">
        <v>0</v>
      </c>
      <c r="D73" s="155" t="b">
        <v>0</v>
      </c>
      <c r="E73" s="155" t="b">
        <v>0</v>
      </c>
      <c r="F73" s="155" t="b">
        <v>0</v>
      </c>
      <c r="G73" s="155" t="b">
        <v>0</v>
      </c>
      <c r="H73" s="155" t="b">
        <v>0</v>
      </c>
      <c r="I73" s="155" t="b">
        <v>0</v>
      </c>
      <c r="J73" s="155" t="b">
        <v>0</v>
      </c>
      <c r="K73" s="155" t="b">
        <v>0</v>
      </c>
      <c r="L73" s="155" t="b">
        <v>0</v>
      </c>
      <c r="M73" s="155" t="b">
        <v>0</v>
      </c>
      <c r="N73" s="155" t="b">
        <v>0</v>
      </c>
      <c r="O73" s="155" t="b">
        <v>0</v>
      </c>
      <c r="P73" s="155" t="b">
        <v>0</v>
      </c>
      <c r="Q73" s="155" t="b">
        <v>0</v>
      </c>
      <c r="R73" s="155" t="b">
        <v>0</v>
      </c>
      <c r="S73" s="155" t="b">
        <v>0</v>
      </c>
      <c r="T73" s="155" t="b">
        <v>0</v>
      </c>
      <c r="U73" s="155" t="b">
        <v>0</v>
      </c>
      <c r="V73" s="155" t="b">
        <v>0</v>
      </c>
      <c r="W73" s="155" t="b">
        <v>0</v>
      </c>
      <c r="X73" s="155" t="b">
        <v>0</v>
      </c>
      <c r="Y73" s="155" t="b">
        <v>0</v>
      </c>
      <c r="Z73" s="155" t="b">
        <v>0</v>
      </c>
      <c r="AA73" s="155" t="b">
        <v>0</v>
      </c>
      <c r="AB73" s="155" t="b">
        <v>0</v>
      </c>
      <c r="AC73" s="155" t="b">
        <v>0</v>
      </c>
      <c r="AD73" s="155" t="b">
        <v>0</v>
      </c>
      <c r="AE73" s="155" t="b">
        <v>0</v>
      </c>
    </row>
    <row r="74">
      <c r="A74" s="144"/>
      <c r="B74" s="155" t="b">
        <v>0</v>
      </c>
      <c r="C74" s="155" t="b">
        <v>0</v>
      </c>
      <c r="D74" s="155" t="b">
        <v>0</v>
      </c>
      <c r="E74" s="155" t="b">
        <v>0</v>
      </c>
      <c r="F74" s="155" t="b">
        <v>0</v>
      </c>
      <c r="G74" s="155" t="b">
        <v>0</v>
      </c>
      <c r="H74" s="155" t="b">
        <v>0</v>
      </c>
      <c r="I74" s="155" t="b">
        <v>0</v>
      </c>
      <c r="J74" s="155" t="b">
        <v>0</v>
      </c>
      <c r="K74" s="155" t="b">
        <v>0</v>
      </c>
      <c r="L74" s="155" t="b">
        <v>0</v>
      </c>
      <c r="M74" s="155" t="b">
        <v>0</v>
      </c>
      <c r="N74" s="155" t="b">
        <v>0</v>
      </c>
      <c r="O74" s="155" t="b">
        <v>0</v>
      </c>
      <c r="P74" s="155" t="b">
        <v>0</v>
      </c>
      <c r="Q74" s="155" t="b">
        <v>0</v>
      </c>
      <c r="R74" s="155" t="b">
        <v>0</v>
      </c>
      <c r="S74" s="155" t="b">
        <v>0</v>
      </c>
      <c r="T74" s="155" t="b">
        <v>0</v>
      </c>
      <c r="U74" s="155" t="b">
        <v>0</v>
      </c>
      <c r="V74" s="155" t="b">
        <v>0</v>
      </c>
      <c r="W74" s="155" t="b">
        <v>0</v>
      </c>
      <c r="X74" s="155" t="b">
        <v>0</v>
      </c>
      <c r="Y74" s="155" t="b">
        <v>0</v>
      </c>
      <c r="Z74" s="155" t="b">
        <v>0</v>
      </c>
      <c r="AA74" s="155" t="b">
        <v>0</v>
      </c>
      <c r="AB74" s="155" t="b">
        <v>0</v>
      </c>
      <c r="AC74" s="155" t="b">
        <v>0</v>
      </c>
      <c r="AD74" s="155" t="b">
        <v>0</v>
      </c>
      <c r="AE74" s="155" t="b">
        <v>0</v>
      </c>
    </row>
    <row r="75">
      <c r="A75" s="144"/>
      <c r="B75" s="155" t="b">
        <v>0</v>
      </c>
      <c r="C75" s="155" t="b">
        <v>0</v>
      </c>
      <c r="D75" s="155" t="b">
        <v>0</v>
      </c>
      <c r="E75" s="155" t="b">
        <v>0</v>
      </c>
      <c r="F75" s="155" t="b">
        <v>0</v>
      </c>
      <c r="G75" s="155" t="b">
        <v>0</v>
      </c>
      <c r="H75" s="155" t="b">
        <v>0</v>
      </c>
      <c r="I75" s="155" t="b">
        <v>0</v>
      </c>
      <c r="J75" s="155" t="b">
        <v>0</v>
      </c>
      <c r="K75" s="155" t="b">
        <v>0</v>
      </c>
      <c r="L75" s="155" t="b">
        <v>0</v>
      </c>
      <c r="M75" s="155" t="b">
        <v>0</v>
      </c>
      <c r="N75" s="155" t="b">
        <v>0</v>
      </c>
      <c r="O75" s="155" t="b">
        <v>0</v>
      </c>
      <c r="P75" s="155" t="b">
        <v>0</v>
      </c>
      <c r="Q75" s="155" t="b">
        <v>0</v>
      </c>
      <c r="R75" s="155" t="b">
        <v>0</v>
      </c>
      <c r="S75" s="155" t="b">
        <v>0</v>
      </c>
      <c r="T75" s="155" t="b">
        <v>0</v>
      </c>
      <c r="U75" s="155" t="b">
        <v>0</v>
      </c>
      <c r="V75" s="155" t="b">
        <v>0</v>
      </c>
      <c r="W75" s="155" t="b">
        <v>0</v>
      </c>
      <c r="X75" s="155" t="b">
        <v>0</v>
      </c>
      <c r="Y75" s="155" t="b">
        <v>0</v>
      </c>
      <c r="Z75" s="155" t="b">
        <v>0</v>
      </c>
      <c r="AA75" s="155" t="b">
        <v>0</v>
      </c>
      <c r="AB75" s="155" t="b">
        <v>0</v>
      </c>
      <c r="AC75" s="155" t="b">
        <v>0</v>
      </c>
      <c r="AD75" s="155" t="b">
        <v>0</v>
      </c>
      <c r="AE75" s="155" t="b">
        <v>0</v>
      </c>
    </row>
    <row r="76">
      <c r="A76" s="144"/>
      <c r="B76" s="155" t="b">
        <v>0</v>
      </c>
      <c r="C76" s="155" t="b">
        <v>0</v>
      </c>
      <c r="D76" s="155" t="b">
        <v>0</v>
      </c>
      <c r="E76" s="155" t="b">
        <v>0</v>
      </c>
      <c r="F76" s="155" t="b">
        <v>0</v>
      </c>
      <c r="G76" s="155" t="b">
        <v>0</v>
      </c>
      <c r="H76" s="155" t="b">
        <v>0</v>
      </c>
      <c r="I76" s="155" t="b">
        <v>0</v>
      </c>
      <c r="J76" s="155" t="b">
        <v>0</v>
      </c>
      <c r="K76" s="155" t="b">
        <v>0</v>
      </c>
      <c r="L76" s="155" t="b">
        <v>0</v>
      </c>
      <c r="M76" s="155" t="b">
        <v>0</v>
      </c>
      <c r="N76" s="155" t="b">
        <v>0</v>
      </c>
      <c r="O76" s="155" t="b">
        <v>0</v>
      </c>
      <c r="P76" s="155" t="b">
        <v>0</v>
      </c>
      <c r="Q76" s="155" t="b">
        <v>0</v>
      </c>
      <c r="R76" s="155" t="b">
        <v>0</v>
      </c>
      <c r="S76" s="155" t="b">
        <v>0</v>
      </c>
      <c r="T76" s="155" t="b">
        <v>0</v>
      </c>
      <c r="U76" s="155" t="b">
        <v>0</v>
      </c>
      <c r="V76" s="155" t="b">
        <v>0</v>
      </c>
      <c r="W76" s="155" t="b">
        <v>0</v>
      </c>
      <c r="X76" s="155" t="b">
        <v>0</v>
      </c>
      <c r="Y76" s="155" t="b">
        <v>0</v>
      </c>
      <c r="Z76" s="155" t="b">
        <v>0</v>
      </c>
      <c r="AA76" s="155" t="b">
        <v>0</v>
      </c>
      <c r="AB76" s="155" t="b">
        <v>0</v>
      </c>
      <c r="AC76" s="155" t="b">
        <v>0</v>
      </c>
      <c r="AD76" s="155" t="b">
        <v>0</v>
      </c>
      <c r="AE76" s="155" t="b">
        <v>0</v>
      </c>
    </row>
    <row r="77">
      <c r="A77" s="144"/>
      <c r="B77" s="155" t="b">
        <v>0</v>
      </c>
      <c r="C77" s="155" t="b">
        <v>0</v>
      </c>
      <c r="D77" s="155" t="b">
        <v>0</v>
      </c>
      <c r="E77" s="155" t="b">
        <v>0</v>
      </c>
      <c r="F77" s="155" t="b">
        <v>0</v>
      </c>
      <c r="G77" s="155" t="b">
        <v>0</v>
      </c>
      <c r="H77" s="155" t="b">
        <v>0</v>
      </c>
      <c r="I77" s="155" t="b">
        <v>0</v>
      </c>
      <c r="J77" s="155" t="b">
        <v>0</v>
      </c>
      <c r="K77" s="155" t="b">
        <v>0</v>
      </c>
      <c r="L77" s="155" t="b">
        <v>0</v>
      </c>
      <c r="M77" s="155" t="b">
        <v>0</v>
      </c>
      <c r="N77" s="155" t="b">
        <v>0</v>
      </c>
      <c r="O77" s="155" t="b">
        <v>0</v>
      </c>
      <c r="P77" s="155" t="b">
        <v>0</v>
      </c>
      <c r="Q77" s="155" t="b">
        <v>0</v>
      </c>
      <c r="R77" s="155" t="b">
        <v>0</v>
      </c>
      <c r="S77" s="155" t="b">
        <v>0</v>
      </c>
      <c r="T77" s="155" t="b">
        <v>0</v>
      </c>
      <c r="U77" s="155" t="b">
        <v>0</v>
      </c>
      <c r="V77" s="155" t="b">
        <v>0</v>
      </c>
      <c r="W77" s="155" t="b">
        <v>0</v>
      </c>
      <c r="X77" s="155" t="b">
        <v>0</v>
      </c>
      <c r="Y77" s="155" t="b">
        <v>0</v>
      </c>
      <c r="Z77" s="155" t="b">
        <v>0</v>
      </c>
      <c r="AA77" s="155" t="b">
        <v>0</v>
      </c>
      <c r="AB77" s="155" t="b">
        <v>0</v>
      </c>
      <c r="AC77" s="155" t="b">
        <v>0</v>
      </c>
      <c r="AD77" s="155" t="b">
        <v>0</v>
      </c>
      <c r="AE77" s="155" t="b">
        <v>0</v>
      </c>
    </row>
    <row r="78">
      <c r="A78" s="144"/>
      <c r="B78" s="155" t="b">
        <v>0</v>
      </c>
      <c r="C78" s="155" t="b">
        <v>0</v>
      </c>
      <c r="D78" s="155" t="b">
        <v>0</v>
      </c>
      <c r="E78" s="155" t="b">
        <v>0</v>
      </c>
      <c r="F78" s="155" t="b">
        <v>0</v>
      </c>
      <c r="G78" s="155" t="b">
        <v>0</v>
      </c>
      <c r="H78" s="155" t="b">
        <v>0</v>
      </c>
      <c r="I78" s="155" t="b">
        <v>0</v>
      </c>
      <c r="J78" s="155" t="b">
        <v>0</v>
      </c>
      <c r="K78" s="155" t="b">
        <v>0</v>
      </c>
      <c r="L78" s="155" t="b">
        <v>0</v>
      </c>
      <c r="M78" s="155" t="b">
        <v>0</v>
      </c>
      <c r="N78" s="155" t="b">
        <v>0</v>
      </c>
      <c r="O78" s="155" t="b">
        <v>0</v>
      </c>
      <c r="P78" s="155" t="b">
        <v>0</v>
      </c>
      <c r="Q78" s="155" t="b">
        <v>0</v>
      </c>
      <c r="R78" s="155" t="b">
        <v>0</v>
      </c>
      <c r="S78" s="155" t="b">
        <v>0</v>
      </c>
      <c r="T78" s="155" t="b">
        <v>0</v>
      </c>
      <c r="U78" s="155" t="b">
        <v>0</v>
      </c>
      <c r="V78" s="155" t="b">
        <v>0</v>
      </c>
      <c r="W78" s="155" t="b">
        <v>0</v>
      </c>
      <c r="X78" s="155" t="b">
        <v>0</v>
      </c>
      <c r="Y78" s="155" t="b">
        <v>0</v>
      </c>
      <c r="Z78" s="155" t="b">
        <v>0</v>
      </c>
      <c r="AA78" s="155" t="b">
        <v>0</v>
      </c>
      <c r="AB78" s="155" t="b">
        <v>0</v>
      </c>
      <c r="AC78" s="155" t="b">
        <v>0</v>
      </c>
      <c r="AD78" s="155" t="b">
        <v>0</v>
      </c>
      <c r="AE78" s="155" t="b">
        <v>0</v>
      </c>
    </row>
    <row r="79">
      <c r="A79" s="144"/>
      <c r="B79" s="155" t="b">
        <v>0</v>
      </c>
      <c r="C79" s="155" t="b">
        <v>0</v>
      </c>
      <c r="D79" s="155" t="b">
        <v>0</v>
      </c>
      <c r="E79" s="155" t="b">
        <v>0</v>
      </c>
      <c r="F79" s="155" t="b">
        <v>0</v>
      </c>
      <c r="G79" s="155" t="b">
        <v>0</v>
      </c>
      <c r="H79" s="155" t="b">
        <v>0</v>
      </c>
      <c r="I79" s="155" t="b">
        <v>0</v>
      </c>
      <c r="J79" s="155" t="b">
        <v>0</v>
      </c>
      <c r="K79" s="155" t="b">
        <v>0</v>
      </c>
      <c r="L79" s="155" t="b">
        <v>0</v>
      </c>
      <c r="M79" s="155" t="b">
        <v>0</v>
      </c>
      <c r="N79" s="155" t="b">
        <v>0</v>
      </c>
      <c r="O79" s="155" t="b">
        <v>0</v>
      </c>
      <c r="P79" s="155" t="b">
        <v>0</v>
      </c>
      <c r="Q79" s="155" t="b">
        <v>0</v>
      </c>
      <c r="R79" s="155" t="b">
        <v>0</v>
      </c>
      <c r="S79" s="155" t="b">
        <v>0</v>
      </c>
      <c r="T79" s="155" t="b">
        <v>0</v>
      </c>
      <c r="U79" s="155" t="b">
        <v>0</v>
      </c>
      <c r="V79" s="155" t="b">
        <v>0</v>
      </c>
      <c r="W79" s="155" t="b">
        <v>0</v>
      </c>
      <c r="X79" s="155" t="b">
        <v>0</v>
      </c>
      <c r="Y79" s="155" t="b">
        <v>0</v>
      </c>
      <c r="Z79" s="155" t="b">
        <v>0</v>
      </c>
      <c r="AA79" s="155" t="b">
        <v>0</v>
      </c>
      <c r="AB79" s="155" t="b">
        <v>0</v>
      </c>
      <c r="AC79" s="155" t="b">
        <v>0</v>
      </c>
      <c r="AD79" s="155" t="b">
        <v>0</v>
      </c>
      <c r="AE79" s="155" t="b">
        <v>0</v>
      </c>
    </row>
    <row r="80">
      <c r="A80" s="153" t="s">
        <v>13</v>
      </c>
      <c r="B80" s="154">
        <v>45469.0</v>
      </c>
      <c r="C80" s="154">
        <v>45476.0</v>
      </c>
      <c r="D80" s="154">
        <v>45483.0</v>
      </c>
      <c r="E80" s="154">
        <v>45490.0</v>
      </c>
      <c r="F80" s="154">
        <v>45497.0</v>
      </c>
      <c r="G80" s="154">
        <v>45504.0</v>
      </c>
      <c r="H80" s="154">
        <v>45511.0</v>
      </c>
      <c r="I80" s="154">
        <v>45518.0</v>
      </c>
      <c r="J80" s="154">
        <v>45525.0</v>
      </c>
      <c r="K80" s="154">
        <v>45532.0</v>
      </c>
      <c r="L80" s="154">
        <v>45539.0</v>
      </c>
      <c r="M80" s="154">
        <v>45546.0</v>
      </c>
      <c r="N80" s="154">
        <v>45553.0</v>
      </c>
      <c r="O80" s="154">
        <v>45560.0</v>
      </c>
      <c r="P80" s="154">
        <v>45567.0</v>
      </c>
      <c r="Q80" s="154">
        <v>45574.0</v>
      </c>
      <c r="R80" s="154">
        <v>45581.0</v>
      </c>
      <c r="S80" s="154">
        <v>45588.0</v>
      </c>
      <c r="T80" s="154">
        <v>45595.0</v>
      </c>
      <c r="U80" s="154">
        <v>45602.0</v>
      </c>
      <c r="V80" s="154">
        <v>45609.0</v>
      </c>
      <c r="W80" s="154">
        <v>45616.0</v>
      </c>
      <c r="X80" s="154">
        <v>45623.0</v>
      </c>
      <c r="Y80" s="154">
        <v>45630.0</v>
      </c>
      <c r="Z80" s="154">
        <v>45637.0</v>
      </c>
      <c r="AA80" s="154">
        <v>45644.0</v>
      </c>
      <c r="AB80" s="154">
        <v>45651.0</v>
      </c>
      <c r="AC80" s="154">
        <v>45658.0</v>
      </c>
      <c r="AD80" s="154">
        <v>45665.0</v>
      </c>
      <c r="AE80" s="154">
        <v>45672.0</v>
      </c>
    </row>
    <row r="81">
      <c r="A81" s="148"/>
      <c r="B81" s="142" t="b">
        <v>0</v>
      </c>
      <c r="C81" s="142" t="b">
        <v>0</v>
      </c>
      <c r="D81" s="142" t="b">
        <v>0</v>
      </c>
      <c r="E81" s="142" t="b">
        <v>0</v>
      </c>
      <c r="F81" s="142" t="b">
        <v>0</v>
      </c>
      <c r="G81" s="142" t="b">
        <v>0</v>
      </c>
      <c r="H81" s="142" t="b">
        <v>0</v>
      </c>
      <c r="I81" s="142" t="b">
        <v>0</v>
      </c>
      <c r="J81" s="142" t="b">
        <v>0</v>
      </c>
      <c r="K81" s="142" t="b">
        <v>0</v>
      </c>
      <c r="L81" s="142" t="b">
        <v>0</v>
      </c>
      <c r="M81" s="142" t="b">
        <v>0</v>
      </c>
      <c r="N81" s="142" t="b">
        <v>0</v>
      </c>
      <c r="O81" s="142" t="b">
        <v>0</v>
      </c>
      <c r="P81" s="142" t="b">
        <v>0</v>
      </c>
      <c r="Q81" s="142" t="b">
        <v>0</v>
      </c>
      <c r="R81" s="142" t="b">
        <v>0</v>
      </c>
      <c r="S81" s="142" t="b">
        <v>0</v>
      </c>
      <c r="T81" s="142" t="b">
        <v>0</v>
      </c>
      <c r="U81" s="142" t="b">
        <v>0</v>
      </c>
      <c r="V81" s="142" t="b">
        <v>0</v>
      </c>
      <c r="W81" s="142" t="b">
        <v>0</v>
      </c>
      <c r="X81" s="142" t="b">
        <v>0</v>
      </c>
      <c r="Y81" s="142" t="b">
        <v>0</v>
      </c>
      <c r="Z81" s="142" t="b">
        <v>0</v>
      </c>
      <c r="AA81" s="142" t="b">
        <v>0</v>
      </c>
      <c r="AB81" s="142" t="b">
        <v>0</v>
      </c>
      <c r="AC81" s="142" t="b">
        <v>0</v>
      </c>
      <c r="AD81" s="142" t="b">
        <v>0</v>
      </c>
      <c r="AE81" s="142" t="b">
        <v>0</v>
      </c>
    </row>
    <row r="82">
      <c r="A82" s="148"/>
      <c r="B82" s="142" t="b">
        <v>0</v>
      </c>
      <c r="C82" s="142" t="b">
        <v>0</v>
      </c>
      <c r="D82" s="142" t="b">
        <v>0</v>
      </c>
      <c r="E82" s="142" t="b">
        <v>0</v>
      </c>
      <c r="F82" s="142" t="b">
        <v>0</v>
      </c>
      <c r="G82" s="142" t="b">
        <v>0</v>
      </c>
      <c r="H82" s="142" t="b">
        <v>0</v>
      </c>
      <c r="I82" s="142" t="b">
        <v>0</v>
      </c>
      <c r="J82" s="142" t="b">
        <v>0</v>
      </c>
      <c r="K82" s="142" t="b">
        <v>0</v>
      </c>
      <c r="L82" s="142" t="b">
        <v>0</v>
      </c>
      <c r="M82" s="142" t="b">
        <v>0</v>
      </c>
      <c r="N82" s="142" t="b">
        <v>0</v>
      </c>
      <c r="O82" s="142" t="b">
        <v>0</v>
      </c>
      <c r="P82" s="142" t="b">
        <v>0</v>
      </c>
      <c r="Q82" s="142" t="b">
        <v>0</v>
      </c>
      <c r="R82" s="142" t="b">
        <v>0</v>
      </c>
      <c r="S82" s="142" t="b">
        <v>0</v>
      </c>
      <c r="T82" s="142" t="b">
        <v>0</v>
      </c>
      <c r="U82" s="142" t="b">
        <v>0</v>
      </c>
      <c r="V82" s="142" t="b">
        <v>0</v>
      </c>
      <c r="W82" s="142" t="b">
        <v>0</v>
      </c>
      <c r="X82" s="142" t="b">
        <v>0</v>
      </c>
      <c r="Y82" s="142" t="b">
        <v>0</v>
      </c>
      <c r="Z82" s="142" t="b">
        <v>0</v>
      </c>
      <c r="AA82" s="142" t="b">
        <v>0</v>
      </c>
      <c r="AB82" s="142" t="b">
        <v>0</v>
      </c>
      <c r="AC82" s="142" t="b">
        <v>0</v>
      </c>
      <c r="AD82" s="142" t="b">
        <v>0</v>
      </c>
      <c r="AE82" s="142" t="b">
        <v>0</v>
      </c>
    </row>
    <row r="83">
      <c r="A83" s="148"/>
      <c r="B83" s="142" t="b">
        <v>0</v>
      </c>
      <c r="C83" s="142" t="b">
        <v>0</v>
      </c>
      <c r="D83" s="142" t="b">
        <v>0</v>
      </c>
      <c r="E83" s="142" t="b">
        <v>0</v>
      </c>
      <c r="F83" s="142" t="b">
        <v>0</v>
      </c>
      <c r="G83" s="142" t="b">
        <v>0</v>
      </c>
      <c r="H83" s="142" t="b">
        <v>0</v>
      </c>
      <c r="I83" s="142" t="b">
        <v>0</v>
      </c>
      <c r="J83" s="142" t="b">
        <v>0</v>
      </c>
      <c r="K83" s="142" t="b">
        <v>0</v>
      </c>
      <c r="L83" s="142" t="b">
        <v>0</v>
      </c>
      <c r="M83" s="142" t="b">
        <v>0</v>
      </c>
      <c r="N83" s="142" t="b">
        <v>0</v>
      </c>
      <c r="O83" s="142" t="b">
        <v>0</v>
      </c>
      <c r="P83" s="142" t="b">
        <v>0</v>
      </c>
      <c r="Q83" s="142" t="b">
        <v>0</v>
      </c>
      <c r="R83" s="142" t="b">
        <v>0</v>
      </c>
      <c r="S83" s="142" t="b">
        <v>0</v>
      </c>
      <c r="T83" s="142" t="b">
        <v>0</v>
      </c>
      <c r="U83" s="142" t="b">
        <v>0</v>
      </c>
      <c r="V83" s="142" t="b">
        <v>0</v>
      </c>
      <c r="W83" s="142" t="b">
        <v>0</v>
      </c>
      <c r="X83" s="142" t="b">
        <v>0</v>
      </c>
      <c r="Y83" s="142" t="b">
        <v>0</v>
      </c>
      <c r="Z83" s="142" t="b">
        <v>0</v>
      </c>
      <c r="AA83" s="142" t="b">
        <v>0</v>
      </c>
      <c r="AB83" s="142" t="b">
        <v>0</v>
      </c>
      <c r="AC83" s="142" t="b">
        <v>0</v>
      </c>
      <c r="AD83" s="142" t="b">
        <v>0</v>
      </c>
      <c r="AE83" s="142" t="b">
        <v>0</v>
      </c>
    </row>
    <row r="84">
      <c r="A84" s="148"/>
      <c r="B84" s="142" t="b">
        <v>0</v>
      </c>
      <c r="C84" s="142" t="b">
        <v>0</v>
      </c>
      <c r="D84" s="142" t="b">
        <v>0</v>
      </c>
      <c r="E84" s="142" t="b">
        <v>0</v>
      </c>
      <c r="F84" s="142" t="b">
        <v>0</v>
      </c>
      <c r="G84" s="142" t="b">
        <v>0</v>
      </c>
      <c r="H84" s="142" t="b">
        <v>0</v>
      </c>
      <c r="I84" s="142" t="b">
        <v>0</v>
      </c>
      <c r="J84" s="142" t="b">
        <v>0</v>
      </c>
      <c r="K84" s="142" t="b">
        <v>0</v>
      </c>
      <c r="L84" s="142" t="b">
        <v>0</v>
      </c>
      <c r="M84" s="142" t="b">
        <v>0</v>
      </c>
      <c r="N84" s="142" t="b">
        <v>0</v>
      </c>
      <c r="O84" s="142" t="b">
        <v>0</v>
      </c>
      <c r="P84" s="142" t="b">
        <v>0</v>
      </c>
      <c r="Q84" s="142" t="b">
        <v>0</v>
      </c>
      <c r="R84" s="142" t="b">
        <v>0</v>
      </c>
      <c r="S84" s="142" t="b">
        <v>0</v>
      </c>
      <c r="T84" s="142" t="b">
        <v>0</v>
      </c>
      <c r="U84" s="142" t="b">
        <v>0</v>
      </c>
      <c r="V84" s="142" t="b">
        <v>0</v>
      </c>
      <c r="W84" s="142" t="b">
        <v>0</v>
      </c>
      <c r="X84" s="142" t="b">
        <v>0</v>
      </c>
      <c r="Y84" s="142" t="b">
        <v>0</v>
      </c>
      <c r="Z84" s="142" t="b">
        <v>0</v>
      </c>
      <c r="AA84" s="142" t="b">
        <v>0</v>
      </c>
      <c r="AB84" s="142" t="b">
        <v>0</v>
      </c>
      <c r="AC84" s="142" t="b">
        <v>0</v>
      </c>
      <c r="AD84" s="142" t="b">
        <v>0</v>
      </c>
      <c r="AE84" s="142" t="b">
        <v>0</v>
      </c>
    </row>
    <row r="85">
      <c r="A85" s="148"/>
      <c r="B85" s="142" t="b">
        <v>0</v>
      </c>
      <c r="C85" s="142" t="b">
        <v>0</v>
      </c>
      <c r="D85" s="142" t="b">
        <v>0</v>
      </c>
      <c r="E85" s="142" t="b">
        <v>0</v>
      </c>
      <c r="F85" s="142" t="b">
        <v>0</v>
      </c>
      <c r="G85" s="142" t="b">
        <v>0</v>
      </c>
      <c r="H85" s="142" t="b">
        <v>0</v>
      </c>
      <c r="I85" s="142" t="b">
        <v>0</v>
      </c>
      <c r="J85" s="142" t="b">
        <v>0</v>
      </c>
      <c r="K85" s="142" t="b">
        <v>0</v>
      </c>
      <c r="L85" s="142" t="b">
        <v>0</v>
      </c>
      <c r="M85" s="142" t="b">
        <v>0</v>
      </c>
      <c r="N85" s="142" t="b">
        <v>0</v>
      </c>
      <c r="O85" s="142" t="b">
        <v>0</v>
      </c>
      <c r="P85" s="142" t="b">
        <v>0</v>
      </c>
      <c r="Q85" s="142" t="b">
        <v>0</v>
      </c>
      <c r="R85" s="142" t="b">
        <v>0</v>
      </c>
      <c r="S85" s="142" t="b">
        <v>0</v>
      </c>
      <c r="T85" s="142" t="b">
        <v>0</v>
      </c>
      <c r="U85" s="142" t="b">
        <v>0</v>
      </c>
      <c r="V85" s="142" t="b">
        <v>0</v>
      </c>
      <c r="W85" s="142" t="b">
        <v>0</v>
      </c>
      <c r="X85" s="142" t="b">
        <v>0</v>
      </c>
      <c r="Y85" s="142" t="b">
        <v>0</v>
      </c>
      <c r="Z85" s="142" t="b">
        <v>0</v>
      </c>
      <c r="AA85" s="142" t="b">
        <v>0</v>
      </c>
      <c r="AB85" s="142" t="b">
        <v>0</v>
      </c>
      <c r="AC85" s="142" t="b">
        <v>0</v>
      </c>
      <c r="AD85" s="142" t="b">
        <v>0</v>
      </c>
      <c r="AE85" s="142" t="b">
        <v>0</v>
      </c>
    </row>
    <row r="86">
      <c r="A86" s="144"/>
      <c r="B86" s="142" t="b">
        <v>0</v>
      </c>
      <c r="C86" s="142" t="b">
        <v>0</v>
      </c>
      <c r="D86" s="142" t="b">
        <v>0</v>
      </c>
      <c r="E86" s="142" t="b">
        <v>0</v>
      </c>
      <c r="F86" s="142" t="b">
        <v>0</v>
      </c>
      <c r="G86" s="142" t="b">
        <v>0</v>
      </c>
      <c r="H86" s="142" t="b">
        <v>0</v>
      </c>
      <c r="I86" s="142" t="b">
        <v>0</v>
      </c>
      <c r="J86" s="142" t="b">
        <v>0</v>
      </c>
      <c r="K86" s="142" t="b">
        <v>0</v>
      </c>
      <c r="L86" s="142" t="b">
        <v>0</v>
      </c>
      <c r="M86" s="142" t="b">
        <v>0</v>
      </c>
      <c r="N86" s="142" t="b">
        <v>0</v>
      </c>
      <c r="O86" s="142" t="b">
        <v>0</v>
      </c>
      <c r="P86" s="142" t="b">
        <v>0</v>
      </c>
      <c r="Q86" s="142" t="b">
        <v>0</v>
      </c>
      <c r="R86" s="142" t="b">
        <v>0</v>
      </c>
      <c r="S86" s="142" t="b">
        <v>0</v>
      </c>
      <c r="T86" s="142" t="b">
        <v>0</v>
      </c>
      <c r="U86" s="142" t="b">
        <v>0</v>
      </c>
      <c r="V86" s="142" t="b">
        <v>0</v>
      </c>
      <c r="W86" s="142" t="b">
        <v>0</v>
      </c>
      <c r="X86" s="142" t="b">
        <v>0</v>
      </c>
      <c r="Y86" s="142" t="b">
        <v>0</v>
      </c>
      <c r="Z86" s="142" t="b">
        <v>0</v>
      </c>
      <c r="AA86" s="142" t="b">
        <v>0</v>
      </c>
      <c r="AB86" s="142" t="b">
        <v>0</v>
      </c>
      <c r="AC86" s="142" t="b">
        <v>0</v>
      </c>
      <c r="AD86" s="142" t="b">
        <v>0</v>
      </c>
      <c r="AE86" s="142" t="b">
        <v>0</v>
      </c>
    </row>
    <row r="87">
      <c r="A87" s="144"/>
      <c r="B87" s="142" t="b">
        <v>0</v>
      </c>
      <c r="C87" s="142" t="b">
        <v>0</v>
      </c>
      <c r="D87" s="142" t="b">
        <v>0</v>
      </c>
      <c r="E87" s="142" t="b">
        <v>0</v>
      </c>
      <c r="F87" s="142" t="b">
        <v>0</v>
      </c>
      <c r="G87" s="142" t="b">
        <v>0</v>
      </c>
      <c r="H87" s="142" t="b">
        <v>0</v>
      </c>
      <c r="I87" s="142" t="b">
        <v>0</v>
      </c>
      <c r="J87" s="142" t="b">
        <v>0</v>
      </c>
      <c r="K87" s="142" t="b">
        <v>0</v>
      </c>
      <c r="L87" s="142" t="b">
        <v>0</v>
      </c>
      <c r="M87" s="142" t="b">
        <v>0</v>
      </c>
      <c r="N87" s="142" t="b">
        <v>0</v>
      </c>
      <c r="O87" s="142" t="b">
        <v>0</v>
      </c>
      <c r="P87" s="142" t="b">
        <v>0</v>
      </c>
      <c r="Q87" s="142" t="b">
        <v>0</v>
      </c>
      <c r="R87" s="142" t="b">
        <v>0</v>
      </c>
      <c r="S87" s="142" t="b">
        <v>0</v>
      </c>
      <c r="T87" s="142" t="b">
        <v>0</v>
      </c>
      <c r="U87" s="142" t="b">
        <v>0</v>
      </c>
      <c r="V87" s="142" t="b">
        <v>0</v>
      </c>
      <c r="W87" s="142" t="b">
        <v>0</v>
      </c>
      <c r="X87" s="142" t="b">
        <v>0</v>
      </c>
      <c r="Y87" s="142" t="b">
        <v>0</v>
      </c>
      <c r="Z87" s="142" t="b">
        <v>0</v>
      </c>
      <c r="AA87" s="142" t="b">
        <v>0</v>
      </c>
      <c r="AB87" s="142" t="b">
        <v>0</v>
      </c>
      <c r="AC87" s="142" t="b">
        <v>0</v>
      </c>
      <c r="AD87" s="142" t="b">
        <v>0</v>
      </c>
      <c r="AE87" s="142" t="b">
        <v>0</v>
      </c>
    </row>
    <row r="88">
      <c r="A88" s="144"/>
      <c r="B88" s="142" t="b">
        <v>0</v>
      </c>
      <c r="C88" s="142" t="b">
        <v>0</v>
      </c>
      <c r="D88" s="142" t="b">
        <v>0</v>
      </c>
      <c r="E88" s="142" t="b">
        <v>0</v>
      </c>
      <c r="F88" s="142" t="b">
        <v>0</v>
      </c>
      <c r="G88" s="142" t="b">
        <v>0</v>
      </c>
      <c r="H88" s="142" t="b">
        <v>0</v>
      </c>
      <c r="I88" s="142" t="b">
        <v>0</v>
      </c>
      <c r="J88" s="142" t="b">
        <v>0</v>
      </c>
      <c r="K88" s="142" t="b">
        <v>0</v>
      </c>
      <c r="L88" s="142" t="b">
        <v>0</v>
      </c>
      <c r="M88" s="142" t="b">
        <v>0</v>
      </c>
      <c r="N88" s="142" t="b">
        <v>0</v>
      </c>
      <c r="O88" s="142" t="b">
        <v>0</v>
      </c>
      <c r="P88" s="142" t="b">
        <v>0</v>
      </c>
      <c r="Q88" s="142" t="b">
        <v>0</v>
      </c>
      <c r="R88" s="142" t="b">
        <v>0</v>
      </c>
      <c r="S88" s="142" t="b">
        <v>0</v>
      </c>
      <c r="T88" s="142" t="b">
        <v>0</v>
      </c>
      <c r="U88" s="142" t="b">
        <v>0</v>
      </c>
      <c r="V88" s="142" t="b">
        <v>0</v>
      </c>
      <c r="W88" s="142" t="b">
        <v>0</v>
      </c>
      <c r="X88" s="142" t="b">
        <v>0</v>
      </c>
      <c r="Y88" s="142" t="b">
        <v>0</v>
      </c>
      <c r="Z88" s="142" t="b">
        <v>0</v>
      </c>
      <c r="AA88" s="142" t="b">
        <v>0</v>
      </c>
      <c r="AB88" s="142" t="b">
        <v>0</v>
      </c>
      <c r="AC88" s="142" t="b">
        <v>0</v>
      </c>
      <c r="AD88" s="142" t="b">
        <v>0</v>
      </c>
      <c r="AE88" s="142" t="b">
        <v>0</v>
      </c>
    </row>
    <row r="89">
      <c r="A89" s="144"/>
      <c r="B89" s="142" t="b">
        <v>0</v>
      </c>
      <c r="C89" s="142" t="b">
        <v>0</v>
      </c>
      <c r="D89" s="142" t="b">
        <v>0</v>
      </c>
      <c r="E89" s="142" t="b">
        <v>0</v>
      </c>
      <c r="F89" s="142" t="b">
        <v>0</v>
      </c>
      <c r="G89" s="142" t="b">
        <v>0</v>
      </c>
      <c r="H89" s="142" t="b">
        <v>0</v>
      </c>
      <c r="I89" s="142" t="b">
        <v>0</v>
      </c>
      <c r="J89" s="142" t="b">
        <v>0</v>
      </c>
      <c r="K89" s="142" t="b">
        <v>0</v>
      </c>
      <c r="L89" s="142" t="b">
        <v>0</v>
      </c>
      <c r="M89" s="142" t="b">
        <v>0</v>
      </c>
      <c r="N89" s="142" t="b">
        <v>0</v>
      </c>
      <c r="O89" s="142" t="b">
        <v>0</v>
      </c>
      <c r="P89" s="142" t="b">
        <v>0</v>
      </c>
      <c r="Q89" s="142" t="b">
        <v>0</v>
      </c>
      <c r="R89" s="142" t="b">
        <v>0</v>
      </c>
      <c r="S89" s="142" t="b">
        <v>0</v>
      </c>
      <c r="T89" s="142" t="b">
        <v>0</v>
      </c>
      <c r="U89" s="142" t="b">
        <v>0</v>
      </c>
      <c r="V89" s="142" t="b">
        <v>0</v>
      </c>
      <c r="W89" s="142" t="b">
        <v>0</v>
      </c>
      <c r="X89" s="142" t="b">
        <v>0</v>
      </c>
      <c r="Y89" s="142" t="b">
        <v>0</v>
      </c>
      <c r="Z89" s="142" t="b">
        <v>0</v>
      </c>
      <c r="AA89" s="142" t="b">
        <v>0</v>
      </c>
      <c r="AB89" s="142" t="b">
        <v>0</v>
      </c>
      <c r="AC89" s="142" t="b">
        <v>0</v>
      </c>
      <c r="AD89" s="142" t="b">
        <v>0</v>
      </c>
      <c r="AE89" s="142" t="b">
        <v>0</v>
      </c>
    </row>
    <row r="90">
      <c r="A90" s="144"/>
      <c r="B90" s="142" t="b">
        <v>0</v>
      </c>
      <c r="C90" s="142" t="b">
        <v>0</v>
      </c>
      <c r="D90" s="142" t="b">
        <v>0</v>
      </c>
      <c r="E90" s="142" t="b">
        <v>0</v>
      </c>
      <c r="F90" s="142" t="b">
        <v>0</v>
      </c>
      <c r="G90" s="142" t="b">
        <v>0</v>
      </c>
      <c r="H90" s="142" t="b">
        <v>0</v>
      </c>
      <c r="I90" s="142" t="b">
        <v>0</v>
      </c>
      <c r="J90" s="142" t="b">
        <v>0</v>
      </c>
      <c r="K90" s="142" t="b">
        <v>0</v>
      </c>
      <c r="L90" s="142" t="b">
        <v>0</v>
      </c>
      <c r="M90" s="142" t="b">
        <v>0</v>
      </c>
      <c r="N90" s="142" t="b">
        <v>0</v>
      </c>
      <c r="O90" s="142" t="b">
        <v>0</v>
      </c>
      <c r="P90" s="142" t="b">
        <v>0</v>
      </c>
      <c r="Q90" s="142" t="b">
        <v>0</v>
      </c>
      <c r="R90" s="142" t="b">
        <v>0</v>
      </c>
      <c r="S90" s="142" t="b">
        <v>0</v>
      </c>
      <c r="T90" s="142" t="b">
        <v>0</v>
      </c>
      <c r="U90" s="142" t="b">
        <v>0</v>
      </c>
      <c r="V90" s="142" t="b">
        <v>0</v>
      </c>
      <c r="W90" s="142" t="b">
        <v>0</v>
      </c>
      <c r="X90" s="142" t="b">
        <v>0</v>
      </c>
      <c r="Y90" s="142" t="b">
        <v>0</v>
      </c>
      <c r="Z90" s="142" t="b">
        <v>0</v>
      </c>
      <c r="AA90" s="142" t="b">
        <v>0</v>
      </c>
      <c r="AB90" s="142" t="b">
        <v>0</v>
      </c>
      <c r="AC90" s="142" t="b">
        <v>0</v>
      </c>
      <c r="AD90" s="142" t="b">
        <v>0</v>
      </c>
      <c r="AE90" s="142" t="b">
        <v>0</v>
      </c>
    </row>
    <row r="91">
      <c r="A91" s="153" t="s">
        <v>14</v>
      </c>
      <c r="B91" s="154">
        <v>45469.0</v>
      </c>
      <c r="C91" s="154">
        <v>45476.0</v>
      </c>
      <c r="D91" s="154">
        <v>45483.0</v>
      </c>
      <c r="E91" s="154">
        <v>45490.0</v>
      </c>
      <c r="F91" s="154">
        <v>45497.0</v>
      </c>
      <c r="G91" s="154">
        <v>45504.0</v>
      </c>
      <c r="H91" s="154">
        <v>45511.0</v>
      </c>
      <c r="I91" s="154">
        <v>45518.0</v>
      </c>
      <c r="J91" s="154">
        <v>45525.0</v>
      </c>
      <c r="K91" s="154">
        <v>45532.0</v>
      </c>
      <c r="L91" s="154">
        <v>45539.0</v>
      </c>
      <c r="M91" s="154">
        <v>45546.0</v>
      </c>
      <c r="N91" s="154">
        <v>45553.0</v>
      </c>
      <c r="O91" s="154">
        <v>45560.0</v>
      </c>
      <c r="P91" s="154">
        <v>45567.0</v>
      </c>
      <c r="Q91" s="154">
        <v>45574.0</v>
      </c>
      <c r="R91" s="154">
        <v>45581.0</v>
      </c>
      <c r="S91" s="154">
        <v>45588.0</v>
      </c>
      <c r="T91" s="154">
        <v>45595.0</v>
      </c>
      <c r="U91" s="154">
        <v>45602.0</v>
      </c>
      <c r="V91" s="154">
        <v>45609.0</v>
      </c>
      <c r="W91" s="154">
        <v>45616.0</v>
      </c>
      <c r="X91" s="154">
        <v>45623.0</v>
      </c>
      <c r="Y91" s="154">
        <v>45630.0</v>
      </c>
      <c r="Z91" s="154">
        <v>45637.0</v>
      </c>
      <c r="AA91" s="154">
        <v>45644.0</v>
      </c>
      <c r="AB91" s="154">
        <v>45651.0</v>
      </c>
      <c r="AC91" s="154">
        <v>45658.0</v>
      </c>
      <c r="AD91" s="154">
        <v>45665.0</v>
      </c>
      <c r="AE91" s="154">
        <v>45672.0</v>
      </c>
    </row>
    <row r="92">
      <c r="A92" s="148"/>
      <c r="B92" s="155" t="b">
        <v>0</v>
      </c>
      <c r="C92" s="155" t="b">
        <v>0</v>
      </c>
      <c r="D92" s="155" t="b">
        <v>0</v>
      </c>
      <c r="E92" s="155" t="b">
        <v>0</v>
      </c>
      <c r="F92" s="155" t="b">
        <v>0</v>
      </c>
      <c r="G92" s="155" t="b">
        <v>0</v>
      </c>
      <c r="H92" s="155" t="b">
        <v>0</v>
      </c>
      <c r="I92" s="155" t="b">
        <v>0</v>
      </c>
      <c r="J92" s="155" t="b">
        <v>0</v>
      </c>
      <c r="K92" s="155" t="b">
        <v>0</v>
      </c>
      <c r="L92" s="155" t="b">
        <v>0</v>
      </c>
      <c r="M92" s="155" t="b">
        <v>0</v>
      </c>
      <c r="N92" s="155" t="b">
        <v>0</v>
      </c>
      <c r="O92" s="155" t="b">
        <v>0</v>
      </c>
      <c r="P92" s="155" t="b">
        <v>0</v>
      </c>
      <c r="Q92" s="155" t="b">
        <v>0</v>
      </c>
      <c r="R92" s="155" t="b">
        <v>0</v>
      </c>
      <c r="S92" s="155" t="b">
        <v>0</v>
      </c>
      <c r="T92" s="155" t="b">
        <v>0</v>
      </c>
      <c r="U92" s="155" t="b">
        <v>0</v>
      </c>
      <c r="V92" s="155" t="b">
        <v>0</v>
      </c>
      <c r="W92" s="155" t="b">
        <v>0</v>
      </c>
      <c r="X92" s="155" t="b">
        <v>0</v>
      </c>
      <c r="Y92" s="155" t="b">
        <v>0</v>
      </c>
      <c r="Z92" s="155" t="b">
        <v>0</v>
      </c>
      <c r="AA92" s="155" t="b">
        <v>0</v>
      </c>
      <c r="AB92" s="155" t="b">
        <v>0</v>
      </c>
      <c r="AC92" s="155" t="b">
        <v>0</v>
      </c>
      <c r="AD92" s="155" t="b">
        <v>0</v>
      </c>
      <c r="AE92" s="155" t="b">
        <v>0</v>
      </c>
    </row>
    <row r="93">
      <c r="A93" s="148"/>
      <c r="B93" s="155" t="b">
        <v>0</v>
      </c>
      <c r="C93" s="155" t="b">
        <v>0</v>
      </c>
      <c r="D93" s="155" t="b">
        <v>0</v>
      </c>
      <c r="E93" s="155" t="b">
        <v>0</v>
      </c>
      <c r="F93" s="155" t="b">
        <v>0</v>
      </c>
      <c r="G93" s="155" t="b">
        <v>0</v>
      </c>
      <c r="H93" s="155" t="b">
        <v>0</v>
      </c>
      <c r="I93" s="155" t="b">
        <v>0</v>
      </c>
      <c r="J93" s="155" t="b">
        <v>0</v>
      </c>
      <c r="K93" s="155" t="b">
        <v>0</v>
      </c>
      <c r="L93" s="155" t="b">
        <v>0</v>
      </c>
      <c r="M93" s="155" t="b">
        <v>0</v>
      </c>
      <c r="N93" s="155" t="b">
        <v>0</v>
      </c>
      <c r="O93" s="155" t="b">
        <v>0</v>
      </c>
      <c r="P93" s="155" t="b">
        <v>0</v>
      </c>
      <c r="Q93" s="155" t="b">
        <v>0</v>
      </c>
      <c r="R93" s="155" t="b">
        <v>0</v>
      </c>
      <c r="S93" s="155" t="b">
        <v>0</v>
      </c>
      <c r="T93" s="155" t="b">
        <v>0</v>
      </c>
      <c r="U93" s="155" t="b">
        <v>0</v>
      </c>
      <c r="V93" s="155" t="b">
        <v>0</v>
      </c>
      <c r="W93" s="155" t="b">
        <v>0</v>
      </c>
      <c r="X93" s="155" t="b">
        <v>0</v>
      </c>
      <c r="Y93" s="155" t="b">
        <v>0</v>
      </c>
      <c r="Z93" s="155" t="b">
        <v>0</v>
      </c>
      <c r="AA93" s="155" t="b">
        <v>0</v>
      </c>
      <c r="AB93" s="155" t="b">
        <v>0</v>
      </c>
      <c r="AC93" s="155" t="b">
        <v>0</v>
      </c>
      <c r="AD93" s="155" t="b">
        <v>0</v>
      </c>
      <c r="AE93" s="155" t="b">
        <v>0</v>
      </c>
    </row>
    <row r="94">
      <c r="A94" s="148"/>
      <c r="B94" s="155" t="b">
        <v>0</v>
      </c>
      <c r="C94" s="155" t="b">
        <v>0</v>
      </c>
      <c r="D94" s="155" t="b">
        <v>0</v>
      </c>
      <c r="E94" s="155" t="b">
        <v>0</v>
      </c>
      <c r="F94" s="155" t="b">
        <v>0</v>
      </c>
      <c r="G94" s="155" t="b">
        <v>0</v>
      </c>
      <c r="H94" s="155" t="b">
        <v>0</v>
      </c>
      <c r="I94" s="155" t="b">
        <v>0</v>
      </c>
      <c r="J94" s="155" t="b">
        <v>0</v>
      </c>
      <c r="K94" s="155" t="b">
        <v>0</v>
      </c>
      <c r="L94" s="155" t="b">
        <v>0</v>
      </c>
      <c r="M94" s="155" t="b">
        <v>0</v>
      </c>
      <c r="N94" s="155" t="b">
        <v>0</v>
      </c>
      <c r="O94" s="155" t="b">
        <v>0</v>
      </c>
      <c r="P94" s="155" t="b">
        <v>0</v>
      </c>
      <c r="Q94" s="155" t="b">
        <v>0</v>
      </c>
      <c r="R94" s="155" t="b">
        <v>0</v>
      </c>
      <c r="S94" s="155" t="b">
        <v>0</v>
      </c>
      <c r="T94" s="155" t="b">
        <v>0</v>
      </c>
      <c r="U94" s="155" t="b">
        <v>0</v>
      </c>
      <c r="V94" s="155" t="b">
        <v>0</v>
      </c>
      <c r="W94" s="155" t="b">
        <v>0</v>
      </c>
      <c r="X94" s="155" t="b">
        <v>0</v>
      </c>
      <c r="Y94" s="155" t="b">
        <v>0</v>
      </c>
      <c r="Z94" s="155" t="b">
        <v>0</v>
      </c>
      <c r="AA94" s="155" t="b">
        <v>0</v>
      </c>
      <c r="AB94" s="155" t="b">
        <v>0</v>
      </c>
      <c r="AC94" s="155" t="b">
        <v>0</v>
      </c>
      <c r="AD94" s="155" t="b">
        <v>0</v>
      </c>
      <c r="AE94" s="155" t="b">
        <v>0</v>
      </c>
    </row>
    <row r="95">
      <c r="A95" s="148"/>
      <c r="B95" s="155" t="b">
        <v>0</v>
      </c>
      <c r="C95" s="155" t="b">
        <v>0</v>
      </c>
      <c r="D95" s="155" t="b">
        <v>0</v>
      </c>
      <c r="E95" s="155" t="b">
        <v>0</v>
      </c>
      <c r="F95" s="155" t="b">
        <v>0</v>
      </c>
      <c r="G95" s="155" t="b">
        <v>0</v>
      </c>
      <c r="H95" s="155" t="b">
        <v>0</v>
      </c>
      <c r="I95" s="155" t="b">
        <v>0</v>
      </c>
      <c r="J95" s="155" t="b">
        <v>0</v>
      </c>
      <c r="K95" s="155" t="b">
        <v>0</v>
      </c>
      <c r="L95" s="155" t="b">
        <v>0</v>
      </c>
      <c r="M95" s="155" t="b">
        <v>0</v>
      </c>
      <c r="N95" s="155" t="b">
        <v>0</v>
      </c>
      <c r="O95" s="155" t="b">
        <v>0</v>
      </c>
      <c r="P95" s="155" t="b">
        <v>0</v>
      </c>
      <c r="Q95" s="155" t="b">
        <v>0</v>
      </c>
      <c r="R95" s="155" t="b">
        <v>0</v>
      </c>
      <c r="S95" s="155" t="b">
        <v>0</v>
      </c>
      <c r="T95" s="155" t="b">
        <v>0</v>
      </c>
      <c r="U95" s="155" t="b">
        <v>0</v>
      </c>
      <c r="V95" s="155" t="b">
        <v>0</v>
      </c>
      <c r="W95" s="155" t="b">
        <v>0</v>
      </c>
      <c r="X95" s="155" t="b">
        <v>0</v>
      </c>
      <c r="Y95" s="155" t="b">
        <v>0</v>
      </c>
      <c r="Z95" s="155" t="b">
        <v>0</v>
      </c>
      <c r="AA95" s="155" t="b">
        <v>0</v>
      </c>
      <c r="AB95" s="155" t="b">
        <v>0</v>
      </c>
      <c r="AC95" s="155" t="b">
        <v>0</v>
      </c>
      <c r="AD95" s="155" t="b">
        <v>0</v>
      </c>
      <c r="AE95" s="155" t="b">
        <v>0</v>
      </c>
    </row>
    <row r="96">
      <c r="A96" s="144"/>
      <c r="B96" s="155" t="b">
        <v>0</v>
      </c>
      <c r="C96" s="155" t="b">
        <v>0</v>
      </c>
      <c r="D96" s="155" t="b">
        <v>0</v>
      </c>
      <c r="E96" s="155" t="b">
        <v>0</v>
      </c>
      <c r="F96" s="155" t="b">
        <v>0</v>
      </c>
      <c r="G96" s="155" t="b">
        <v>0</v>
      </c>
      <c r="H96" s="155" t="b">
        <v>0</v>
      </c>
      <c r="I96" s="155" t="b">
        <v>0</v>
      </c>
      <c r="J96" s="155" t="b">
        <v>0</v>
      </c>
      <c r="K96" s="155" t="b">
        <v>0</v>
      </c>
      <c r="L96" s="155" t="b">
        <v>0</v>
      </c>
      <c r="M96" s="155" t="b">
        <v>0</v>
      </c>
      <c r="N96" s="155" t="b">
        <v>0</v>
      </c>
      <c r="O96" s="155" t="b">
        <v>0</v>
      </c>
      <c r="P96" s="155" t="b">
        <v>0</v>
      </c>
      <c r="Q96" s="155" t="b">
        <v>0</v>
      </c>
      <c r="R96" s="155" t="b">
        <v>0</v>
      </c>
      <c r="S96" s="155" t="b">
        <v>0</v>
      </c>
      <c r="T96" s="155" t="b">
        <v>0</v>
      </c>
      <c r="U96" s="155" t="b">
        <v>0</v>
      </c>
      <c r="V96" s="155" t="b">
        <v>0</v>
      </c>
      <c r="W96" s="155" t="b">
        <v>0</v>
      </c>
      <c r="X96" s="155" t="b">
        <v>0</v>
      </c>
      <c r="Y96" s="155" t="b">
        <v>0</v>
      </c>
      <c r="Z96" s="155" t="b">
        <v>0</v>
      </c>
      <c r="AA96" s="155" t="b">
        <v>0</v>
      </c>
      <c r="AB96" s="155" t="b">
        <v>0</v>
      </c>
      <c r="AC96" s="155" t="b">
        <v>0</v>
      </c>
      <c r="AD96" s="155" t="b">
        <v>0</v>
      </c>
      <c r="AE96" s="155" t="b">
        <v>0</v>
      </c>
    </row>
    <row r="97">
      <c r="A97" s="144"/>
      <c r="B97" s="155" t="b">
        <v>0</v>
      </c>
      <c r="C97" s="155" t="b">
        <v>0</v>
      </c>
      <c r="D97" s="155" t="b">
        <v>0</v>
      </c>
      <c r="E97" s="155" t="b">
        <v>0</v>
      </c>
      <c r="F97" s="155" t="b">
        <v>0</v>
      </c>
      <c r="G97" s="155" t="b">
        <v>0</v>
      </c>
      <c r="H97" s="155" t="b">
        <v>0</v>
      </c>
      <c r="I97" s="155" t="b">
        <v>0</v>
      </c>
      <c r="J97" s="155" t="b">
        <v>0</v>
      </c>
      <c r="K97" s="155" t="b">
        <v>0</v>
      </c>
      <c r="L97" s="155" t="b">
        <v>0</v>
      </c>
      <c r="M97" s="155" t="b">
        <v>0</v>
      </c>
      <c r="N97" s="155" t="b">
        <v>0</v>
      </c>
      <c r="O97" s="155" t="b">
        <v>0</v>
      </c>
      <c r="P97" s="155" t="b">
        <v>0</v>
      </c>
      <c r="Q97" s="155" t="b">
        <v>0</v>
      </c>
      <c r="R97" s="155" t="b">
        <v>0</v>
      </c>
      <c r="S97" s="155" t="b">
        <v>0</v>
      </c>
      <c r="T97" s="155" t="b">
        <v>0</v>
      </c>
      <c r="U97" s="155" t="b">
        <v>0</v>
      </c>
      <c r="V97" s="155" t="b">
        <v>0</v>
      </c>
      <c r="W97" s="155" t="b">
        <v>0</v>
      </c>
      <c r="X97" s="155" t="b">
        <v>0</v>
      </c>
      <c r="Y97" s="155" t="b">
        <v>0</v>
      </c>
      <c r="Z97" s="155" t="b">
        <v>0</v>
      </c>
      <c r="AA97" s="155" t="b">
        <v>0</v>
      </c>
      <c r="AB97" s="155" t="b">
        <v>0</v>
      </c>
      <c r="AC97" s="155" t="b">
        <v>0</v>
      </c>
      <c r="AD97" s="155" t="b">
        <v>0</v>
      </c>
      <c r="AE97" s="155" t="b">
        <v>0</v>
      </c>
    </row>
    <row r="98">
      <c r="A98" s="144"/>
      <c r="B98" s="155" t="b">
        <v>0</v>
      </c>
      <c r="C98" s="155" t="b">
        <v>0</v>
      </c>
      <c r="D98" s="155" t="b">
        <v>0</v>
      </c>
      <c r="E98" s="155" t="b">
        <v>0</v>
      </c>
      <c r="F98" s="155" t="b">
        <v>0</v>
      </c>
      <c r="G98" s="155" t="b">
        <v>0</v>
      </c>
      <c r="H98" s="155" t="b">
        <v>0</v>
      </c>
      <c r="I98" s="155" t="b">
        <v>0</v>
      </c>
      <c r="J98" s="155" t="b">
        <v>0</v>
      </c>
      <c r="K98" s="155" t="b">
        <v>0</v>
      </c>
      <c r="L98" s="155" t="b">
        <v>0</v>
      </c>
      <c r="M98" s="155" t="b">
        <v>0</v>
      </c>
      <c r="N98" s="155" t="b">
        <v>0</v>
      </c>
      <c r="O98" s="155" t="b">
        <v>0</v>
      </c>
      <c r="P98" s="155" t="b">
        <v>0</v>
      </c>
      <c r="Q98" s="155" t="b">
        <v>0</v>
      </c>
      <c r="R98" s="155" t="b">
        <v>0</v>
      </c>
      <c r="S98" s="155" t="b">
        <v>0</v>
      </c>
      <c r="T98" s="155" t="b">
        <v>0</v>
      </c>
      <c r="U98" s="155" t="b">
        <v>0</v>
      </c>
      <c r="V98" s="155" t="b">
        <v>0</v>
      </c>
      <c r="W98" s="155" t="b">
        <v>0</v>
      </c>
      <c r="X98" s="155" t="b">
        <v>0</v>
      </c>
      <c r="Y98" s="155" t="b">
        <v>0</v>
      </c>
      <c r="Z98" s="155" t="b">
        <v>0</v>
      </c>
      <c r="AA98" s="155" t="b">
        <v>0</v>
      </c>
      <c r="AB98" s="155" t="b">
        <v>0</v>
      </c>
      <c r="AC98" s="155" t="b">
        <v>0</v>
      </c>
      <c r="AD98" s="155" t="b">
        <v>0</v>
      </c>
      <c r="AE98" s="155" t="b">
        <v>0</v>
      </c>
    </row>
    <row r="99">
      <c r="A99" s="144"/>
      <c r="B99" s="155" t="b">
        <v>0</v>
      </c>
      <c r="C99" s="155" t="b">
        <v>0</v>
      </c>
      <c r="D99" s="155" t="b">
        <v>0</v>
      </c>
      <c r="E99" s="155" t="b">
        <v>0</v>
      </c>
      <c r="F99" s="155" t="b">
        <v>0</v>
      </c>
      <c r="G99" s="155" t="b">
        <v>0</v>
      </c>
      <c r="H99" s="155" t="b">
        <v>0</v>
      </c>
      <c r="I99" s="155" t="b">
        <v>0</v>
      </c>
      <c r="J99" s="155" t="b">
        <v>0</v>
      </c>
      <c r="K99" s="155" t="b">
        <v>0</v>
      </c>
      <c r="L99" s="155" t="b">
        <v>0</v>
      </c>
      <c r="M99" s="155" t="b">
        <v>0</v>
      </c>
      <c r="N99" s="155" t="b">
        <v>0</v>
      </c>
      <c r="O99" s="155" t="b">
        <v>0</v>
      </c>
      <c r="P99" s="155" t="b">
        <v>0</v>
      </c>
      <c r="Q99" s="155" t="b">
        <v>0</v>
      </c>
      <c r="R99" s="155" t="b">
        <v>0</v>
      </c>
      <c r="S99" s="155" t="b">
        <v>0</v>
      </c>
      <c r="T99" s="155" t="b">
        <v>0</v>
      </c>
      <c r="U99" s="155" t="b">
        <v>0</v>
      </c>
      <c r="V99" s="155" t="b">
        <v>0</v>
      </c>
      <c r="W99" s="155" t="b">
        <v>0</v>
      </c>
      <c r="X99" s="155" t="b">
        <v>0</v>
      </c>
      <c r="Y99" s="155" t="b">
        <v>0</v>
      </c>
      <c r="Z99" s="155" t="b">
        <v>0</v>
      </c>
      <c r="AA99" s="155" t="b">
        <v>0</v>
      </c>
      <c r="AB99" s="155" t="b">
        <v>0</v>
      </c>
      <c r="AC99" s="155" t="b">
        <v>0</v>
      </c>
      <c r="AD99" s="155" t="b">
        <v>0</v>
      </c>
      <c r="AE99" s="155" t="b">
        <v>0</v>
      </c>
    </row>
    <row r="100">
      <c r="A100" s="144"/>
      <c r="B100" s="155" t="b">
        <v>0</v>
      </c>
      <c r="C100" s="155" t="b">
        <v>0</v>
      </c>
      <c r="D100" s="155" t="b">
        <v>0</v>
      </c>
      <c r="E100" s="155" t="b">
        <v>0</v>
      </c>
      <c r="F100" s="155" t="b">
        <v>0</v>
      </c>
      <c r="G100" s="155" t="b">
        <v>0</v>
      </c>
      <c r="H100" s="155" t="b">
        <v>0</v>
      </c>
      <c r="I100" s="155" t="b">
        <v>0</v>
      </c>
      <c r="J100" s="155" t="b">
        <v>0</v>
      </c>
      <c r="K100" s="155" t="b">
        <v>0</v>
      </c>
      <c r="L100" s="155" t="b">
        <v>0</v>
      </c>
      <c r="M100" s="155" t="b">
        <v>0</v>
      </c>
      <c r="N100" s="155" t="b">
        <v>0</v>
      </c>
      <c r="O100" s="155" t="b">
        <v>0</v>
      </c>
      <c r="P100" s="155" t="b">
        <v>0</v>
      </c>
      <c r="Q100" s="155" t="b">
        <v>0</v>
      </c>
      <c r="R100" s="155" t="b">
        <v>0</v>
      </c>
      <c r="S100" s="155" t="b">
        <v>0</v>
      </c>
      <c r="T100" s="155" t="b">
        <v>0</v>
      </c>
      <c r="U100" s="155" t="b">
        <v>0</v>
      </c>
      <c r="V100" s="155" t="b">
        <v>0</v>
      </c>
      <c r="W100" s="155" t="b">
        <v>0</v>
      </c>
      <c r="X100" s="155" t="b">
        <v>0</v>
      </c>
      <c r="Y100" s="155" t="b">
        <v>0</v>
      </c>
      <c r="Z100" s="155" t="b">
        <v>0</v>
      </c>
      <c r="AA100" s="155" t="b">
        <v>0</v>
      </c>
      <c r="AB100" s="155" t="b">
        <v>0</v>
      </c>
      <c r="AC100" s="155" t="b">
        <v>0</v>
      </c>
      <c r="AD100" s="155" t="b">
        <v>0</v>
      </c>
      <c r="AE100" s="155" t="b">
        <v>0</v>
      </c>
    </row>
    <row r="101">
      <c r="A101" s="144"/>
      <c r="B101" s="155" t="b">
        <v>0</v>
      </c>
      <c r="C101" s="155" t="b">
        <v>0</v>
      </c>
      <c r="D101" s="155" t="b">
        <v>0</v>
      </c>
      <c r="E101" s="155" t="b">
        <v>0</v>
      </c>
      <c r="F101" s="155" t="b">
        <v>0</v>
      </c>
      <c r="G101" s="155" t="b">
        <v>0</v>
      </c>
      <c r="H101" s="155" t="b">
        <v>0</v>
      </c>
      <c r="I101" s="155" t="b">
        <v>0</v>
      </c>
      <c r="J101" s="155" t="b">
        <v>0</v>
      </c>
      <c r="K101" s="155" t="b">
        <v>0</v>
      </c>
      <c r="L101" s="155" t="b">
        <v>0</v>
      </c>
      <c r="M101" s="155" t="b">
        <v>0</v>
      </c>
      <c r="N101" s="155" t="b">
        <v>0</v>
      </c>
      <c r="O101" s="155" t="b">
        <v>0</v>
      </c>
      <c r="P101" s="155" t="b">
        <v>0</v>
      </c>
      <c r="Q101" s="155" t="b">
        <v>0</v>
      </c>
      <c r="R101" s="155" t="b">
        <v>0</v>
      </c>
      <c r="S101" s="155" t="b">
        <v>0</v>
      </c>
      <c r="T101" s="155" t="b">
        <v>0</v>
      </c>
      <c r="U101" s="155" t="b">
        <v>0</v>
      </c>
      <c r="V101" s="155" t="b">
        <v>0</v>
      </c>
      <c r="W101" s="155" t="b">
        <v>0</v>
      </c>
      <c r="X101" s="155" t="b">
        <v>0</v>
      </c>
      <c r="Y101" s="155" t="b">
        <v>0</v>
      </c>
      <c r="Z101" s="155" t="b">
        <v>0</v>
      </c>
      <c r="AA101" s="155" t="b">
        <v>0</v>
      </c>
      <c r="AB101" s="155" t="b">
        <v>0</v>
      </c>
      <c r="AC101" s="155" t="b">
        <v>0</v>
      </c>
      <c r="AD101" s="155" t="b">
        <v>0</v>
      </c>
      <c r="AE101" s="155" t="b">
        <v>0</v>
      </c>
    </row>
    <row r="102">
      <c r="A102" s="153" t="s">
        <v>15</v>
      </c>
      <c r="B102" s="154">
        <v>45469.0</v>
      </c>
      <c r="C102" s="154">
        <v>45476.0</v>
      </c>
      <c r="D102" s="154">
        <v>45483.0</v>
      </c>
      <c r="E102" s="154">
        <v>45490.0</v>
      </c>
      <c r="F102" s="154">
        <v>45497.0</v>
      </c>
      <c r="G102" s="154">
        <v>45504.0</v>
      </c>
      <c r="H102" s="154">
        <v>45511.0</v>
      </c>
      <c r="I102" s="154">
        <v>45518.0</v>
      </c>
      <c r="J102" s="154">
        <v>45525.0</v>
      </c>
      <c r="K102" s="154">
        <v>45532.0</v>
      </c>
      <c r="L102" s="154">
        <v>45539.0</v>
      </c>
      <c r="M102" s="154">
        <v>45546.0</v>
      </c>
      <c r="N102" s="154">
        <v>45553.0</v>
      </c>
      <c r="O102" s="154">
        <v>45560.0</v>
      </c>
      <c r="P102" s="154">
        <v>45567.0</v>
      </c>
      <c r="Q102" s="154">
        <v>45574.0</v>
      </c>
      <c r="R102" s="154">
        <v>45581.0</v>
      </c>
      <c r="S102" s="154">
        <v>45588.0</v>
      </c>
      <c r="T102" s="154">
        <v>45595.0</v>
      </c>
      <c r="U102" s="154">
        <v>45602.0</v>
      </c>
      <c r="V102" s="154">
        <v>45609.0</v>
      </c>
      <c r="W102" s="154">
        <v>45616.0</v>
      </c>
      <c r="X102" s="154">
        <v>45623.0</v>
      </c>
      <c r="Y102" s="154">
        <v>45630.0</v>
      </c>
      <c r="Z102" s="154">
        <v>45637.0</v>
      </c>
      <c r="AA102" s="154">
        <v>45644.0</v>
      </c>
      <c r="AB102" s="154">
        <v>45651.0</v>
      </c>
      <c r="AC102" s="154">
        <v>45658.0</v>
      </c>
      <c r="AD102" s="154">
        <v>45665.0</v>
      </c>
      <c r="AE102" s="154">
        <v>45672.0</v>
      </c>
    </row>
    <row r="103">
      <c r="A103" s="148"/>
      <c r="B103" s="142" t="b">
        <v>0</v>
      </c>
      <c r="C103" s="142" t="b">
        <v>0</v>
      </c>
      <c r="D103" s="142" t="b">
        <v>0</v>
      </c>
      <c r="E103" s="142" t="b">
        <v>0</v>
      </c>
      <c r="F103" s="142" t="b">
        <v>0</v>
      </c>
      <c r="G103" s="142" t="b">
        <v>0</v>
      </c>
      <c r="H103" s="142" t="b">
        <v>0</v>
      </c>
      <c r="I103" s="142" t="b">
        <v>0</v>
      </c>
      <c r="J103" s="142" t="b">
        <v>0</v>
      </c>
      <c r="K103" s="142" t="b">
        <v>0</v>
      </c>
      <c r="L103" s="142" t="b">
        <v>0</v>
      </c>
      <c r="M103" s="142" t="b">
        <v>0</v>
      </c>
      <c r="N103" s="142" t="b">
        <v>0</v>
      </c>
      <c r="O103" s="142" t="b">
        <v>0</v>
      </c>
      <c r="P103" s="142" t="b">
        <v>0</v>
      </c>
      <c r="Q103" s="142" t="b">
        <v>0</v>
      </c>
      <c r="R103" s="142" t="b">
        <v>0</v>
      </c>
      <c r="S103" s="142" t="b">
        <v>0</v>
      </c>
      <c r="T103" s="142" t="b">
        <v>0</v>
      </c>
      <c r="U103" s="142" t="b">
        <v>0</v>
      </c>
      <c r="V103" s="142" t="b">
        <v>0</v>
      </c>
      <c r="W103" s="142" t="b">
        <v>0</v>
      </c>
      <c r="X103" s="142" t="b">
        <v>0</v>
      </c>
      <c r="Y103" s="142" t="b">
        <v>0</v>
      </c>
      <c r="Z103" s="142" t="b">
        <v>0</v>
      </c>
      <c r="AA103" s="142" t="b">
        <v>0</v>
      </c>
      <c r="AB103" s="142" t="b">
        <v>0</v>
      </c>
      <c r="AC103" s="142" t="b">
        <v>0</v>
      </c>
      <c r="AD103" s="142" t="b">
        <v>0</v>
      </c>
      <c r="AE103" s="142" t="b">
        <v>0</v>
      </c>
    </row>
    <row r="104">
      <c r="A104" s="148"/>
      <c r="B104" s="142" t="b">
        <v>0</v>
      </c>
      <c r="C104" s="142" t="b">
        <v>0</v>
      </c>
      <c r="D104" s="142" t="b">
        <v>0</v>
      </c>
      <c r="E104" s="142" t="b">
        <v>0</v>
      </c>
      <c r="F104" s="142" t="b">
        <v>0</v>
      </c>
      <c r="G104" s="142" t="b">
        <v>0</v>
      </c>
      <c r="H104" s="142" t="b">
        <v>0</v>
      </c>
      <c r="I104" s="142" t="b">
        <v>0</v>
      </c>
      <c r="J104" s="142" t="b">
        <v>0</v>
      </c>
      <c r="K104" s="142" t="b">
        <v>0</v>
      </c>
      <c r="L104" s="142" t="b">
        <v>0</v>
      </c>
      <c r="M104" s="142" t="b">
        <v>0</v>
      </c>
      <c r="N104" s="142" t="b">
        <v>0</v>
      </c>
      <c r="O104" s="142" t="b">
        <v>0</v>
      </c>
      <c r="P104" s="142" t="b">
        <v>0</v>
      </c>
      <c r="Q104" s="142" t="b">
        <v>0</v>
      </c>
      <c r="R104" s="142" t="b">
        <v>0</v>
      </c>
      <c r="S104" s="142" t="b">
        <v>0</v>
      </c>
      <c r="T104" s="142" t="b">
        <v>0</v>
      </c>
      <c r="U104" s="142" t="b">
        <v>0</v>
      </c>
      <c r="V104" s="142" t="b">
        <v>0</v>
      </c>
      <c r="W104" s="142" t="b">
        <v>0</v>
      </c>
      <c r="X104" s="142" t="b">
        <v>0</v>
      </c>
      <c r="Y104" s="142" t="b">
        <v>0</v>
      </c>
      <c r="Z104" s="142" t="b">
        <v>0</v>
      </c>
      <c r="AA104" s="142" t="b">
        <v>0</v>
      </c>
      <c r="AB104" s="142" t="b">
        <v>0</v>
      </c>
      <c r="AC104" s="142" t="b">
        <v>0</v>
      </c>
      <c r="AD104" s="142" t="b">
        <v>0</v>
      </c>
      <c r="AE104" s="142" t="b">
        <v>0</v>
      </c>
    </row>
    <row r="105">
      <c r="A105" s="148"/>
      <c r="B105" s="142" t="b">
        <v>0</v>
      </c>
      <c r="C105" s="142" t="b">
        <v>0</v>
      </c>
      <c r="D105" s="142" t="b">
        <v>0</v>
      </c>
      <c r="E105" s="142" t="b">
        <v>0</v>
      </c>
      <c r="F105" s="142" t="b">
        <v>0</v>
      </c>
      <c r="G105" s="142" t="b">
        <v>0</v>
      </c>
      <c r="H105" s="142" t="b">
        <v>0</v>
      </c>
      <c r="I105" s="142" t="b">
        <v>0</v>
      </c>
      <c r="J105" s="142" t="b">
        <v>0</v>
      </c>
      <c r="K105" s="142" t="b">
        <v>0</v>
      </c>
      <c r="L105" s="142" t="b">
        <v>0</v>
      </c>
      <c r="M105" s="142" t="b">
        <v>0</v>
      </c>
      <c r="N105" s="142" t="b">
        <v>0</v>
      </c>
      <c r="O105" s="142" t="b">
        <v>0</v>
      </c>
      <c r="P105" s="142" t="b">
        <v>0</v>
      </c>
      <c r="Q105" s="142" t="b">
        <v>0</v>
      </c>
      <c r="R105" s="142" t="b">
        <v>0</v>
      </c>
      <c r="S105" s="142" t="b">
        <v>0</v>
      </c>
      <c r="T105" s="142" t="b">
        <v>0</v>
      </c>
      <c r="U105" s="142" t="b">
        <v>0</v>
      </c>
      <c r="V105" s="142" t="b">
        <v>0</v>
      </c>
      <c r="W105" s="142" t="b">
        <v>0</v>
      </c>
      <c r="X105" s="142" t="b">
        <v>0</v>
      </c>
      <c r="Y105" s="142" t="b">
        <v>0</v>
      </c>
      <c r="Z105" s="142" t="b">
        <v>0</v>
      </c>
      <c r="AA105" s="142" t="b">
        <v>0</v>
      </c>
      <c r="AB105" s="142" t="b">
        <v>0</v>
      </c>
      <c r="AC105" s="142" t="b">
        <v>0</v>
      </c>
      <c r="AD105" s="142" t="b">
        <v>0</v>
      </c>
      <c r="AE105" s="142" t="b">
        <v>0</v>
      </c>
    </row>
    <row r="106">
      <c r="A106" s="148"/>
      <c r="B106" s="142" t="b">
        <v>0</v>
      </c>
      <c r="C106" s="142" t="b">
        <v>0</v>
      </c>
      <c r="D106" s="142" t="b">
        <v>0</v>
      </c>
      <c r="E106" s="142" t="b">
        <v>0</v>
      </c>
      <c r="F106" s="142" t="b">
        <v>0</v>
      </c>
      <c r="G106" s="142" t="b">
        <v>0</v>
      </c>
      <c r="H106" s="142" t="b">
        <v>0</v>
      </c>
      <c r="I106" s="142" t="b">
        <v>0</v>
      </c>
      <c r="J106" s="142" t="b">
        <v>0</v>
      </c>
      <c r="K106" s="142" t="b">
        <v>0</v>
      </c>
      <c r="L106" s="142" t="b">
        <v>0</v>
      </c>
      <c r="M106" s="142" t="b">
        <v>0</v>
      </c>
      <c r="N106" s="142" t="b">
        <v>0</v>
      </c>
      <c r="O106" s="142" t="b">
        <v>0</v>
      </c>
      <c r="P106" s="142" t="b">
        <v>0</v>
      </c>
      <c r="Q106" s="142" t="b">
        <v>0</v>
      </c>
      <c r="R106" s="142" t="b">
        <v>0</v>
      </c>
      <c r="S106" s="142" t="b">
        <v>0</v>
      </c>
      <c r="T106" s="142" t="b">
        <v>0</v>
      </c>
      <c r="U106" s="142" t="b">
        <v>0</v>
      </c>
      <c r="V106" s="142" t="b">
        <v>0</v>
      </c>
      <c r="W106" s="142" t="b">
        <v>0</v>
      </c>
      <c r="X106" s="142" t="b">
        <v>0</v>
      </c>
      <c r="Y106" s="142" t="b">
        <v>0</v>
      </c>
      <c r="Z106" s="142" t="b">
        <v>0</v>
      </c>
      <c r="AA106" s="142" t="b">
        <v>0</v>
      </c>
      <c r="AB106" s="142" t="b">
        <v>0</v>
      </c>
      <c r="AC106" s="142" t="b">
        <v>0</v>
      </c>
      <c r="AD106" s="142" t="b">
        <v>0</v>
      </c>
      <c r="AE106" s="142" t="b">
        <v>0</v>
      </c>
    </row>
    <row r="107">
      <c r="A107" s="144"/>
      <c r="B107" s="142" t="b">
        <v>0</v>
      </c>
      <c r="C107" s="142" t="b">
        <v>0</v>
      </c>
      <c r="D107" s="142" t="b">
        <v>0</v>
      </c>
      <c r="E107" s="142" t="b">
        <v>0</v>
      </c>
      <c r="F107" s="142" t="b">
        <v>0</v>
      </c>
      <c r="G107" s="142" t="b">
        <v>0</v>
      </c>
      <c r="H107" s="142" t="b">
        <v>0</v>
      </c>
      <c r="I107" s="142" t="b">
        <v>0</v>
      </c>
      <c r="J107" s="142" t="b">
        <v>0</v>
      </c>
      <c r="K107" s="142" t="b">
        <v>0</v>
      </c>
      <c r="L107" s="142" t="b">
        <v>0</v>
      </c>
      <c r="M107" s="142" t="b">
        <v>0</v>
      </c>
      <c r="N107" s="142" t="b">
        <v>0</v>
      </c>
      <c r="O107" s="142" t="b">
        <v>0</v>
      </c>
      <c r="P107" s="142" t="b">
        <v>0</v>
      </c>
      <c r="Q107" s="142" t="b">
        <v>0</v>
      </c>
      <c r="R107" s="142" t="b">
        <v>0</v>
      </c>
      <c r="S107" s="142" t="b">
        <v>0</v>
      </c>
      <c r="T107" s="142" t="b">
        <v>0</v>
      </c>
      <c r="U107" s="142" t="b">
        <v>0</v>
      </c>
      <c r="V107" s="142" t="b">
        <v>0</v>
      </c>
      <c r="W107" s="142" t="b">
        <v>0</v>
      </c>
      <c r="X107" s="142" t="b">
        <v>0</v>
      </c>
      <c r="Y107" s="142" t="b">
        <v>0</v>
      </c>
      <c r="Z107" s="142" t="b">
        <v>0</v>
      </c>
      <c r="AA107" s="142" t="b">
        <v>0</v>
      </c>
      <c r="AB107" s="142" t="b">
        <v>0</v>
      </c>
      <c r="AC107" s="142" t="b">
        <v>0</v>
      </c>
      <c r="AD107" s="142" t="b">
        <v>0</v>
      </c>
      <c r="AE107" s="142" t="b">
        <v>0</v>
      </c>
    </row>
    <row r="108">
      <c r="A108" s="144"/>
      <c r="B108" s="142" t="b">
        <v>0</v>
      </c>
      <c r="C108" s="142" t="b">
        <v>0</v>
      </c>
      <c r="D108" s="142" t="b">
        <v>0</v>
      </c>
      <c r="E108" s="142" t="b">
        <v>0</v>
      </c>
      <c r="F108" s="142" t="b">
        <v>0</v>
      </c>
      <c r="G108" s="142" t="b">
        <v>0</v>
      </c>
      <c r="H108" s="142" t="b">
        <v>0</v>
      </c>
      <c r="I108" s="142" t="b">
        <v>0</v>
      </c>
      <c r="J108" s="142" t="b">
        <v>0</v>
      </c>
      <c r="K108" s="142" t="b">
        <v>0</v>
      </c>
      <c r="L108" s="142" t="b">
        <v>0</v>
      </c>
      <c r="M108" s="142" t="b">
        <v>0</v>
      </c>
      <c r="N108" s="142" t="b">
        <v>0</v>
      </c>
      <c r="O108" s="142" t="b">
        <v>0</v>
      </c>
      <c r="P108" s="142" t="b">
        <v>0</v>
      </c>
      <c r="Q108" s="142" t="b">
        <v>0</v>
      </c>
      <c r="R108" s="142" t="b">
        <v>0</v>
      </c>
      <c r="S108" s="142" t="b">
        <v>0</v>
      </c>
      <c r="T108" s="142" t="b">
        <v>0</v>
      </c>
      <c r="U108" s="142" t="b">
        <v>0</v>
      </c>
      <c r="V108" s="142" t="b">
        <v>0</v>
      </c>
      <c r="W108" s="142" t="b">
        <v>0</v>
      </c>
      <c r="X108" s="142" t="b">
        <v>0</v>
      </c>
      <c r="Y108" s="142" t="b">
        <v>0</v>
      </c>
      <c r="Z108" s="142" t="b">
        <v>0</v>
      </c>
      <c r="AA108" s="142" t="b">
        <v>0</v>
      </c>
      <c r="AB108" s="142" t="b">
        <v>0</v>
      </c>
      <c r="AC108" s="142" t="b">
        <v>0</v>
      </c>
      <c r="AD108" s="142" t="b">
        <v>0</v>
      </c>
      <c r="AE108" s="142" t="b">
        <v>0</v>
      </c>
    </row>
    <row r="109">
      <c r="A109" s="144"/>
      <c r="B109" s="142" t="b">
        <v>0</v>
      </c>
      <c r="C109" s="142" t="b">
        <v>0</v>
      </c>
      <c r="D109" s="142" t="b">
        <v>0</v>
      </c>
      <c r="E109" s="142" t="b">
        <v>0</v>
      </c>
      <c r="F109" s="142" t="b">
        <v>0</v>
      </c>
      <c r="G109" s="142" t="b">
        <v>0</v>
      </c>
      <c r="H109" s="142" t="b">
        <v>0</v>
      </c>
      <c r="I109" s="142" t="b">
        <v>0</v>
      </c>
      <c r="J109" s="142" t="b">
        <v>0</v>
      </c>
      <c r="K109" s="142" t="b">
        <v>0</v>
      </c>
      <c r="L109" s="142" t="b">
        <v>0</v>
      </c>
      <c r="M109" s="142" t="b">
        <v>0</v>
      </c>
      <c r="N109" s="142" t="b">
        <v>0</v>
      </c>
      <c r="O109" s="142" t="b">
        <v>0</v>
      </c>
      <c r="P109" s="142" t="b">
        <v>0</v>
      </c>
      <c r="Q109" s="142" t="b">
        <v>0</v>
      </c>
      <c r="R109" s="142" t="b">
        <v>0</v>
      </c>
      <c r="S109" s="142" t="b">
        <v>0</v>
      </c>
      <c r="T109" s="142" t="b">
        <v>0</v>
      </c>
      <c r="U109" s="142" t="b">
        <v>0</v>
      </c>
      <c r="V109" s="142" t="b">
        <v>0</v>
      </c>
      <c r="W109" s="142" t="b">
        <v>0</v>
      </c>
      <c r="X109" s="142" t="b">
        <v>0</v>
      </c>
      <c r="Y109" s="142" t="b">
        <v>0</v>
      </c>
      <c r="Z109" s="142" t="b">
        <v>0</v>
      </c>
      <c r="AA109" s="142" t="b">
        <v>0</v>
      </c>
      <c r="AB109" s="142" t="b">
        <v>0</v>
      </c>
      <c r="AC109" s="142" t="b">
        <v>0</v>
      </c>
      <c r="AD109" s="142" t="b">
        <v>0</v>
      </c>
      <c r="AE109" s="142" t="b">
        <v>0</v>
      </c>
    </row>
    <row r="110">
      <c r="A110" s="144"/>
      <c r="B110" s="142" t="b">
        <v>0</v>
      </c>
      <c r="C110" s="142" t="b">
        <v>0</v>
      </c>
      <c r="D110" s="142" t="b">
        <v>0</v>
      </c>
      <c r="E110" s="142" t="b">
        <v>0</v>
      </c>
      <c r="F110" s="142" t="b">
        <v>0</v>
      </c>
      <c r="G110" s="142" t="b">
        <v>0</v>
      </c>
      <c r="H110" s="142" t="b">
        <v>0</v>
      </c>
      <c r="I110" s="142" t="b">
        <v>0</v>
      </c>
      <c r="J110" s="142" t="b">
        <v>0</v>
      </c>
      <c r="K110" s="142" t="b">
        <v>0</v>
      </c>
      <c r="L110" s="142" t="b">
        <v>0</v>
      </c>
      <c r="M110" s="142" t="b">
        <v>0</v>
      </c>
      <c r="N110" s="142" t="b">
        <v>0</v>
      </c>
      <c r="O110" s="142" t="b">
        <v>0</v>
      </c>
      <c r="P110" s="142" t="b">
        <v>0</v>
      </c>
      <c r="Q110" s="142" t="b">
        <v>0</v>
      </c>
      <c r="R110" s="142" t="b">
        <v>0</v>
      </c>
      <c r="S110" s="142" t="b">
        <v>0</v>
      </c>
      <c r="T110" s="142" t="b">
        <v>0</v>
      </c>
      <c r="U110" s="142" t="b">
        <v>0</v>
      </c>
      <c r="V110" s="142" t="b">
        <v>0</v>
      </c>
      <c r="W110" s="142" t="b">
        <v>0</v>
      </c>
      <c r="X110" s="142" t="b">
        <v>0</v>
      </c>
      <c r="Y110" s="142" t="b">
        <v>0</v>
      </c>
      <c r="Z110" s="142" t="b">
        <v>0</v>
      </c>
      <c r="AA110" s="142" t="b">
        <v>0</v>
      </c>
      <c r="AB110" s="142" t="b">
        <v>0</v>
      </c>
      <c r="AC110" s="142" t="b">
        <v>0</v>
      </c>
      <c r="AD110" s="142" t="b">
        <v>0</v>
      </c>
      <c r="AE110" s="142" t="b">
        <v>0</v>
      </c>
    </row>
    <row r="111">
      <c r="A111" s="144"/>
      <c r="B111" s="142" t="b">
        <v>0</v>
      </c>
      <c r="C111" s="142" t="b">
        <v>0</v>
      </c>
      <c r="D111" s="142" t="b">
        <v>0</v>
      </c>
      <c r="E111" s="142" t="b">
        <v>0</v>
      </c>
      <c r="F111" s="142" t="b">
        <v>0</v>
      </c>
      <c r="G111" s="142" t="b">
        <v>0</v>
      </c>
      <c r="H111" s="142" t="b">
        <v>0</v>
      </c>
      <c r="I111" s="142" t="b">
        <v>0</v>
      </c>
      <c r="J111" s="142" t="b">
        <v>0</v>
      </c>
      <c r="K111" s="142" t="b">
        <v>0</v>
      </c>
      <c r="L111" s="142" t="b">
        <v>0</v>
      </c>
      <c r="M111" s="142" t="b">
        <v>0</v>
      </c>
      <c r="N111" s="142" t="b">
        <v>0</v>
      </c>
      <c r="O111" s="142" t="b">
        <v>0</v>
      </c>
      <c r="P111" s="142" t="b">
        <v>0</v>
      </c>
      <c r="Q111" s="142" t="b">
        <v>0</v>
      </c>
      <c r="R111" s="142" t="b">
        <v>0</v>
      </c>
      <c r="S111" s="142" t="b">
        <v>0</v>
      </c>
      <c r="T111" s="142" t="b">
        <v>0</v>
      </c>
      <c r="U111" s="142" t="b">
        <v>0</v>
      </c>
      <c r="V111" s="142" t="b">
        <v>0</v>
      </c>
      <c r="W111" s="142" t="b">
        <v>0</v>
      </c>
      <c r="X111" s="142" t="b">
        <v>0</v>
      </c>
      <c r="Y111" s="142" t="b">
        <v>0</v>
      </c>
      <c r="Z111" s="142" t="b">
        <v>0</v>
      </c>
      <c r="AA111" s="142" t="b">
        <v>0</v>
      </c>
      <c r="AB111" s="142" t="b">
        <v>0</v>
      </c>
      <c r="AC111" s="142" t="b">
        <v>0</v>
      </c>
      <c r="AD111" s="142" t="b">
        <v>0</v>
      </c>
      <c r="AE111" s="142" t="b">
        <v>0</v>
      </c>
    </row>
    <row r="112">
      <c r="A112" s="144"/>
      <c r="B112" s="142" t="b">
        <v>0</v>
      </c>
      <c r="C112" s="142" t="b">
        <v>0</v>
      </c>
      <c r="D112" s="142" t="b">
        <v>0</v>
      </c>
      <c r="E112" s="142" t="b">
        <v>0</v>
      </c>
      <c r="F112" s="142" t="b">
        <v>0</v>
      </c>
      <c r="G112" s="142" t="b">
        <v>0</v>
      </c>
      <c r="H112" s="142" t="b">
        <v>0</v>
      </c>
      <c r="I112" s="142" t="b">
        <v>0</v>
      </c>
      <c r="J112" s="142" t="b">
        <v>0</v>
      </c>
      <c r="K112" s="142" t="b">
        <v>0</v>
      </c>
      <c r="L112" s="142" t="b">
        <v>0</v>
      </c>
      <c r="M112" s="142" t="b">
        <v>0</v>
      </c>
      <c r="N112" s="142" t="b">
        <v>0</v>
      </c>
      <c r="O112" s="142" t="b">
        <v>0</v>
      </c>
      <c r="P112" s="142" t="b">
        <v>0</v>
      </c>
      <c r="Q112" s="142" t="b">
        <v>0</v>
      </c>
      <c r="R112" s="142" t="b">
        <v>0</v>
      </c>
      <c r="S112" s="142" t="b">
        <v>0</v>
      </c>
      <c r="T112" s="142" t="b">
        <v>0</v>
      </c>
      <c r="U112" s="142" t="b">
        <v>0</v>
      </c>
      <c r="V112" s="142" t="b">
        <v>0</v>
      </c>
      <c r="W112" s="142" t="b">
        <v>0</v>
      </c>
      <c r="X112" s="142" t="b">
        <v>0</v>
      </c>
      <c r="Y112" s="142" t="b">
        <v>0</v>
      </c>
      <c r="Z112" s="142" t="b">
        <v>0</v>
      </c>
      <c r="AA112" s="142" t="b">
        <v>0</v>
      </c>
      <c r="AB112" s="142" t="b">
        <v>0</v>
      </c>
      <c r="AC112" s="142" t="b">
        <v>0</v>
      </c>
      <c r="AD112" s="142" t="b">
        <v>0</v>
      </c>
      <c r="AE112" s="142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2.44"/>
  </cols>
  <sheetData>
    <row r="1">
      <c r="A1" s="143" t="s">
        <v>16</v>
      </c>
      <c r="B1" s="135" t="s">
        <v>169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</row>
    <row r="2">
      <c r="A2" s="144" t="str">
        <f>IFERROR(__xludf.DUMMYFUNCTION("TEXTJOIN(CHAR(10), TRUE, FILTER(Schedule!F3:F112, Schedule!F3:F112 &lt;&gt; ""FREE""))
"),"Taryn Padilla (초)
Brendan Pena (초)
Devin Mack 1:1
Tyson Ingram (상)
Emmanuel Pratt (중)")</f>
        <v>Taryn Padilla (초)
Brendan Pena (초)
Devin Mack 1:1
Tyson Ingram (상)
Emmanuel Pratt (중)</v>
      </c>
    </row>
    <row r="3">
      <c r="A3" s="156" t="s">
        <v>6</v>
      </c>
      <c r="B3" s="157">
        <v>45469.0</v>
      </c>
      <c r="C3" s="157">
        <v>45476.0</v>
      </c>
      <c r="D3" s="157">
        <v>45483.0</v>
      </c>
      <c r="E3" s="157">
        <v>45490.0</v>
      </c>
      <c r="F3" s="157">
        <v>45497.0</v>
      </c>
      <c r="G3" s="157">
        <v>45504.0</v>
      </c>
      <c r="H3" s="157">
        <v>45511.0</v>
      </c>
      <c r="I3" s="157">
        <v>45518.0</v>
      </c>
      <c r="J3" s="157">
        <v>45525.0</v>
      </c>
      <c r="K3" s="157">
        <v>45532.0</v>
      </c>
      <c r="L3" s="157">
        <v>45539.0</v>
      </c>
      <c r="M3" s="157">
        <v>45546.0</v>
      </c>
      <c r="N3" s="157">
        <v>45553.0</v>
      </c>
      <c r="O3" s="157">
        <v>45560.0</v>
      </c>
      <c r="P3" s="157">
        <v>45567.0</v>
      </c>
      <c r="Q3" s="157">
        <v>45574.0</v>
      </c>
      <c r="R3" s="157">
        <v>45581.0</v>
      </c>
      <c r="S3" s="157">
        <v>45588.0</v>
      </c>
      <c r="T3" s="157">
        <v>45595.0</v>
      </c>
      <c r="U3" s="157">
        <v>45602.0</v>
      </c>
      <c r="V3" s="157">
        <v>45609.0</v>
      </c>
      <c r="W3" s="157">
        <v>45616.0</v>
      </c>
      <c r="X3" s="157">
        <v>45623.0</v>
      </c>
      <c r="Y3" s="157">
        <v>45630.0</v>
      </c>
      <c r="Z3" s="157">
        <v>45637.0</v>
      </c>
      <c r="AA3" s="157">
        <v>45644.0</v>
      </c>
      <c r="AB3" s="157">
        <v>45651.0</v>
      </c>
      <c r="AC3" s="157">
        <v>45658.0</v>
      </c>
      <c r="AD3" s="157">
        <v>45665.0</v>
      </c>
      <c r="AE3" s="157">
        <v>45672.0</v>
      </c>
    </row>
    <row r="4">
      <c r="A4" s="144"/>
      <c r="B4" s="158" t="b">
        <v>0</v>
      </c>
      <c r="C4" s="158" t="b">
        <v>0</v>
      </c>
      <c r="D4" s="158" t="b">
        <v>0</v>
      </c>
      <c r="E4" s="158" t="b">
        <v>0</v>
      </c>
      <c r="F4" s="158" t="b">
        <v>0</v>
      </c>
      <c r="G4" s="158" t="b">
        <v>0</v>
      </c>
      <c r="H4" s="158" t="b">
        <v>0</v>
      </c>
      <c r="I4" s="158" t="b">
        <v>0</v>
      </c>
      <c r="J4" s="158" t="b">
        <v>0</v>
      </c>
      <c r="K4" s="158" t="b">
        <v>0</v>
      </c>
      <c r="L4" s="158" t="b">
        <v>0</v>
      </c>
      <c r="M4" s="158" t="b">
        <v>0</v>
      </c>
      <c r="N4" s="158" t="b">
        <v>0</v>
      </c>
      <c r="O4" s="158" t="b">
        <v>0</v>
      </c>
      <c r="P4" s="158" t="b">
        <v>0</v>
      </c>
      <c r="Q4" s="158" t="b">
        <v>0</v>
      </c>
      <c r="R4" s="158" t="b">
        <v>0</v>
      </c>
      <c r="S4" s="158" t="b">
        <v>0</v>
      </c>
      <c r="T4" s="158" t="b">
        <v>0</v>
      </c>
      <c r="U4" s="158" t="b">
        <v>0</v>
      </c>
      <c r="V4" s="158" t="b">
        <v>0</v>
      </c>
      <c r="W4" s="158" t="b">
        <v>0</v>
      </c>
      <c r="X4" s="158" t="b">
        <v>0</v>
      </c>
      <c r="Y4" s="158" t="b">
        <v>0</v>
      </c>
      <c r="Z4" s="158" t="b">
        <v>0</v>
      </c>
      <c r="AA4" s="158" t="b">
        <v>0</v>
      </c>
      <c r="AB4" s="158" t="b">
        <v>0</v>
      </c>
      <c r="AC4" s="158" t="b">
        <v>0</v>
      </c>
      <c r="AD4" s="158" t="b">
        <v>0</v>
      </c>
      <c r="AE4" s="158" t="b">
        <v>0</v>
      </c>
    </row>
    <row r="5">
      <c r="A5" s="144"/>
      <c r="B5" s="158" t="b">
        <v>0</v>
      </c>
      <c r="C5" s="158" t="b">
        <v>0</v>
      </c>
      <c r="D5" s="158" t="b">
        <v>0</v>
      </c>
      <c r="E5" s="158" t="b">
        <v>0</v>
      </c>
      <c r="F5" s="158" t="b">
        <v>0</v>
      </c>
      <c r="G5" s="158" t="b">
        <v>0</v>
      </c>
      <c r="H5" s="158" t="b">
        <v>0</v>
      </c>
      <c r="I5" s="158" t="b">
        <v>0</v>
      </c>
      <c r="J5" s="158" t="b">
        <v>0</v>
      </c>
      <c r="K5" s="158" t="b">
        <v>0</v>
      </c>
      <c r="L5" s="158" t="b">
        <v>0</v>
      </c>
      <c r="M5" s="158" t="b">
        <v>0</v>
      </c>
      <c r="N5" s="158" t="b">
        <v>0</v>
      </c>
      <c r="O5" s="158" t="b">
        <v>0</v>
      </c>
      <c r="P5" s="158" t="b">
        <v>0</v>
      </c>
      <c r="Q5" s="158" t="b">
        <v>0</v>
      </c>
      <c r="R5" s="158" t="b">
        <v>0</v>
      </c>
      <c r="S5" s="158" t="b">
        <v>0</v>
      </c>
      <c r="T5" s="158" t="b">
        <v>0</v>
      </c>
      <c r="U5" s="158" t="b">
        <v>0</v>
      </c>
      <c r="V5" s="158" t="b">
        <v>0</v>
      </c>
      <c r="W5" s="158" t="b">
        <v>0</v>
      </c>
      <c r="X5" s="158" t="b">
        <v>0</v>
      </c>
      <c r="Y5" s="158" t="b">
        <v>0</v>
      </c>
      <c r="Z5" s="158" t="b">
        <v>0</v>
      </c>
      <c r="AA5" s="158" t="b">
        <v>0</v>
      </c>
      <c r="AB5" s="158" t="b">
        <v>0</v>
      </c>
      <c r="AC5" s="158" t="b">
        <v>0</v>
      </c>
      <c r="AD5" s="158" t="b">
        <v>0</v>
      </c>
      <c r="AE5" s="158" t="b">
        <v>0</v>
      </c>
    </row>
    <row r="6">
      <c r="A6" s="144"/>
      <c r="B6" s="158" t="b">
        <v>0</v>
      </c>
      <c r="C6" s="158" t="b">
        <v>0</v>
      </c>
      <c r="D6" s="158" t="b">
        <v>0</v>
      </c>
      <c r="E6" s="158" t="b">
        <v>0</v>
      </c>
      <c r="F6" s="158" t="b">
        <v>0</v>
      </c>
      <c r="G6" s="158" t="b">
        <v>0</v>
      </c>
      <c r="H6" s="158" t="b">
        <v>0</v>
      </c>
      <c r="I6" s="158" t="b">
        <v>0</v>
      </c>
      <c r="J6" s="158" t="b">
        <v>0</v>
      </c>
      <c r="K6" s="158" t="b">
        <v>0</v>
      </c>
      <c r="L6" s="158" t="b">
        <v>0</v>
      </c>
      <c r="M6" s="158" t="b">
        <v>0</v>
      </c>
      <c r="N6" s="158" t="b">
        <v>0</v>
      </c>
      <c r="O6" s="158" t="b">
        <v>0</v>
      </c>
      <c r="P6" s="158" t="b">
        <v>0</v>
      </c>
      <c r="Q6" s="158" t="b">
        <v>0</v>
      </c>
      <c r="R6" s="158" t="b">
        <v>0</v>
      </c>
      <c r="S6" s="158" t="b">
        <v>0</v>
      </c>
      <c r="T6" s="158" t="b">
        <v>0</v>
      </c>
      <c r="U6" s="158" t="b">
        <v>0</v>
      </c>
      <c r="V6" s="158" t="b">
        <v>0</v>
      </c>
      <c r="W6" s="158" t="b">
        <v>0</v>
      </c>
      <c r="X6" s="158" t="b">
        <v>0</v>
      </c>
      <c r="Y6" s="158" t="b">
        <v>0</v>
      </c>
      <c r="Z6" s="158" t="b">
        <v>0</v>
      </c>
      <c r="AA6" s="158" t="b">
        <v>0</v>
      </c>
      <c r="AB6" s="158" t="b">
        <v>0</v>
      </c>
      <c r="AC6" s="158" t="b">
        <v>0</v>
      </c>
      <c r="AD6" s="158" t="b">
        <v>0</v>
      </c>
      <c r="AE6" s="158" t="b">
        <v>0</v>
      </c>
    </row>
    <row r="7">
      <c r="A7" s="144"/>
      <c r="B7" s="158" t="b">
        <v>0</v>
      </c>
      <c r="C7" s="158" t="b">
        <v>0</v>
      </c>
      <c r="D7" s="158" t="b">
        <v>0</v>
      </c>
      <c r="E7" s="158" t="b">
        <v>0</v>
      </c>
      <c r="F7" s="158" t="b">
        <v>0</v>
      </c>
      <c r="G7" s="158" t="b">
        <v>0</v>
      </c>
      <c r="H7" s="158" t="b">
        <v>0</v>
      </c>
      <c r="I7" s="158" t="b">
        <v>0</v>
      </c>
      <c r="J7" s="158" t="b">
        <v>0</v>
      </c>
      <c r="K7" s="158" t="b">
        <v>0</v>
      </c>
      <c r="L7" s="158" t="b">
        <v>0</v>
      </c>
      <c r="M7" s="158" t="b">
        <v>0</v>
      </c>
      <c r="N7" s="158" t="b">
        <v>0</v>
      </c>
      <c r="O7" s="158" t="b">
        <v>0</v>
      </c>
      <c r="P7" s="158" t="b">
        <v>0</v>
      </c>
      <c r="Q7" s="158" t="b">
        <v>0</v>
      </c>
      <c r="R7" s="158" t="b">
        <v>0</v>
      </c>
      <c r="S7" s="158" t="b">
        <v>0</v>
      </c>
      <c r="T7" s="158" t="b">
        <v>0</v>
      </c>
      <c r="U7" s="158" t="b">
        <v>0</v>
      </c>
      <c r="V7" s="158" t="b">
        <v>0</v>
      </c>
      <c r="W7" s="158" t="b">
        <v>0</v>
      </c>
      <c r="X7" s="158" t="b">
        <v>0</v>
      </c>
      <c r="Y7" s="158" t="b">
        <v>0</v>
      </c>
      <c r="Z7" s="158" t="b">
        <v>0</v>
      </c>
      <c r="AA7" s="158" t="b">
        <v>0</v>
      </c>
      <c r="AB7" s="158" t="b">
        <v>0</v>
      </c>
      <c r="AC7" s="158" t="b">
        <v>0</v>
      </c>
      <c r="AD7" s="158" t="b">
        <v>0</v>
      </c>
      <c r="AE7" s="158" t="b">
        <v>0</v>
      </c>
    </row>
    <row r="8">
      <c r="A8" s="144"/>
      <c r="B8" s="158" t="b">
        <v>0</v>
      </c>
      <c r="C8" s="158" t="b">
        <v>0</v>
      </c>
      <c r="D8" s="158" t="b">
        <v>0</v>
      </c>
      <c r="E8" s="158" t="b">
        <v>0</v>
      </c>
      <c r="F8" s="158" t="b">
        <v>0</v>
      </c>
      <c r="G8" s="158" t="b">
        <v>0</v>
      </c>
      <c r="H8" s="158" t="b">
        <v>0</v>
      </c>
      <c r="I8" s="158" t="b">
        <v>0</v>
      </c>
      <c r="J8" s="158" t="b">
        <v>0</v>
      </c>
      <c r="K8" s="158" t="b">
        <v>0</v>
      </c>
      <c r="L8" s="158" t="b">
        <v>0</v>
      </c>
      <c r="M8" s="158" t="b">
        <v>0</v>
      </c>
      <c r="N8" s="158" t="b">
        <v>0</v>
      </c>
      <c r="O8" s="158" t="b">
        <v>0</v>
      </c>
      <c r="P8" s="158" t="b">
        <v>0</v>
      </c>
      <c r="Q8" s="158" t="b">
        <v>0</v>
      </c>
      <c r="R8" s="158" t="b">
        <v>0</v>
      </c>
      <c r="S8" s="158" t="b">
        <v>0</v>
      </c>
      <c r="T8" s="158" t="b">
        <v>0</v>
      </c>
      <c r="U8" s="158" t="b">
        <v>0</v>
      </c>
      <c r="V8" s="158" t="b">
        <v>0</v>
      </c>
      <c r="W8" s="158" t="b">
        <v>0</v>
      </c>
      <c r="X8" s="158" t="b">
        <v>0</v>
      </c>
      <c r="Y8" s="158" t="b">
        <v>0</v>
      </c>
      <c r="Z8" s="158" t="b">
        <v>0</v>
      </c>
      <c r="AA8" s="158" t="b">
        <v>0</v>
      </c>
      <c r="AB8" s="158" t="b">
        <v>0</v>
      </c>
      <c r="AC8" s="158" t="b">
        <v>0</v>
      </c>
      <c r="AD8" s="158" t="b">
        <v>0</v>
      </c>
      <c r="AE8" s="158" t="b">
        <v>0</v>
      </c>
    </row>
    <row r="9">
      <c r="A9" s="144"/>
      <c r="B9" s="158" t="b">
        <v>0</v>
      </c>
      <c r="C9" s="158" t="b">
        <v>0</v>
      </c>
      <c r="D9" s="158" t="b">
        <v>0</v>
      </c>
      <c r="E9" s="158" t="b">
        <v>0</v>
      </c>
      <c r="F9" s="158" t="b">
        <v>0</v>
      </c>
      <c r="G9" s="158" t="b">
        <v>0</v>
      </c>
      <c r="H9" s="158" t="b">
        <v>0</v>
      </c>
      <c r="I9" s="158" t="b">
        <v>0</v>
      </c>
      <c r="J9" s="158" t="b">
        <v>0</v>
      </c>
      <c r="K9" s="158" t="b">
        <v>0</v>
      </c>
      <c r="L9" s="158" t="b">
        <v>0</v>
      </c>
      <c r="M9" s="158" t="b">
        <v>0</v>
      </c>
      <c r="N9" s="158" t="b">
        <v>0</v>
      </c>
      <c r="O9" s="158" t="b">
        <v>0</v>
      </c>
      <c r="P9" s="158" t="b">
        <v>0</v>
      </c>
      <c r="Q9" s="158" t="b">
        <v>0</v>
      </c>
      <c r="R9" s="158" t="b">
        <v>0</v>
      </c>
      <c r="S9" s="158" t="b">
        <v>0</v>
      </c>
      <c r="T9" s="158" t="b">
        <v>0</v>
      </c>
      <c r="U9" s="158" t="b">
        <v>0</v>
      </c>
      <c r="V9" s="158" t="b">
        <v>0</v>
      </c>
      <c r="W9" s="158" t="b">
        <v>0</v>
      </c>
      <c r="X9" s="158" t="b">
        <v>0</v>
      </c>
      <c r="Y9" s="158" t="b">
        <v>0</v>
      </c>
      <c r="Z9" s="158" t="b">
        <v>0</v>
      </c>
      <c r="AA9" s="158" t="b">
        <v>0</v>
      </c>
      <c r="AB9" s="158" t="b">
        <v>0</v>
      </c>
      <c r="AC9" s="158" t="b">
        <v>0</v>
      </c>
      <c r="AD9" s="158" t="b">
        <v>0</v>
      </c>
      <c r="AE9" s="158" t="b">
        <v>0</v>
      </c>
    </row>
    <row r="10">
      <c r="A10" s="144"/>
      <c r="B10" s="158" t="b">
        <v>0</v>
      </c>
      <c r="C10" s="158" t="b">
        <v>0</v>
      </c>
      <c r="D10" s="158" t="b">
        <v>0</v>
      </c>
      <c r="E10" s="158" t="b">
        <v>0</v>
      </c>
      <c r="F10" s="158" t="b">
        <v>0</v>
      </c>
      <c r="G10" s="158" t="b">
        <v>0</v>
      </c>
      <c r="H10" s="158" t="b">
        <v>0</v>
      </c>
      <c r="I10" s="158" t="b">
        <v>0</v>
      </c>
      <c r="J10" s="158" t="b">
        <v>0</v>
      </c>
      <c r="K10" s="158" t="b">
        <v>0</v>
      </c>
      <c r="L10" s="158" t="b">
        <v>0</v>
      </c>
      <c r="M10" s="158" t="b">
        <v>0</v>
      </c>
      <c r="N10" s="158" t="b">
        <v>0</v>
      </c>
      <c r="O10" s="158" t="b">
        <v>0</v>
      </c>
      <c r="P10" s="158" t="b">
        <v>0</v>
      </c>
      <c r="Q10" s="158" t="b">
        <v>0</v>
      </c>
      <c r="R10" s="158" t="b">
        <v>0</v>
      </c>
      <c r="S10" s="158" t="b">
        <v>0</v>
      </c>
      <c r="T10" s="158" t="b">
        <v>0</v>
      </c>
      <c r="U10" s="158" t="b">
        <v>0</v>
      </c>
      <c r="V10" s="158" t="b">
        <v>0</v>
      </c>
      <c r="W10" s="158" t="b">
        <v>0</v>
      </c>
      <c r="X10" s="158" t="b">
        <v>0</v>
      </c>
      <c r="Y10" s="158" t="b">
        <v>0</v>
      </c>
      <c r="Z10" s="158" t="b">
        <v>0</v>
      </c>
      <c r="AA10" s="158" t="b">
        <v>0</v>
      </c>
      <c r="AB10" s="158" t="b">
        <v>0</v>
      </c>
      <c r="AC10" s="158" t="b">
        <v>0</v>
      </c>
      <c r="AD10" s="158" t="b">
        <v>0</v>
      </c>
      <c r="AE10" s="158" t="b">
        <v>0</v>
      </c>
    </row>
    <row r="11">
      <c r="A11" s="144"/>
      <c r="B11" s="158" t="b">
        <v>0</v>
      </c>
      <c r="C11" s="158" t="b">
        <v>0</v>
      </c>
      <c r="D11" s="158" t="b">
        <v>0</v>
      </c>
      <c r="E11" s="158" t="b">
        <v>0</v>
      </c>
      <c r="F11" s="158" t="b">
        <v>0</v>
      </c>
      <c r="G11" s="158" t="b">
        <v>0</v>
      </c>
      <c r="H11" s="158" t="b">
        <v>0</v>
      </c>
      <c r="I11" s="158" t="b">
        <v>0</v>
      </c>
      <c r="J11" s="158" t="b">
        <v>0</v>
      </c>
      <c r="K11" s="158" t="b">
        <v>0</v>
      </c>
      <c r="L11" s="158" t="b">
        <v>0</v>
      </c>
      <c r="M11" s="158" t="b">
        <v>0</v>
      </c>
      <c r="N11" s="158" t="b">
        <v>0</v>
      </c>
      <c r="O11" s="158" t="b">
        <v>0</v>
      </c>
      <c r="P11" s="158" t="b">
        <v>0</v>
      </c>
      <c r="Q11" s="158" t="b">
        <v>0</v>
      </c>
      <c r="R11" s="158" t="b">
        <v>0</v>
      </c>
      <c r="S11" s="158" t="b">
        <v>0</v>
      </c>
      <c r="T11" s="158" t="b">
        <v>0</v>
      </c>
      <c r="U11" s="158" t="b">
        <v>0</v>
      </c>
      <c r="V11" s="158" t="b">
        <v>0</v>
      </c>
      <c r="W11" s="158" t="b">
        <v>0</v>
      </c>
      <c r="X11" s="158" t="b">
        <v>0</v>
      </c>
      <c r="Y11" s="158" t="b">
        <v>0</v>
      </c>
      <c r="Z11" s="158" t="b">
        <v>0</v>
      </c>
      <c r="AA11" s="158" t="b">
        <v>0</v>
      </c>
      <c r="AB11" s="158" t="b">
        <v>0</v>
      </c>
      <c r="AC11" s="158" t="b">
        <v>0</v>
      </c>
      <c r="AD11" s="158" t="b">
        <v>0</v>
      </c>
      <c r="AE11" s="158" t="b">
        <v>0</v>
      </c>
    </row>
    <row r="12">
      <c r="A12" s="144"/>
      <c r="B12" s="158" t="b">
        <v>0</v>
      </c>
      <c r="C12" s="158" t="b">
        <v>0</v>
      </c>
      <c r="D12" s="158" t="b">
        <v>0</v>
      </c>
      <c r="E12" s="158" t="b">
        <v>0</v>
      </c>
      <c r="F12" s="158" t="b">
        <v>0</v>
      </c>
      <c r="G12" s="158" t="b">
        <v>0</v>
      </c>
      <c r="H12" s="158" t="b">
        <v>0</v>
      </c>
      <c r="I12" s="158" t="b">
        <v>0</v>
      </c>
      <c r="J12" s="158" t="b">
        <v>0</v>
      </c>
      <c r="K12" s="158" t="b">
        <v>0</v>
      </c>
      <c r="L12" s="158" t="b">
        <v>0</v>
      </c>
      <c r="M12" s="158" t="b">
        <v>0</v>
      </c>
      <c r="N12" s="158" t="b">
        <v>0</v>
      </c>
      <c r="O12" s="158" t="b">
        <v>0</v>
      </c>
      <c r="P12" s="158" t="b">
        <v>0</v>
      </c>
      <c r="Q12" s="158" t="b">
        <v>0</v>
      </c>
      <c r="R12" s="158" t="b">
        <v>0</v>
      </c>
      <c r="S12" s="158" t="b">
        <v>0</v>
      </c>
      <c r="T12" s="158" t="b">
        <v>0</v>
      </c>
      <c r="U12" s="158" t="b">
        <v>0</v>
      </c>
      <c r="V12" s="158" t="b">
        <v>0</v>
      </c>
      <c r="W12" s="158" t="b">
        <v>0</v>
      </c>
      <c r="X12" s="158" t="b">
        <v>0</v>
      </c>
      <c r="Y12" s="158" t="b">
        <v>0</v>
      </c>
      <c r="Z12" s="158" t="b">
        <v>0</v>
      </c>
      <c r="AA12" s="158" t="b">
        <v>0</v>
      </c>
      <c r="AB12" s="158" t="b">
        <v>0</v>
      </c>
      <c r="AC12" s="158" t="b">
        <v>0</v>
      </c>
      <c r="AD12" s="158" t="b">
        <v>0</v>
      </c>
      <c r="AE12" s="158" t="b">
        <v>0</v>
      </c>
    </row>
    <row r="13">
      <c r="A13" s="144"/>
      <c r="B13" s="158" t="b">
        <v>0</v>
      </c>
      <c r="C13" s="158" t="b">
        <v>0</v>
      </c>
      <c r="D13" s="158" t="b">
        <v>0</v>
      </c>
      <c r="E13" s="158" t="b">
        <v>0</v>
      </c>
      <c r="F13" s="158" t="b">
        <v>0</v>
      </c>
      <c r="G13" s="158" t="b">
        <v>0</v>
      </c>
      <c r="H13" s="158" t="b">
        <v>0</v>
      </c>
      <c r="I13" s="158" t="b">
        <v>0</v>
      </c>
      <c r="J13" s="158" t="b">
        <v>0</v>
      </c>
      <c r="K13" s="158" t="b">
        <v>0</v>
      </c>
      <c r="L13" s="158" t="b">
        <v>0</v>
      </c>
      <c r="M13" s="158" t="b">
        <v>0</v>
      </c>
      <c r="N13" s="158" t="b">
        <v>0</v>
      </c>
      <c r="O13" s="158" t="b">
        <v>0</v>
      </c>
      <c r="P13" s="158" t="b">
        <v>0</v>
      </c>
      <c r="Q13" s="158" t="b">
        <v>0</v>
      </c>
      <c r="R13" s="158" t="b">
        <v>0</v>
      </c>
      <c r="S13" s="158" t="b">
        <v>0</v>
      </c>
      <c r="T13" s="158" t="b">
        <v>0</v>
      </c>
      <c r="U13" s="158" t="b">
        <v>0</v>
      </c>
      <c r="V13" s="158" t="b">
        <v>0</v>
      </c>
      <c r="W13" s="158" t="b">
        <v>0</v>
      </c>
      <c r="X13" s="158" t="b">
        <v>0</v>
      </c>
      <c r="Y13" s="158" t="b">
        <v>0</v>
      </c>
      <c r="Z13" s="158" t="b">
        <v>0</v>
      </c>
      <c r="AA13" s="158" t="b">
        <v>0</v>
      </c>
      <c r="AB13" s="158" t="b">
        <v>0</v>
      </c>
      <c r="AC13" s="158" t="b">
        <v>0</v>
      </c>
      <c r="AD13" s="158" t="b">
        <v>0</v>
      </c>
      <c r="AE13" s="158" t="b">
        <v>0</v>
      </c>
    </row>
    <row r="14">
      <c r="A14" s="156" t="s">
        <v>7</v>
      </c>
      <c r="B14" s="157">
        <v>45469.0</v>
      </c>
      <c r="C14" s="157">
        <v>45476.0</v>
      </c>
      <c r="D14" s="157">
        <v>45483.0</v>
      </c>
      <c r="E14" s="157">
        <v>45490.0</v>
      </c>
      <c r="F14" s="157">
        <v>45497.0</v>
      </c>
      <c r="G14" s="157">
        <v>45504.0</v>
      </c>
      <c r="H14" s="157">
        <v>45511.0</v>
      </c>
      <c r="I14" s="157">
        <v>45518.0</v>
      </c>
      <c r="J14" s="157">
        <v>45525.0</v>
      </c>
      <c r="K14" s="157">
        <v>45532.0</v>
      </c>
      <c r="L14" s="157">
        <v>45539.0</v>
      </c>
      <c r="M14" s="157">
        <v>45546.0</v>
      </c>
      <c r="N14" s="157">
        <v>45553.0</v>
      </c>
      <c r="O14" s="157">
        <v>45560.0</v>
      </c>
      <c r="P14" s="157">
        <v>45567.0</v>
      </c>
      <c r="Q14" s="157">
        <v>45574.0</v>
      </c>
      <c r="R14" s="157">
        <v>45581.0</v>
      </c>
      <c r="S14" s="157">
        <v>45588.0</v>
      </c>
      <c r="T14" s="157">
        <v>45595.0</v>
      </c>
      <c r="U14" s="157">
        <v>45602.0</v>
      </c>
      <c r="V14" s="157">
        <v>45609.0</v>
      </c>
      <c r="W14" s="157">
        <v>45616.0</v>
      </c>
      <c r="X14" s="157">
        <v>45623.0</v>
      </c>
      <c r="Y14" s="157">
        <v>45630.0</v>
      </c>
      <c r="Z14" s="157">
        <v>45637.0</v>
      </c>
      <c r="AA14" s="157">
        <v>45644.0</v>
      </c>
      <c r="AB14" s="157">
        <v>45651.0</v>
      </c>
      <c r="AC14" s="157">
        <v>45658.0</v>
      </c>
      <c r="AD14" s="157">
        <v>45665.0</v>
      </c>
      <c r="AE14" s="157">
        <v>45672.0</v>
      </c>
    </row>
    <row r="15">
      <c r="A15" s="144"/>
      <c r="B15" s="142" t="b">
        <v>0</v>
      </c>
      <c r="C15" s="142" t="b">
        <v>0</v>
      </c>
      <c r="D15" s="142" t="b">
        <v>0</v>
      </c>
      <c r="E15" s="142" t="b">
        <v>0</v>
      </c>
      <c r="F15" s="142" t="b">
        <v>0</v>
      </c>
      <c r="G15" s="142" t="b">
        <v>0</v>
      </c>
      <c r="H15" s="142" t="b">
        <v>0</v>
      </c>
      <c r="I15" s="142" t="b">
        <v>0</v>
      </c>
      <c r="J15" s="142" t="b">
        <v>0</v>
      </c>
      <c r="K15" s="142" t="b">
        <v>0</v>
      </c>
      <c r="L15" s="142" t="b">
        <v>0</v>
      </c>
      <c r="M15" s="142" t="b">
        <v>0</v>
      </c>
      <c r="N15" s="142" t="b">
        <v>0</v>
      </c>
      <c r="O15" s="142" t="b">
        <v>0</v>
      </c>
      <c r="P15" s="142" t="b">
        <v>0</v>
      </c>
      <c r="Q15" s="142" t="b">
        <v>0</v>
      </c>
      <c r="R15" s="142" t="b">
        <v>0</v>
      </c>
      <c r="S15" s="142" t="b">
        <v>0</v>
      </c>
      <c r="T15" s="142" t="b">
        <v>0</v>
      </c>
      <c r="U15" s="142" t="b">
        <v>0</v>
      </c>
      <c r="V15" s="142" t="b">
        <v>0</v>
      </c>
      <c r="W15" s="142" t="b">
        <v>0</v>
      </c>
      <c r="X15" s="142" t="b">
        <v>0</v>
      </c>
      <c r="Y15" s="142" t="b">
        <v>0</v>
      </c>
      <c r="Z15" s="142" t="b">
        <v>0</v>
      </c>
      <c r="AA15" s="142" t="b">
        <v>0</v>
      </c>
      <c r="AB15" s="142" t="b">
        <v>0</v>
      </c>
      <c r="AC15" s="142" t="b">
        <v>0</v>
      </c>
      <c r="AD15" s="142" t="b">
        <v>0</v>
      </c>
      <c r="AE15" s="142" t="b">
        <v>0</v>
      </c>
    </row>
    <row r="16">
      <c r="A16" s="144"/>
      <c r="B16" s="142" t="b">
        <v>0</v>
      </c>
      <c r="C16" s="142" t="b">
        <v>0</v>
      </c>
      <c r="D16" s="142" t="b">
        <v>0</v>
      </c>
      <c r="E16" s="142" t="b">
        <v>0</v>
      </c>
      <c r="F16" s="142" t="b">
        <v>0</v>
      </c>
      <c r="G16" s="142" t="b">
        <v>0</v>
      </c>
      <c r="H16" s="142" t="b">
        <v>0</v>
      </c>
      <c r="I16" s="142" t="b">
        <v>0</v>
      </c>
      <c r="J16" s="142" t="b">
        <v>0</v>
      </c>
      <c r="K16" s="142" t="b">
        <v>0</v>
      </c>
      <c r="L16" s="142" t="b">
        <v>0</v>
      </c>
      <c r="M16" s="142" t="b">
        <v>0</v>
      </c>
      <c r="N16" s="142" t="b">
        <v>0</v>
      </c>
      <c r="O16" s="142" t="b">
        <v>0</v>
      </c>
      <c r="P16" s="142" t="b">
        <v>0</v>
      </c>
      <c r="Q16" s="142" t="b">
        <v>0</v>
      </c>
      <c r="R16" s="142" t="b">
        <v>0</v>
      </c>
      <c r="S16" s="142" t="b">
        <v>0</v>
      </c>
      <c r="T16" s="142" t="b">
        <v>0</v>
      </c>
      <c r="U16" s="142" t="b">
        <v>0</v>
      </c>
      <c r="V16" s="142" t="b">
        <v>0</v>
      </c>
      <c r="W16" s="142" t="b">
        <v>0</v>
      </c>
      <c r="X16" s="142" t="b">
        <v>0</v>
      </c>
      <c r="Y16" s="142" t="b">
        <v>0</v>
      </c>
      <c r="Z16" s="142" t="b">
        <v>0</v>
      </c>
      <c r="AA16" s="142" t="b">
        <v>0</v>
      </c>
      <c r="AB16" s="142" t="b">
        <v>0</v>
      </c>
      <c r="AC16" s="142" t="b">
        <v>0</v>
      </c>
      <c r="AD16" s="142" t="b">
        <v>0</v>
      </c>
      <c r="AE16" s="142" t="b">
        <v>0</v>
      </c>
    </row>
    <row r="17">
      <c r="A17" s="144"/>
      <c r="B17" s="142" t="b">
        <v>0</v>
      </c>
      <c r="C17" s="142" t="b">
        <v>0</v>
      </c>
      <c r="D17" s="142" t="b">
        <v>0</v>
      </c>
      <c r="E17" s="142" t="b">
        <v>0</v>
      </c>
      <c r="F17" s="142" t="b">
        <v>0</v>
      </c>
      <c r="G17" s="142" t="b">
        <v>0</v>
      </c>
      <c r="H17" s="142" t="b">
        <v>0</v>
      </c>
      <c r="I17" s="142" t="b">
        <v>0</v>
      </c>
      <c r="J17" s="142" t="b">
        <v>0</v>
      </c>
      <c r="K17" s="142" t="b">
        <v>0</v>
      </c>
      <c r="L17" s="142" t="b">
        <v>0</v>
      </c>
      <c r="M17" s="142" t="b">
        <v>0</v>
      </c>
      <c r="N17" s="142" t="b">
        <v>0</v>
      </c>
      <c r="O17" s="142" t="b">
        <v>0</v>
      </c>
      <c r="P17" s="142" t="b">
        <v>0</v>
      </c>
      <c r="Q17" s="142" t="b">
        <v>0</v>
      </c>
      <c r="R17" s="142" t="b">
        <v>0</v>
      </c>
      <c r="S17" s="142" t="b">
        <v>0</v>
      </c>
      <c r="T17" s="142" t="b">
        <v>0</v>
      </c>
      <c r="U17" s="142" t="b">
        <v>0</v>
      </c>
      <c r="V17" s="142" t="b">
        <v>0</v>
      </c>
      <c r="W17" s="142" t="b">
        <v>0</v>
      </c>
      <c r="X17" s="142" t="b">
        <v>0</v>
      </c>
      <c r="Y17" s="142" t="b">
        <v>0</v>
      </c>
      <c r="Z17" s="142" t="b">
        <v>0</v>
      </c>
      <c r="AA17" s="142" t="b">
        <v>0</v>
      </c>
      <c r="AB17" s="142" t="b">
        <v>0</v>
      </c>
      <c r="AC17" s="142" t="b">
        <v>0</v>
      </c>
      <c r="AD17" s="142" t="b">
        <v>0</v>
      </c>
      <c r="AE17" s="142" t="b">
        <v>0</v>
      </c>
    </row>
    <row r="18">
      <c r="A18" s="144"/>
      <c r="B18" s="142" t="b">
        <v>0</v>
      </c>
      <c r="C18" s="142" t="b">
        <v>0</v>
      </c>
      <c r="D18" s="142" t="b">
        <v>0</v>
      </c>
      <c r="E18" s="142" t="b">
        <v>0</v>
      </c>
      <c r="F18" s="142" t="b">
        <v>0</v>
      </c>
      <c r="G18" s="142" t="b">
        <v>0</v>
      </c>
      <c r="H18" s="142" t="b">
        <v>0</v>
      </c>
      <c r="I18" s="142" t="b">
        <v>0</v>
      </c>
      <c r="J18" s="142" t="b">
        <v>0</v>
      </c>
      <c r="K18" s="142" t="b">
        <v>0</v>
      </c>
      <c r="L18" s="142" t="b">
        <v>0</v>
      </c>
      <c r="M18" s="142" t="b">
        <v>0</v>
      </c>
      <c r="N18" s="142" t="b">
        <v>0</v>
      </c>
      <c r="O18" s="142" t="b">
        <v>0</v>
      </c>
      <c r="P18" s="142" t="b">
        <v>0</v>
      </c>
      <c r="Q18" s="142" t="b">
        <v>0</v>
      </c>
      <c r="R18" s="142" t="b">
        <v>0</v>
      </c>
      <c r="S18" s="142" t="b">
        <v>0</v>
      </c>
      <c r="T18" s="142" t="b">
        <v>0</v>
      </c>
      <c r="U18" s="142" t="b">
        <v>0</v>
      </c>
      <c r="V18" s="142" t="b">
        <v>0</v>
      </c>
      <c r="W18" s="142" t="b">
        <v>0</v>
      </c>
      <c r="X18" s="142" t="b">
        <v>0</v>
      </c>
      <c r="Y18" s="142" t="b">
        <v>0</v>
      </c>
      <c r="Z18" s="142" t="b">
        <v>0</v>
      </c>
      <c r="AA18" s="142" t="b">
        <v>0</v>
      </c>
      <c r="AB18" s="142" t="b">
        <v>0</v>
      </c>
      <c r="AC18" s="142" t="b">
        <v>0</v>
      </c>
      <c r="AD18" s="142" t="b">
        <v>0</v>
      </c>
      <c r="AE18" s="142" t="b">
        <v>0</v>
      </c>
    </row>
    <row r="19">
      <c r="A19" s="144"/>
      <c r="B19" s="142" t="b">
        <v>0</v>
      </c>
      <c r="C19" s="142" t="b">
        <v>0</v>
      </c>
      <c r="D19" s="142" t="b">
        <v>0</v>
      </c>
      <c r="E19" s="142" t="b">
        <v>0</v>
      </c>
      <c r="F19" s="142" t="b">
        <v>0</v>
      </c>
      <c r="G19" s="142" t="b">
        <v>0</v>
      </c>
      <c r="H19" s="142" t="b">
        <v>0</v>
      </c>
      <c r="I19" s="142" t="b">
        <v>0</v>
      </c>
      <c r="J19" s="142" t="b">
        <v>0</v>
      </c>
      <c r="K19" s="142" t="b">
        <v>0</v>
      </c>
      <c r="L19" s="142" t="b">
        <v>0</v>
      </c>
      <c r="M19" s="142" t="b">
        <v>0</v>
      </c>
      <c r="N19" s="142" t="b">
        <v>0</v>
      </c>
      <c r="O19" s="142" t="b">
        <v>0</v>
      </c>
      <c r="P19" s="142" t="b">
        <v>0</v>
      </c>
      <c r="Q19" s="142" t="b">
        <v>0</v>
      </c>
      <c r="R19" s="142" t="b">
        <v>0</v>
      </c>
      <c r="S19" s="142" t="b">
        <v>0</v>
      </c>
      <c r="T19" s="142" t="b">
        <v>0</v>
      </c>
      <c r="U19" s="142" t="b">
        <v>0</v>
      </c>
      <c r="V19" s="142" t="b">
        <v>0</v>
      </c>
      <c r="W19" s="142" t="b">
        <v>0</v>
      </c>
      <c r="X19" s="142" t="b">
        <v>0</v>
      </c>
      <c r="Y19" s="142" t="b">
        <v>0</v>
      </c>
      <c r="Z19" s="142" t="b">
        <v>0</v>
      </c>
      <c r="AA19" s="142" t="b">
        <v>0</v>
      </c>
      <c r="AB19" s="142" t="b">
        <v>0</v>
      </c>
      <c r="AC19" s="142" t="b">
        <v>0</v>
      </c>
      <c r="AD19" s="142" t="b">
        <v>0</v>
      </c>
      <c r="AE19" s="142" t="b">
        <v>0</v>
      </c>
    </row>
    <row r="20">
      <c r="A20" s="144"/>
      <c r="B20" s="142" t="b">
        <v>0</v>
      </c>
      <c r="C20" s="142" t="b">
        <v>0</v>
      </c>
      <c r="D20" s="142" t="b">
        <v>0</v>
      </c>
      <c r="E20" s="142" t="b">
        <v>0</v>
      </c>
      <c r="F20" s="142" t="b">
        <v>0</v>
      </c>
      <c r="G20" s="142" t="b">
        <v>0</v>
      </c>
      <c r="H20" s="142" t="b">
        <v>0</v>
      </c>
      <c r="I20" s="142" t="b">
        <v>0</v>
      </c>
      <c r="J20" s="142" t="b">
        <v>0</v>
      </c>
      <c r="K20" s="142" t="b">
        <v>0</v>
      </c>
      <c r="L20" s="142" t="b">
        <v>0</v>
      </c>
      <c r="M20" s="142" t="b">
        <v>0</v>
      </c>
      <c r="N20" s="142" t="b">
        <v>0</v>
      </c>
      <c r="O20" s="142" t="b">
        <v>0</v>
      </c>
      <c r="P20" s="142" t="b">
        <v>0</v>
      </c>
      <c r="Q20" s="142" t="b">
        <v>0</v>
      </c>
      <c r="R20" s="142" t="b">
        <v>0</v>
      </c>
      <c r="S20" s="142" t="b">
        <v>0</v>
      </c>
      <c r="T20" s="142" t="b">
        <v>0</v>
      </c>
      <c r="U20" s="142" t="b">
        <v>0</v>
      </c>
      <c r="V20" s="142" t="b">
        <v>0</v>
      </c>
      <c r="W20" s="142" t="b">
        <v>0</v>
      </c>
      <c r="X20" s="142" t="b">
        <v>0</v>
      </c>
      <c r="Y20" s="142" t="b">
        <v>0</v>
      </c>
      <c r="Z20" s="142" t="b">
        <v>0</v>
      </c>
      <c r="AA20" s="142" t="b">
        <v>0</v>
      </c>
      <c r="AB20" s="142" t="b">
        <v>0</v>
      </c>
      <c r="AC20" s="142" t="b">
        <v>0</v>
      </c>
      <c r="AD20" s="142" t="b">
        <v>0</v>
      </c>
      <c r="AE20" s="142" t="b">
        <v>0</v>
      </c>
    </row>
    <row r="21">
      <c r="A21" s="144"/>
      <c r="B21" s="142" t="b">
        <v>0</v>
      </c>
      <c r="C21" s="142" t="b">
        <v>0</v>
      </c>
      <c r="D21" s="142" t="b">
        <v>0</v>
      </c>
      <c r="E21" s="142" t="b">
        <v>0</v>
      </c>
      <c r="F21" s="142" t="b">
        <v>0</v>
      </c>
      <c r="G21" s="142" t="b">
        <v>0</v>
      </c>
      <c r="H21" s="142" t="b">
        <v>0</v>
      </c>
      <c r="I21" s="142" t="b">
        <v>0</v>
      </c>
      <c r="J21" s="142" t="b">
        <v>0</v>
      </c>
      <c r="K21" s="142" t="b">
        <v>0</v>
      </c>
      <c r="L21" s="142" t="b">
        <v>0</v>
      </c>
      <c r="M21" s="142" t="b">
        <v>0</v>
      </c>
      <c r="N21" s="142" t="b">
        <v>0</v>
      </c>
      <c r="O21" s="142" t="b">
        <v>0</v>
      </c>
      <c r="P21" s="142" t="b">
        <v>0</v>
      </c>
      <c r="Q21" s="142" t="b">
        <v>0</v>
      </c>
      <c r="R21" s="142" t="b">
        <v>0</v>
      </c>
      <c r="S21" s="142" t="b">
        <v>0</v>
      </c>
      <c r="T21" s="142" t="b">
        <v>0</v>
      </c>
      <c r="U21" s="142" t="b">
        <v>0</v>
      </c>
      <c r="V21" s="142" t="b">
        <v>0</v>
      </c>
      <c r="W21" s="142" t="b">
        <v>0</v>
      </c>
      <c r="X21" s="142" t="b">
        <v>0</v>
      </c>
      <c r="Y21" s="142" t="b">
        <v>0</v>
      </c>
      <c r="Z21" s="142" t="b">
        <v>0</v>
      </c>
      <c r="AA21" s="142" t="b">
        <v>0</v>
      </c>
      <c r="AB21" s="142" t="b">
        <v>0</v>
      </c>
      <c r="AC21" s="142" t="b">
        <v>0</v>
      </c>
      <c r="AD21" s="142" t="b">
        <v>0</v>
      </c>
      <c r="AE21" s="142" t="b">
        <v>0</v>
      </c>
    </row>
    <row r="22">
      <c r="A22" s="144"/>
      <c r="B22" s="142" t="b">
        <v>0</v>
      </c>
      <c r="C22" s="142" t="b">
        <v>0</v>
      </c>
      <c r="D22" s="142" t="b">
        <v>0</v>
      </c>
      <c r="E22" s="142" t="b">
        <v>0</v>
      </c>
      <c r="F22" s="142" t="b">
        <v>0</v>
      </c>
      <c r="G22" s="142" t="b">
        <v>0</v>
      </c>
      <c r="H22" s="142" t="b">
        <v>0</v>
      </c>
      <c r="I22" s="142" t="b">
        <v>0</v>
      </c>
      <c r="J22" s="142" t="b">
        <v>0</v>
      </c>
      <c r="K22" s="142" t="b">
        <v>0</v>
      </c>
      <c r="L22" s="142" t="b">
        <v>0</v>
      </c>
      <c r="M22" s="142" t="b">
        <v>0</v>
      </c>
      <c r="N22" s="142" t="b">
        <v>0</v>
      </c>
      <c r="O22" s="142" t="b">
        <v>0</v>
      </c>
      <c r="P22" s="142" t="b">
        <v>0</v>
      </c>
      <c r="Q22" s="142" t="b">
        <v>0</v>
      </c>
      <c r="R22" s="142" t="b">
        <v>0</v>
      </c>
      <c r="S22" s="142" t="b">
        <v>0</v>
      </c>
      <c r="T22" s="142" t="b">
        <v>0</v>
      </c>
      <c r="U22" s="142" t="b">
        <v>0</v>
      </c>
      <c r="V22" s="142" t="b">
        <v>0</v>
      </c>
      <c r="W22" s="142" t="b">
        <v>0</v>
      </c>
      <c r="X22" s="142" t="b">
        <v>0</v>
      </c>
      <c r="Y22" s="142" t="b">
        <v>0</v>
      </c>
      <c r="Z22" s="142" t="b">
        <v>0</v>
      </c>
      <c r="AA22" s="142" t="b">
        <v>0</v>
      </c>
      <c r="AB22" s="142" t="b">
        <v>0</v>
      </c>
      <c r="AC22" s="142" t="b">
        <v>0</v>
      </c>
      <c r="AD22" s="142" t="b">
        <v>0</v>
      </c>
      <c r="AE22" s="142" t="b">
        <v>0</v>
      </c>
    </row>
    <row r="23">
      <c r="A23" s="144"/>
      <c r="B23" s="142" t="b">
        <v>0</v>
      </c>
      <c r="C23" s="142" t="b">
        <v>0</v>
      </c>
      <c r="D23" s="142" t="b">
        <v>0</v>
      </c>
      <c r="E23" s="142" t="b">
        <v>0</v>
      </c>
      <c r="F23" s="142" t="b">
        <v>0</v>
      </c>
      <c r="G23" s="142" t="b">
        <v>0</v>
      </c>
      <c r="H23" s="142" t="b">
        <v>0</v>
      </c>
      <c r="I23" s="142" t="b">
        <v>0</v>
      </c>
      <c r="J23" s="142" t="b">
        <v>0</v>
      </c>
      <c r="K23" s="142" t="b">
        <v>0</v>
      </c>
      <c r="L23" s="142" t="b">
        <v>0</v>
      </c>
      <c r="M23" s="142" t="b">
        <v>0</v>
      </c>
      <c r="N23" s="142" t="b">
        <v>0</v>
      </c>
      <c r="O23" s="142" t="b">
        <v>0</v>
      </c>
      <c r="P23" s="142" t="b">
        <v>0</v>
      </c>
      <c r="Q23" s="142" t="b">
        <v>0</v>
      </c>
      <c r="R23" s="142" t="b">
        <v>0</v>
      </c>
      <c r="S23" s="142" t="b">
        <v>0</v>
      </c>
      <c r="T23" s="142" t="b">
        <v>0</v>
      </c>
      <c r="U23" s="142" t="b">
        <v>0</v>
      </c>
      <c r="V23" s="142" t="b">
        <v>0</v>
      </c>
      <c r="W23" s="142" t="b">
        <v>0</v>
      </c>
      <c r="X23" s="142" t="b">
        <v>0</v>
      </c>
      <c r="Y23" s="142" t="b">
        <v>0</v>
      </c>
      <c r="Z23" s="142" t="b">
        <v>0</v>
      </c>
      <c r="AA23" s="142" t="b">
        <v>0</v>
      </c>
      <c r="AB23" s="142" t="b">
        <v>0</v>
      </c>
      <c r="AC23" s="142" t="b">
        <v>0</v>
      </c>
      <c r="AD23" s="142" t="b">
        <v>0</v>
      </c>
      <c r="AE23" s="142" t="b">
        <v>0</v>
      </c>
    </row>
    <row r="24">
      <c r="A24" s="144"/>
      <c r="B24" s="142" t="b">
        <v>0</v>
      </c>
      <c r="C24" s="142" t="b">
        <v>0</v>
      </c>
      <c r="D24" s="142" t="b">
        <v>0</v>
      </c>
      <c r="E24" s="142" t="b">
        <v>0</v>
      </c>
      <c r="F24" s="142" t="b">
        <v>0</v>
      </c>
      <c r="G24" s="142" t="b">
        <v>0</v>
      </c>
      <c r="H24" s="142" t="b">
        <v>0</v>
      </c>
      <c r="I24" s="142" t="b">
        <v>0</v>
      </c>
      <c r="J24" s="142" t="b">
        <v>0</v>
      </c>
      <c r="K24" s="142" t="b">
        <v>0</v>
      </c>
      <c r="L24" s="142" t="b">
        <v>0</v>
      </c>
      <c r="M24" s="142" t="b">
        <v>0</v>
      </c>
      <c r="N24" s="142" t="b">
        <v>0</v>
      </c>
      <c r="O24" s="142" t="b">
        <v>0</v>
      </c>
      <c r="P24" s="142" t="b">
        <v>0</v>
      </c>
      <c r="Q24" s="142" t="b">
        <v>0</v>
      </c>
      <c r="R24" s="142" t="b">
        <v>0</v>
      </c>
      <c r="S24" s="142" t="b">
        <v>0</v>
      </c>
      <c r="T24" s="142" t="b">
        <v>0</v>
      </c>
      <c r="U24" s="142" t="b">
        <v>0</v>
      </c>
      <c r="V24" s="142" t="b">
        <v>0</v>
      </c>
      <c r="W24" s="142" t="b">
        <v>0</v>
      </c>
      <c r="X24" s="142" t="b">
        <v>0</v>
      </c>
      <c r="Y24" s="142" t="b">
        <v>0</v>
      </c>
      <c r="Z24" s="142" t="b">
        <v>0</v>
      </c>
      <c r="AA24" s="142" t="b">
        <v>0</v>
      </c>
      <c r="AB24" s="142" t="b">
        <v>0</v>
      </c>
      <c r="AC24" s="142" t="b">
        <v>0</v>
      </c>
      <c r="AD24" s="142" t="b">
        <v>0</v>
      </c>
      <c r="AE24" s="142" t="b">
        <v>0</v>
      </c>
    </row>
    <row r="25">
      <c r="A25" s="156" t="s">
        <v>8</v>
      </c>
      <c r="B25" s="157">
        <v>45469.0</v>
      </c>
      <c r="C25" s="157">
        <v>45476.0</v>
      </c>
      <c r="D25" s="157">
        <v>45483.0</v>
      </c>
      <c r="E25" s="157">
        <v>45490.0</v>
      </c>
      <c r="F25" s="157">
        <v>45497.0</v>
      </c>
      <c r="G25" s="157">
        <v>45504.0</v>
      </c>
      <c r="H25" s="157">
        <v>45511.0</v>
      </c>
      <c r="I25" s="157">
        <v>45518.0</v>
      </c>
      <c r="J25" s="157">
        <v>45525.0</v>
      </c>
      <c r="K25" s="157">
        <v>45532.0</v>
      </c>
      <c r="L25" s="157">
        <v>45539.0</v>
      </c>
      <c r="M25" s="157">
        <v>45546.0</v>
      </c>
      <c r="N25" s="157">
        <v>45553.0</v>
      </c>
      <c r="O25" s="157">
        <v>45560.0</v>
      </c>
      <c r="P25" s="157">
        <v>45567.0</v>
      </c>
      <c r="Q25" s="157">
        <v>45574.0</v>
      </c>
      <c r="R25" s="157">
        <v>45581.0</v>
      </c>
      <c r="S25" s="157">
        <v>45588.0</v>
      </c>
      <c r="T25" s="157">
        <v>45595.0</v>
      </c>
      <c r="U25" s="157">
        <v>45602.0</v>
      </c>
      <c r="V25" s="157">
        <v>45609.0</v>
      </c>
      <c r="W25" s="157">
        <v>45616.0</v>
      </c>
      <c r="X25" s="157">
        <v>45623.0</v>
      </c>
      <c r="Y25" s="157">
        <v>45630.0</v>
      </c>
      <c r="Z25" s="157">
        <v>45637.0</v>
      </c>
      <c r="AA25" s="157">
        <v>45644.0</v>
      </c>
      <c r="AB25" s="157">
        <v>45651.0</v>
      </c>
      <c r="AC25" s="157">
        <v>45658.0</v>
      </c>
      <c r="AD25" s="157">
        <v>45665.0</v>
      </c>
      <c r="AE25" s="157">
        <v>45672.0</v>
      </c>
    </row>
    <row r="26">
      <c r="A26" s="144"/>
      <c r="B26" s="158" t="b">
        <v>0</v>
      </c>
      <c r="C26" s="158" t="b">
        <v>0</v>
      </c>
      <c r="D26" s="158" t="b">
        <v>0</v>
      </c>
      <c r="E26" s="158" t="b">
        <v>0</v>
      </c>
      <c r="F26" s="158" t="b">
        <v>0</v>
      </c>
      <c r="G26" s="158" t="b">
        <v>0</v>
      </c>
      <c r="H26" s="158" t="b">
        <v>0</v>
      </c>
      <c r="I26" s="158" t="b">
        <v>0</v>
      </c>
      <c r="J26" s="158" t="b">
        <v>0</v>
      </c>
      <c r="K26" s="158" t="b">
        <v>0</v>
      </c>
      <c r="L26" s="158" t="b">
        <v>0</v>
      </c>
      <c r="M26" s="158" t="b">
        <v>0</v>
      </c>
      <c r="N26" s="158" t="b">
        <v>0</v>
      </c>
      <c r="O26" s="158" t="b">
        <v>0</v>
      </c>
      <c r="P26" s="158" t="b">
        <v>0</v>
      </c>
      <c r="Q26" s="158" t="b">
        <v>0</v>
      </c>
      <c r="R26" s="158" t="b">
        <v>0</v>
      </c>
      <c r="S26" s="158" t="b">
        <v>0</v>
      </c>
      <c r="T26" s="158" t="b">
        <v>0</v>
      </c>
      <c r="U26" s="158" t="b">
        <v>0</v>
      </c>
      <c r="V26" s="158" t="b">
        <v>0</v>
      </c>
      <c r="W26" s="158" t="b">
        <v>0</v>
      </c>
      <c r="X26" s="158" t="b">
        <v>0</v>
      </c>
      <c r="Y26" s="158" t="b">
        <v>0</v>
      </c>
      <c r="Z26" s="158" t="b">
        <v>0</v>
      </c>
      <c r="AA26" s="158" t="b">
        <v>0</v>
      </c>
      <c r="AB26" s="158" t="b">
        <v>0</v>
      </c>
      <c r="AC26" s="158" t="b">
        <v>0</v>
      </c>
      <c r="AD26" s="158" t="b">
        <v>0</v>
      </c>
      <c r="AE26" s="158" t="b">
        <v>0</v>
      </c>
    </row>
    <row r="27">
      <c r="A27" s="144"/>
      <c r="B27" s="158" t="b">
        <v>0</v>
      </c>
      <c r="C27" s="158" t="b">
        <v>0</v>
      </c>
      <c r="D27" s="158" t="b">
        <v>0</v>
      </c>
      <c r="E27" s="158" t="b">
        <v>0</v>
      </c>
      <c r="F27" s="158" t="b">
        <v>0</v>
      </c>
      <c r="G27" s="158" t="b">
        <v>0</v>
      </c>
      <c r="H27" s="158" t="b">
        <v>0</v>
      </c>
      <c r="I27" s="158" t="b">
        <v>0</v>
      </c>
      <c r="J27" s="158" t="b">
        <v>0</v>
      </c>
      <c r="K27" s="158" t="b">
        <v>0</v>
      </c>
      <c r="L27" s="158" t="b">
        <v>0</v>
      </c>
      <c r="M27" s="158" t="b">
        <v>0</v>
      </c>
      <c r="N27" s="158" t="b">
        <v>0</v>
      </c>
      <c r="O27" s="158" t="b">
        <v>0</v>
      </c>
      <c r="P27" s="158" t="b">
        <v>0</v>
      </c>
      <c r="Q27" s="158" t="b">
        <v>0</v>
      </c>
      <c r="R27" s="158" t="b">
        <v>0</v>
      </c>
      <c r="S27" s="158" t="b">
        <v>0</v>
      </c>
      <c r="T27" s="158" t="b">
        <v>0</v>
      </c>
      <c r="U27" s="158" t="b">
        <v>0</v>
      </c>
      <c r="V27" s="158" t="b">
        <v>0</v>
      </c>
      <c r="W27" s="158" t="b">
        <v>0</v>
      </c>
      <c r="X27" s="158" t="b">
        <v>0</v>
      </c>
      <c r="Y27" s="158" t="b">
        <v>0</v>
      </c>
      <c r="Z27" s="158" t="b">
        <v>0</v>
      </c>
      <c r="AA27" s="158" t="b">
        <v>0</v>
      </c>
      <c r="AB27" s="158" t="b">
        <v>0</v>
      </c>
      <c r="AC27" s="158" t="b">
        <v>0</v>
      </c>
      <c r="AD27" s="158" t="b">
        <v>0</v>
      </c>
      <c r="AE27" s="158" t="b">
        <v>0</v>
      </c>
    </row>
    <row r="28">
      <c r="A28" s="144"/>
      <c r="B28" s="158" t="b">
        <v>0</v>
      </c>
      <c r="C28" s="158" t="b">
        <v>0</v>
      </c>
      <c r="D28" s="158" t="b">
        <v>0</v>
      </c>
      <c r="E28" s="158" t="b">
        <v>0</v>
      </c>
      <c r="F28" s="158" t="b">
        <v>0</v>
      </c>
      <c r="G28" s="158" t="b">
        <v>0</v>
      </c>
      <c r="H28" s="158" t="b">
        <v>0</v>
      </c>
      <c r="I28" s="158" t="b">
        <v>0</v>
      </c>
      <c r="J28" s="158" t="b">
        <v>0</v>
      </c>
      <c r="K28" s="158" t="b">
        <v>0</v>
      </c>
      <c r="L28" s="158" t="b">
        <v>0</v>
      </c>
      <c r="M28" s="158" t="b">
        <v>0</v>
      </c>
      <c r="N28" s="158" t="b">
        <v>0</v>
      </c>
      <c r="O28" s="158" t="b">
        <v>0</v>
      </c>
      <c r="P28" s="158" t="b">
        <v>0</v>
      </c>
      <c r="Q28" s="158" t="b">
        <v>0</v>
      </c>
      <c r="R28" s="158" t="b">
        <v>0</v>
      </c>
      <c r="S28" s="158" t="b">
        <v>0</v>
      </c>
      <c r="T28" s="158" t="b">
        <v>0</v>
      </c>
      <c r="U28" s="158" t="b">
        <v>0</v>
      </c>
      <c r="V28" s="158" t="b">
        <v>0</v>
      </c>
      <c r="W28" s="158" t="b">
        <v>0</v>
      </c>
      <c r="X28" s="158" t="b">
        <v>0</v>
      </c>
      <c r="Y28" s="158" t="b">
        <v>0</v>
      </c>
      <c r="Z28" s="158" t="b">
        <v>0</v>
      </c>
      <c r="AA28" s="158" t="b">
        <v>0</v>
      </c>
      <c r="AB28" s="158" t="b">
        <v>0</v>
      </c>
      <c r="AC28" s="158" t="b">
        <v>0</v>
      </c>
      <c r="AD28" s="158" t="b">
        <v>0</v>
      </c>
      <c r="AE28" s="158" t="b">
        <v>0</v>
      </c>
    </row>
    <row r="29">
      <c r="A29" s="144"/>
      <c r="B29" s="158" t="b">
        <v>0</v>
      </c>
      <c r="C29" s="158" t="b">
        <v>0</v>
      </c>
      <c r="D29" s="158" t="b">
        <v>0</v>
      </c>
      <c r="E29" s="158" t="b">
        <v>0</v>
      </c>
      <c r="F29" s="158" t="b">
        <v>0</v>
      </c>
      <c r="G29" s="158" t="b">
        <v>0</v>
      </c>
      <c r="H29" s="158" t="b">
        <v>0</v>
      </c>
      <c r="I29" s="158" t="b">
        <v>0</v>
      </c>
      <c r="J29" s="158" t="b">
        <v>0</v>
      </c>
      <c r="K29" s="158" t="b">
        <v>0</v>
      </c>
      <c r="L29" s="158" t="b">
        <v>0</v>
      </c>
      <c r="M29" s="158" t="b">
        <v>0</v>
      </c>
      <c r="N29" s="158" t="b">
        <v>0</v>
      </c>
      <c r="O29" s="158" t="b">
        <v>0</v>
      </c>
      <c r="P29" s="158" t="b">
        <v>0</v>
      </c>
      <c r="Q29" s="158" t="b">
        <v>0</v>
      </c>
      <c r="R29" s="158" t="b">
        <v>0</v>
      </c>
      <c r="S29" s="158" t="b">
        <v>0</v>
      </c>
      <c r="T29" s="158" t="b">
        <v>0</v>
      </c>
      <c r="U29" s="158" t="b">
        <v>0</v>
      </c>
      <c r="V29" s="158" t="b">
        <v>0</v>
      </c>
      <c r="W29" s="158" t="b">
        <v>0</v>
      </c>
      <c r="X29" s="158" t="b">
        <v>0</v>
      </c>
      <c r="Y29" s="158" t="b">
        <v>0</v>
      </c>
      <c r="Z29" s="158" t="b">
        <v>0</v>
      </c>
      <c r="AA29" s="158" t="b">
        <v>0</v>
      </c>
      <c r="AB29" s="158" t="b">
        <v>0</v>
      </c>
      <c r="AC29" s="158" t="b">
        <v>0</v>
      </c>
      <c r="AD29" s="158" t="b">
        <v>0</v>
      </c>
      <c r="AE29" s="158" t="b">
        <v>0</v>
      </c>
    </row>
    <row r="30">
      <c r="A30" s="144"/>
      <c r="B30" s="158" t="b">
        <v>0</v>
      </c>
      <c r="C30" s="158" t="b">
        <v>0</v>
      </c>
      <c r="D30" s="158" t="b">
        <v>0</v>
      </c>
      <c r="E30" s="158" t="b">
        <v>0</v>
      </c>
      <c r="F30" s="158" t="b">
        <v>0</v>
      </c>
      <c r="G30" s="158" t="b">
        <v>0</v>
      </c>
      <c r="H30" s="158" t="b">
        <v>0</v>
      </c>
      <c r="I30" s="158" t="b">
        <v>0</v>
      </c>
      <c r="J30" s="158" t="b">
        <v>0</v>
      </c>
      <c r="K30" s="158" t="b">
        <v>0</v>
      </c>
      <c r="L30" s="158" t="b">
        <v>0</v>
      </c>
      <c r="M30" s="158" t="b">
        <v>0</v>
      </c>
      <c r="N30" s="158" t="b">
        <v>0</v>
      </c>
      <c r="O30" s="158" t="b">
        <v>0</v>
      </c>
      <c r="P30" s="158" t="b">
        <v>0</v>
      </c>
      <c r="Q30" s="158" t="b">
        <v>0</v>
      </c>
      <c r="R30" s="158" t="b">
        <v>0</v>
      </c>
      <c r="S30" s="158" t="b">
        <v>0</v>
      </c>
      <c r="T30" s="158" t="b">
        <v>0</v>
      </c>
      <c r="U30" s="158" t="b">
        <v>0</v>
      </c>
      <c r="V30" s="158" t="b">
        <v>0</v>
      </c>
      <c r="W30" s="158" t="b">
        <v>0</v>
      </c>
      <c r="X30" s="158" t="b">
        <v>0</v>
      </c>
      <c r="Y30" s="158" t="b">
        <v>0</v>
      </c>
      <c r="Z30" s="158" t="b">
        <v>0</v>
      </c>
      <c r="AA30" s="158" t="b">
        <v>0</v>
      </c>
      <c r="AB30" s="158" t="b">
        <v>0</v>
      </c>
      <c r="AC30" s="158" t="b">
        <v>0</v>
      </c>
      <c r="AD30" s="158" t="b">
        <v>0</v>
      </c>
      <c r="AE30" s="158" t="b">
        <v>0</v>
      </c>
    </row>
    <row r="31">
      <c r="A31" s="144"/>
      <c r="B31" s="158" t="b">
        <v>0</v>
      </c>
      <c r="C31" s="158" t="b">
        <v>0</v>
      </c>
      <c r="D31" s="158" t="b">
        <v>0</v>
      </c>
      <c r="E31" s="158" t="b">
        <v>0</v>
      </c>
      <c r="F31" s="158" t="b">
        <v>0</v>
      </c>
      <c r="G31" s="158" t="b">
        <v>0</v>
      </c>
      <c r="H31" s="158" t="b">
        <v>0</v>
      </c>
      <c r="I31" s="158" t="b">
        <v>0</v>
      </c>
      <c r="J31" s="158" t="b">
        <v>0</v>
      </c>
      <c r="K31" s="158" t="b">
        <v>0</v>
      </c>
      <c r="L31" s="158" t="b">
        <v>0</v>
      </c>
      <c r="M31" s="158" t="b">
        <v>0</v>
      </c>
      <c r="N31" s="158" t="b">
        <v>0</v>
      </c>
      <c r="O31" s="158" t="b">
        <v>0</v>
      </c>
      <c r="P31" s="158" t="b">
        <v>0</v>
      </c>
      <c r="Q31" s="158" t="b">
        <v>0</v>
      </c>
      <c r="R31" s="158" t="b">
        <v>0</v>
      </c>
      <c r="S31" s="158" t="b">
        <v>0</v>
      </c>
      <c r="T31" s="158" t="b">
        <v>0</v>
      </c>
      <c r="U31" s="158" t="b">
        <v>0</v>
      </c>
      <c r="V31" s="158" t="b">
        <v>0</v>
      </c>
      <c r="W31" s="158" t="b">
        <v>0</v>
      </c>
      <c r="X31" s="158" t="b">
        <v>0</v>
      </c>
      <c r="Y31" s="158" t="b">
        <v>0</v>
      </c>
      <c r="Z31" s="158" t="b">
        <v>0</v>
      </c>
      <c r="AA31" s="158" t="b">
        <v>0</v>
      </c>
      <c r="AB31" s="158" t="b">
        <v>0</v>
      </c>
      <c r="AC31" s="158" t="b">
        <v>0</v>
      </c>
      <c r="AD31" s="158" t="b">
        <v>0</v>
      </c>
      <c r="AE31" s="158" t="b">
        <v>0</v>
      </c>
    </row>
    <row r="32">
      <c r="A32" s="144"/>
      <c r="B32" s="158" t="b">
        <v>0</v>
      </c>
      <c r="C32" s="158" t="b">
        <v>0</v>
      </c>
      <c r="D32" s="158" t="b">
        <v>0</v>
      </c>
      <c r="E32" s="158" t="b">
        <v>0</v>
      </c>
      <c r="F32" s="158" t="b">
        <v>0</v>
      </c>
      <c r="G32" s="158" t="b">
        <v>0</v>
      </c>
      <c r="H32" s="158" t="b">
        <v>0</v>
      </c>
      <c r="I32" s="158" t="b">
        <v>0</v>
      </c>
      <c r="J32" s="158" t="b">
        <v>0</v>
      </c>
      <c r="K32" s="158" t="b">
        <v>0</v>
      </c>
      <c r="L32" s="158" t="b">
        <v>0</v>
      </c>
      <c r="M32" s="158" t="b">
        <v>0</v>
      </c>
      <c r="N32" s="158" t="b">
        <v>0</v>
      </c>
      <c r="O32" s="158" t="b">
        <v>0</v>
      </c>
      <c r="P32" s="158" t="b">
        <v>0</v>
      </c>
      <c r="Q32" s="158" t="b">
        <v>0</v>
      </c>
      <c r="R32" s="158" t="b">
        <v>0</v>
      </c>
      <c r="S32" s="158" t="b">
        <v>0</v>
      </c>
      <c r="T32" s="158" t="b">
        <v>0</v>
      </c>
      <c r="U32" s="158" t="b">
        <v>0</v>
      </c>
      <c r="V32" s="158" t="b">
        <v>0</v>
      </c>
      <c r="W32" s="158" t="b">
        <v>0</v>
      </c>
      <c r="X32" s="158" t="b">
        <v>0</v>
      </c>
      <c r="Y32" s="158" t="b">
        <v>0</v>
      </c>
      <c r="Z32" s="158" t="b">
        <v>0</v>
      </c>
      <c r="AA32" s="158" t="b">
        <v>0</v>
      </c>
      <c r="AB32" s="158" t="b">
        <v>0</v>
      </c>
      <c r="AC32" s="158" t="b">
        <v>0</v>
      </c>
      <c r="AD32" s="158" t="b">
        <v>0</v>
      </c>
      <c r="AE32" s="158" t="b">
        <v>0</v>
      </c>
    </row>
    <row r="33">
      <c r="A33" s="144"/>
      <c r="B33" s="158" t="b">
        <v>0</v>
      </c>
      <c r="C33" s="158" t="b">
        <v>0</v>
      </c>
      <c r="D33" s="158" t="b">
        <v>0</v>
      </c>
      <c r="E33" s="158" t="b">
        <v>0</v>
      </c>
      <c r="F33" s="158" t="b">
        <v>0</v>
      </c>
      <c r="G33" s="158" t="b">
        <v>0</v>
      </c>
      <c r="H33" s="158" t="b">
        <v>0</v>
      </c>
      <c r="I33" s="158" t="b">
        <v>0</v>
      </c>
      <c r="J33" s="158" t="b">
        <v>0</v>
      </c>
      <c r="K33" s="158" t="b">
        <v>0</v>
      </c>
      <c r="L33" s="158" t="b">
        <v>0</v>
      </c>
      <c r="M33" s="158" t="b">
        <v>0</v>
      </c>
      <c r="N33" s="158" t="b">
        <v>0</v>
      </c>
      <c r="O33" s="158" t="b">
        <v>0</v>
      </c>
      <c r="P33" s="158" t="b">
        <v>0</v>
      </c>
      <c r="Q33" s="158" t="b">
        <v>0</v>
      </c>
      <c r="R33" s="158" t="b">
        <v>0</v>
      </c>
      <c r="S33" s="158" t="b">
        <v>0</v>
      </c>
      <c r="T33" s="158" t="b">
        <v>0</v>
      </c>
      <c r="U33" s="158" t="b">
        <v>0</v>
      </c>
      <c r="V33" s="158" t="b">
        <v>0</v>
      </c>
      <c r="W33" s="158" t="b">
        <v>0</v>
      </c>
      <c r="X33" s="158" t="b">
        <v>0</v>
      </c>
      <c r="Y33" s="158" t="b">
        <v>0</v>
      </c>
      <c r="Z33" s="158" t="b">
        <v>0</v>
      </c>
      <c r="AA33" s="158" t="b">
        <v>0</v>
      </c>
      <c r="AB33" s="158" t="b">
        <v>0</v>
      </c>
      <c r="AC33" s="158" t="b">
        <v>0</v>
      </c>
      <c r="AD33" s="158" t="b">
        <v>0</v>
      </c>
      <c r="AE33" s="158" t="b">
        <v>0</v>
      </c>
    </row>
    <row r="34">
      <c r="A34" s="144"/>
      <c r="B34" s="158" t="b">
        <v>0</v>
      </c>
      <c r="C34" s="158" t="b">
        <v>0</v>
      </c>
      <c r="D34" s="158" t="b">
        <v>0</v>
      </c>
      <c r="E34" s="158" t="b">
        <v>0</v>
      </c>
      <c r="F34" s="158" t="b">
        <v>0</v>
      </c>
      <c r="G34" s="158" t="b">
        <v>0</v>
      </c>
      <c r="H34" s="158" t="b">
        <v>0</v>
      </c>
      <c r="I34" s="158" t="b">
        <v>0</v>
      </c>
      <c r="J34" s="158" t="b">
        <v>0</v>
      </c>
      <c r="K34" s="158" t="b">
        <v>0</v>
      </c>
      <c r="L34" s="158" t="b">
        <v>0</v>
      </c>
      <c r="M34" s="158" t="b">
        <v>0</v>
      </c>
      <c r="N34" s="158" t="b">
        <v>0</v>
      </c>
      <c r="O34" s="158" t="b">
        <v>0</v>
      </c>
      <c r="P34" s="158" t="b">
        <v>0</v>
      </c>
      <c r="Q34" s="158" t="b">
        <v>0</v>
      </c>
      <c r="R34" s="158" t="b">
        <v>0</v>
      </c>
      <c r="S34" s="158" t="b">
        <v>0</v>
      </c>
      <c r="T34" s="158" t="b">
        <v>0</v>
      </c>
      <c r="U34" s="158" t="b">
        <v>0</v>
      </c>
      <c r="V34" s="158" t="b">
        <v>0</v>
      </c>
      <c r="W34" s="158" t="b">
        <v>0</v>
      </c>
      <c r="X34" s="158" t="b">
        <v>0</v>
      </c>
      <c r="Y34" s="158" t="b">
        <v>0</v>
      </c>
      <c r="Z34" s="158" t="b">
        <v>0</v>
      </c>
      <c r="AA34" s="158" t="b">
        <v>0</v>
      </c>
      <c r="AB34" s="158" t="b">
        <v>0</v>
      </c>
      <c r="AC34" s="158" t="b">
        <v>0</v>
      </c>
      <c r="AD34" s="158" t="b">
        <v>0</v>
      </c>
      <c r="AE34" s="158" t="b">
        <v>0</v>
      </c>
    </row>
    <row r="35">
      <c r="A35" s="144"/>
      <c r="B35" s="158" t="b">
        <v>0</v>
      </c>
      <c r="C35" s="158" t="b">
        <v>0</v>
      </c>
      <c r="D35" s="158" t="b">
        <v>0</v>
      </c>
      <c r="E35" s="158" t="b">
        <v>0</v>
      </c>
      <c r="F35" s="158" t="b">
        <v>0</v>
      </c>
      <c r="G35" s="158" t="b">
        <v>0</v>
      </c>
      <c r="H35" s="158" t="b">
        <v>0</v>
      </c>
      <c r="I35" s="158" t="b">
        <v>0</v>
      </c>
      <c r="J35" s="158" t="b">
        <v>0</v>
      </c>
      <c r="K35" s="158" t="b">
        <v>0</v>
      </c>
      <c r="L35" s="158" t="b">
        <v>0</v>
      </c>
      <c r="M35" s="158" t="b">
        <v>0</v>
      </c>
      <c r="N35" s="158" t="b">
        <v>0</v>
      </c>
      <c r="O35" s="158" t="b">
        <v>0</v>
      </c>
      <c r="P35" s="158" t="b">
        <v>0</v>
      </c>
      <c r="Q35" s="158" t="b">
        <v>0</v>
      </c>
      <c r="R35" s="158" t="b">
        <v>0</v>
      </c>
      <c r="S35" s="158" t="b">
        <v>0</v>
      </c>
      <c r="T35" s="158" t="b">
        <v>0</v>
      </c>
      <c r="U35" s="158" t="b">
        <v>0</v>
      </c>
      <c r="V35" s="158" t="b">
        <v>0</v>
      </c>
      <c r="W35" s="158" t="b">
        <v>0</v>
      </c>
      <c r="X35" s="158" t="b">
        <v>0</v>
      </c>
      <c r="Y35" s="158" t="b">
        <v>0</v>
      </c>
      <c r="Z35" s="158" t="b">
        <v>0</v>
      </c>
      <c r="AA35" s="158" t="b">
        <v>0</v>
      </c>
      <c r="AB35" s="158" t="b">
        <v>0</v>
      </c>
      <c r="AC35" s="158" t="b">
        <v>0</v>
      </c>
      <c r="AD35" s="158" t="b">
        <v>0</v>
      </c>
      <c r="AE35" s="158" t="b">
        <v>0</v>
      </c>
    </row>
    <row r="36">
      <c r="A36" s="156" t="s">
        <v>9</v>
      </c>
      <c r="B36" s="157">
        <v>45469.0</v>
      </c>
      <c r="C36" s="157">
        <v>45476.0</v>
      </c>
      <c r="D36" s="157">
        <v>45483.0</v>
      </c>
      <c r="E36" s="157">
        <v>45490.0</v>
      </c>
      <c r="F36" s="157">
        <v>45497.0</v>
      </c>
      <c r="G36" s="157">
        <v>45504.0</v>
      </c>
      <c r="H36" s="157">
        <v>45511.0</v>
      </c>
      <c r="I36" s="157">
        <v>45518.0</v>
      </c>
      <c r="J36" s="157">
        <v>45525.0</v>
      </c>
      <c r="K36" s="157">
        <v>45532.0</v>
      </c>
      <c r="L36" s="157">
        <v>45539.0</v>
      </c>
      <c r="M36" s="157">
        <v>45546.0</v>
      </c>
      <c r="N36" s="157">
        <v>45553.0</v>
      </c>
      <c r="O36" s="157">
        <v>45560.0</v>
      </c>
      <c r="P36" s="157">
        <v>45567.0</v>
      </c>
      <c r="Q36" s="157">
        <v>45574.0</v>
      </c>
      <c r="R36" s="157">
        <v>45581.0</v>
      </c>
      <c r="S36" s="157">
        <v>45588.0</v>
      </c>
      <c r="T36" s="157">
        <v>45595.0</v>
      </c>
      <c r="U36" s="157">
        <v>45602.0</v>
      </c>
      <c r="V36" s="157">
        <v>45609.0</v>
      </c>
      <c r="W36" s="157">
        <v>45616.0</v>
      </c>
      <c r="X36" s="157">
        <v>45623.0</v>
      </c>
      <c r="Y36" s="157">
        <v>45630.0</v>
      </c>
      <c r="Z36" s="157">
        <v>45637.0</v>
      </c>
      <c r="AA36" s="157">
        <v>45644.0</v>
      </c>
      <c r="AB36" s="157">
        <v>45651.0</v>
      </c>
      <c r="AC36" s="157">
        <v>45658.0</v>
      </c>
      <c r="AD36" s="157">
        <v>45665.0</v>
      </c>
      <c r="AE36" s="157">
        <v>45672.0</v>
      </c>
    </row>
    <row r="37">
      <c r="A37" s="144"/>
      <c r="B37" s="142" t="b">
        <v>0</v>
      </c>
      <c r="C37" s="142" t="b">
        <v>0</v>
      </c>
      <c r="D37" s="142" t="b">
        <v>0</v>
      </c>
      <c r="E37" s="142" t="b">
        <v>0</v>
      </c>
      <c r="F37" s="142" t="b">
        <v>0</v>
      </c>
      <c r="G37" s="142" t="b">
        <v>0</v>
      </c>
      <c r="H37" s="142" t="b">
        <v>0</v>
      </c>
      <c r="I37" s="142" t="b">
        <v>0</v>
      </c>
      <c r="J37" s="142" t="b">
        <v>0</v>
      </c>
      <c r="K37" s="142" t="b">
        <v>0</v>
      </c>
      <c r="L37" s="142" t="b">
        <v>0</v>
      </c>
      <c r="M37" s="142" t="b">
        <v>0</v>
      </c>
      <c r="N37" s="142" t="b">
        <v>0</v>
      </c>
      <c r="O37" s="142" t="b">
        <v>0</v>
      </c>
      <c r="P37" s="142" t="b">
        <v>0</v>
      </c>
      <c r="Q37" s="142" t="b">
        <v>0</v>
      </c>
      <c r="R37" s="142" t="b">
        <v>0</v>
      </c>
      <c r="S37" s="142" t="b">
        <v>0</v>
      </c>
      <c r="T37" s="142" t="b">
        <v>0</v>
      </c>
      <c r="U37" s="142" t="b">
        <v>0</v>
      </c>
      <c r="V37" s="142" t="b">
        <v>0</v>
      </c>
      <c r="W37" s="142" t="b">
        <v>0</v>
      </c>
      <c r="X37" s="142" t="b">
        <v>0</v>
      </c>
      <c r="Y37" s="142" t="b">
        <v>0</v>
      </c>
      <c r="Z37" s="142" t="b">
        <v>0</v>
      </c>
      <c r="AA37" s="142" t="b">
        <v>0</v>
      </c>
      <c r="AB37" s="142" t="b">
        <v>0</v>
      </c>
      <c r="AC37" s="142" t="b">
        <v>0</v>
      </c>
      <c r="AD37" s="142" t="b">
        <v>0</v>
      </c>
      <c r="AE37" s="142" t="b">
        <v>0</v>
      </c>
    </row>
    <row r="38">
      <c r="A38" s="144"/>
      <c r="B38" s="142" t="b">
        <v>0</v>
      </c>
      <c r="C38" s="142" t="b">
        <v>0</v>
      </c>
      <c r="D38" s="142" t="b">
        <v>0</v>
      </c>
      <c r="E38" s="142" t="b">
        <v>0</v>
      </c>
      <c r="F38" s="142" t="b">
        <v>0</v>
      </c>
      <c r="G38" s="142" t="b">
        <v>0</v>
      </c>
      <c r="H38" s="142" t="b">
        <v>0</v>
      </c>
      <c r="I38" s="142" t="b">
        <v>0</v>
      </c>
      <c r="J38" s="142" t="b">
        <v>0</v>
      </c>
      <c r="K38" s="142" t="b">
        <v>0</v>
      </c>
      <c r="L38" s="142" t="b">
        <v>0</v>
      </c>
      <c r="M38" s="142" t="b">
        <v>0</v>
      </c>
      <c r="N38" s="142" t="b">
        <v>0</v>
      </c>
      <c r="O38" s="142" t="b">
        <v>0</v>
      </c>
      <c r="P38" s="142" t="b">
        <v>0</v>
      </c>
      <c r="Q38" s="142" t="b">
        <v>0</v>
      </c>
      <c r="R38" s="142" t="b">
        <v>0</v>
      </c>
      <c r="S38" s="142" t="b">
        <v>0</v>
      </c>
      <c r="T38" s="142" t="b">
        <v>0</v>
      </c>
      <c r="U38" s="142" t="b">
        <v>0</v>
      </c>
      <c r="V38" s="142" t="b">
        <v>0</v>
      </c>
      <c r="W38" s="142" t="b">
        <v>0</v>
      </c>
      <c r="X38" s="142" t="b">
        <v>0</v>
      </c>
      <c r="Y38" s="142" t="b">
        <v>0</v>
      </c>
      <c r="Z38" s="142" t="b">
        <v>0</v>
      </c>
      <c r="AA38" s="142" t="b">
        <v>0</v>
      </c>
      <c r="AB38" s="142" t="b">
        <v>0</v>
      </c>
      <c r="AC38" s="142" t="b">
        <v>0</v>
      </c>
      <c r="AD38" s="142" t="b">
        <v>0</v>
      </c>
      <c r="AE38" s="142" t="b">
        <v>0</v>
      </c>
    </row>
    <row r="39">
      <c r="A39" s="144"/>
      <c r="B39" s="142" t="b">
        <v>0</v>
      </c>
      <c r="C39" s="142" t="b">
        <v>0</v>
      </c>
      <c r="D39" s="142" t="b">
        <v>0</v>
      </c>
      <c r="E39" s="142" t="b">
        <v>0</v>
      </c>
      <c r="F39" s="142" t="b">
        <v>0</v>
      </c>
      <c r="G39" s="142" t="b">
        <v>0</v>
      </c>
      <c r="H39" s="142" t="b">
        <v>0</v>
      </c>
      <c r="I39" s="142" t="b">
        <v>0</v>
      </c>
      <c r="J39" s="142" t="b">
        <v>0</v>
      </c>
      <c r="K39" s="142" t="b">
        <v>0</v>
      </c>
      <c r="L39" s="142" t="b">
        <v>0</v>
      </c>
      <c r="M39" s="142" t="b">
        <v>0</v>
      </c>
      <c r="N39" s="142" t="b">
        <v>0</v>
      </c>
      <c r="O39" s="142" t="b">
        <v>0</v>
      </c>
      <c r="P39" s="142" t="b">
        <v>0</v>
      </c>
      <c r="Q39" s="142" t="b">
        <v>0</v>
      </c>
      <c r="R39" s="142" t="b">
        <v>0</v>
      </c>
      <c r="S39" s="142" t="b">
        <v>0</v>
      </c>
      <c r="T39" s="142" t="b">
        <v>0</v>
      </c>
      <c r="U39" s="142" t="b">
        <v>0</v>
      </c>
      <c r="V39" s="142" t="b">
        <v>0</v>
      </c>
      <c r="W39" s="142" t="b">
        <v>0</v>
      </c>
      <c r="X39" s="142" t="b">
        <v>0</v>
      </c>
      <c r="Y39" s="142" t="b">
        <v>0</v>
      </c>
      <c r="Z39" s="142" t="b">
        <v>0</v>
      </c>
      <c r="AA39" s="142" t="b">
        <v>0</v>
      </c>
      <c r="AB39" s="142" t="b">
        <v>0</v>
      </c>
      <c r="AC39" s="142" t="b">
        <v>0</v>
      </c>
      <c r="AD39" s="142" t="b">
        <v>0</v>
      </c>
      <c r="AE39" s="142" t="b">
        <v>0</v>
      </c>
    </row>
    <row r="40">
      <c r="A40" s="144"/>
      <c r="B40" s="142" t="b">
        <v>0</v>
      </c>
      <c r="C40" s="142" t="b">
        <v>0</v>
      </c>
      <c r="D40" s="142" t="b">
        <v>0</v>
      </c>
      <c r="E40" s="142" t="b">
        <v>0</v>
      </c>
      <c r="F40" s="142" t="b">
        <v>0</v>
      </c>
      <c r="G40" s="142" t="b">
        <v>0</v>
      </c>
      <c r="H40" s="142" t="b">
        <v>0</v>
      </c>
      <c r="I40" s="142" t="b">
        <v>0</v>
      </c>
      <c r="J40" s="142" t="b">
        <v>0</v>
      </c>
      <c r="K40" s="142" t="b">
        <v>0</v>
      </c>
      <c r="L40" s="142" t="b">
        <v>0</v>
      </c>
      <c r="M40" s="142" t="b">
        <v>0</v>
      </c>
      <c r="N40" s="142" t="b">
        <v>0</v>
      </c>
      <c r="O40" s="142" t="b">
        <v>0</v>
      </c>
      <c r="P40" s="142" t="b">
        <v>0</v>
      </c>
      <c r="Q40" s="142" t="b">
        <v>0</v>
      </c>
      <c r="R40" s="142" t="b">
        <v>0</v>
      </c>
      <c r="S40" s="142" t="b">
        <v>0</v>
      </c>
      <c r="T40" s="142" t="b">
        <v>0</v>
      </c>
      <c r="U40" s="142" t="b">
        <v>0</v>
      </c>
      <c r="V40" s="142" t="b">
        <v>0</v>
      </c>
      <c r="W40" s="142" t="b">
        <v>0</v>
      </c>
      <c r="X40" s="142" t="b">
        <v>0</v>
      </c>
      <c r="Y40" s="142" t="b">
        <v>0</v>
      </c>
      <c r="Z40" s="142" t="b">
        <v>0</v>
      </c>
      <c r="AA40" s="142" t="b">
        <v>0</v>
      </c>
      <c r="AB40" s="142" t="b">
        <v>0</v>
      </c>
      <c r="AC40" s="142" t="b">
        <v>0</v>
      </c>
      <c r="AD40" s="142" t="b">
        <v>0</v>
      </c>
      <c r="AE40" s="142" t="b">
        <v>0</v>
      </c>
    </row>
    <row r="41">
      <c r="A41" s="144"/>
      <c r="B41" s="142" t="b">
        <v>0</v>
      </c>
      <c r="C41" s="142" t="b">
        <v>0</v>
      </c>
      <c r="D41" s="142" t="b">
        <v>0</v>
      </c>
      <c r="E41" s="142" t="b">
        <v>0</v>
      </c>
      <c r="F41" s="142" t="b">
        <v>0</v>
      </c>
      <c r="G41" s="142" t="b">
        <v>0</v>
      </c>
      <c r="H41" s="142" t="b">
        <v>0</v>
      </c>
      <c r="I41" s="142" t="b">
        <v>0</v>
      </c>
      <c r="J41" s="142" t="b">
        <v>0</v>
      </c>
      <c r="K41" s="142" t="b">
        <v>0</v>
      </c>
      <c r="L41" s="142" t="b">
        <v>0</v>
      </c>
      <c r="M41" s="142" t="b">
        <v>0</v>
      </c>
      <c r="N41" s="142" t="b">
        <v>0</v>
      </c>
      <c r="O41" s="142" t="b">
        <v>0</v>
      </c>
      <c r="P41" s="142" t="b">
        <v>0</v>
      </c>
      <c r="Q41" s="142" t="b">
        <v>0</v>
      </c>
      <c r="R41" s="142" t="b">
        <v>0</v>
      </c>
      <c r="S41" s="142" t="b">
        <v>0</v>
      </c>
      <c r="T41" s="142" t="b">
        <v>0</v>
      </c>
      <c r="U41" s="142" t="b">
        <v>0</v>
      </c>
      <c r="V41" s="142" t="b">
        <v>0</v>
      </c>
      <c r="W41" s="142" t="b">
        <v>0</v>
      </c>
      <c r="X41" s="142" t="b">
        <v>0</v>
      </c>
      <c r="Y41" s="142" t="b">
        <v>0</v>
      </c>
      <c r="Z41" s="142" t="b">
        <v>0</v>
      </c>
      <c r="AA41" s="142" t="b">
        <v>0</v>
      </c>
      <c r="AB41" s="142" t="b">
        <v>0</v>
      </c>
      <c r="AC41" s="142" t="b">
        <v>0</v>
      </c>
      <c r="AD41" s="142" t="b">
        <v>0</v>
      </c>
      <c r="AE41" s="142" t="b">
        <v>0</v>
      </c>
    </row>
    <row r="42">
      <c r="A42" s="144"/>
      <c r="B42" s="142" t="b">
        <v>0</v>
      </c>
      <c r="C42" s="142" t="b">
        <v>0</v>
      </c>
      <c r="D42" s="142" t="b">
        <v>0</v>
      </c>
      <c r="E42" s="142" t="b">
        <v>0</v>
      </c>
      <c r="F42" s="142" t="b">
        <v>0</v>
      </c>
      <c r="G42" s="142" t="b">
        <v>0</v>
      </c>
      <c r="H42" s="142" t="b">
        <v>0</v>
      </c>
      <c r="I42" s="142" t="b">
        <v>0</v>
      </c>
      <c r="J42" s="142" t="b">
        <v>0</v>
      </c>
      <c r="K42" s="142" t="b">
        <v>0</v>
      </c>
      <c r="L42" s="142" t="b">
        <v>0</v>
      </c>
      <c r="M42" s="142" t="b">
        <v>0</v>
      </c>
      <c r="N42" s="142" t="b">
        <v>0</v>
      </c>
      <c r="O42" s="142" t="b">
        <v>0</v>
      </c>
      <c r="P42" s="142" t="b">
        <v>0</v>
      </c>
      <c r="Q42" s="142" t="b">
        <v>0</v>
      </c>
      <c r="R42" s="142" t="b">
        <v>0</v>
      </c>
      <c r="S42" s="142" t="b">
        <v>0</v>
      </c>
      <c r="T42" s="142" t="b">
        <v>0</v>
      </c>
      <c r="U42" s="142" t="b">
        <v>0</v>
      </c>
      <c r="V42" s="142" t="b">
        <v>0</v>
      </c>
      <c r="W42" s="142" t="b">
        <v>0</v>
      </c>
      <c r="X42" s="142" t="b">
        <v>0</v>
      </c>
      <c r="Y42" s="142" t="b">
        <v>0</v>
      </c>
      <c r="Z42" s="142" t="b">
        <v>0</v>
      </c>
      <c r="AA42" s="142" t="b">
        <v>0</v>
      </c>
      <c r="AB42" s="142" t="b">
        <v>0</v>
      </c>
      <c r="AC42" s="142" t="b">
        <v>0</v>
      </c>
      <c r="AD42" s="142" t="b">
        <v>0</v>
      </c>
      <c r="AE42" s="142" t="b">
        <v>0</v>
      </c>
    </row>
    <row r="43">
      <c r="A43" s="144"/>
      <c r="B43" s="142" t="b">
        <v>0</v>
      </c>
      <c r="C43" s="142" t="b">
        <v>0</v>
      </c>
      <c r="D43" s="142" t="b">
        <v>0</v>
      </c>
      <c r="E43" s="142" t="b">
        <v>0</v>
      </c>
      <c r="F43" s="142" t="b">
        <v>0</v>
      </c>
      <c r="G43" s="142" t="b">
        <v>0</v>
      </c>
      <c r="H43" s="142" t="b">
        <v>0</v>
      </c>
      <c r="I43" s="142" t="b">
        <v>0</v>
      </c>
      <c r="J43" s="142" t="b">
        <v>0</v>
      </c>
      <c r="K43" s="142" t="b">
        <v>0</v>
      </c>
      <c r="L43" s="142" t="b">
        <v>0</v>
      </c>
      <c r="M43" s="142" t="b">
        <v>0</v>
      </c>
      <c r="N43" s="142" t="b">
        <v>0</v>
      </c>
      <c r="O43" s="142" t="b">
        <v>0</v>
      </c>
      <c r="P43" s="142" t="b">
        <v>0</v>
      </c>
      <c r="Q43" s="142" t="b">
        <v>0</v>
      </c>
      <c r="R43" s="142" t="b">
        <v>0</v>
      </c>
      <c r="S43" s="142" t="b">
        <v>0</v>
      </c>
      <c r="T43" s="142" t="b">
        <v>0</v>
      </c>
      <c r="U43" s="142" t="b">
        <v>0</v>
      </c>
      <c r="V43" s="142" t="b">
        <v>0</v>
      </c>
      <c r="W43" s="142" t="b">
        <v>0</v>
      </c>
      <c r="X43" s="142" t="b">
        <v>0</v>
      </c>
      <c r="Y43" s="142" t="b">
        <v>0</v>
      </c>
      <c r="Z43" s="142" t="b">
        <v>0</v>
      </c>
      <c r="AA43" s="142" t="b">
        <v>0</v>
      </c>
      <c r="AB43" s="142" t="b">
        <v>0</v>
      </c>
      <c r="AC43" s="142" t="b">
        <v>0</v>
      </c>
      <c r="AD43" s="142" t="b">
        <v>0</v>
      </c>
      <c r="AE43" s="142" t="b">
        <v>0</v>
      </c>
    </row>
    <row r="44">
      <c r="A44" s="144"/>
      <c r="B44" s="142" t="b">
        <v>0</v>
      </c>
      <c r="C44" s="142" t="b">
        <v>0</v>
      </c>
      <c r="D44" s="142" t="b">
        <v>0</v>
      </c>
      <c r="E44" s="142" t="b">
        <v>0</v>
      </c>
      <c r="F44" s="142" t="b">
        <v>0</v>
      </c>
      <c r="G44" s="142" t="b">
        <v>0</v>
      </c>
      <c r="H44" s="142" t="b">
        <v>0</v>
      </c>
      <c r="I44" s="142" t="b">
        <v>0</v>
      </c>
      <c r="J44" s="142" t="b">
        <v>0</v>
      </c>
      <c r="K44" s="142" t="b">
        <v>0</v>
      </c>
      <c r="L44" s="142" t="b">
        <v>0</v>
      </c>
      <c r="M44" s="142" t="b">
        <v>0</v>
      </c>
      <c r="N44" s="142" t="b">
        <v>0</v>
      </c>
      <c r="O44" s="142" t="b">
        <v>0</v>
      </c>
      <c r="P44" s="142" t="b">
        <v>0</v>
      </c>
      <c r="Q44" s="142" t="b">
        <v>0</v>
      </c>
      <c r="R44" s="142" t="b">
        <v>0</v>
      </c>
      <c r="S44" s="142" t="b">
        <v>0</v>
      </c>
      <c r="T44" s="142" t="b">
        <v>0</v>
      </c>
      <c r="U44" s="142" t="b">
        <v>0</v>
      </c>
      <c r="V44" s="142" t="b">
        <v>0</v>
      </c>
      <c r="W44" s="142" t="b">
        <v>0</v>
      </c>
      <c r="X44" s="142" t="b">
        <v>0</v>
      </c>
      <c r="Y44" s="142" t="b">
        <v>0</v>
      </c>
      <c r="Z44" s="142" t="b">
        <v>0</v>
      </c>
      <c r="AA44" s="142" t="b">
        <v>0</v>
      </c>
      <c r="AB44" s="142" t="b">
        <v>0</v>
      </c>
      <c r="AC44" s="142" t="b">
        <v>0</v>
      </c>
      <c r="AD44" s="142" t="b">
        <v>0</v>
      </c>
      <c r="AE44" s="142" t="b">
        <v>0</v>
      </c>
    </row>
    <row r="45">
      <c r="A45" s="144"/>
      <c r="B45" s="142" t="b">
        <v>0</v>
      </c>
      <c r="C45" s="142" t="b">
        <v>0</v>
      </c>
      <c r="D45" s="142" t="b">
        <v>0</v>
      </c>
      <c r="E45" s="142" t="b">
        <v>0</v>
      </c>
      <c r="F45" s="142" t="b">
        <v>0</v>
      </c>
      <c r="G45" s="142" t="b">
        <v>0</v>
      </c>
      <c r="H45" s="142" t="b">
        <v>0</v>
      </c>
      <c r="I45" s="142" t="b">
        <v>0</v>
      </c>
      <c r="J45" s="142" t="b">
        <v>0</v>
      </c>
      <c r="K45" s="142" t="b">
        <v>0</v>
      </c>
      <c r="L45" s="142" t="b">
        <v>0</v>
      </c>
      <c r="M45" s="142" t="b">
        <v>0</v>
      </c>
      <c r="N45" s="142" t="b">
        <v>0</v>
      </c>
      <c r="O45" s="142" t="b">
        <v>0</v>
      </c>
      <c r="P45" s="142" t="b">
        <v>0</v>
      </c>
      <c r="Q45" s="142" t="b">
        <v>0</v>
      </c>
      <c r="R45" s="142" t="b">
        <v>0</v>
      </c>
      <c r="S45" s="142" t="b">
        <v>0</v>
      </c>
      <c r="T45" s="142" t="b">
        <v>0</v>
      </c>
      <c r="U45" s="142" t="b">
        <v>0</v>
      </c>
      <c r="V45" s="142" t="b">
        <v>0</v>
      </c>
      <c r="W45" s="142" t="b">
        <v>0</v>
      </c>
      <c r="X45" s="142" t="b">
        <v>0</v>
      </c>
      <c r="Y45" s="142" t="b">
        <v>0</v>
      </c>
      <c r="Z45" s="142" t="b">
        <v>0</v>
      </c>
      <c r="AA45" s="142" t="b">
        <v>0</v>
      </c>
      <c r="AB45" s="142" t="b">
        <v>0</v>
      </c>
      <c r="AC45" s="142" t="b">
        <v>0</v>
      </c>
      <c r="AD45" s="142" t="b">
        <v>0</v>
      </c>
      <c r="AE45" s="142" t="b">
        <v>0</v>
      </c>
    </row>
    <row r="46">
      <c r="A46" s="144"/>
      <c r="B46" s="142" t="b">
        <v>0</v>
      </c>
      <c r="C46" s="142" t="b">
        <v>0</v>
      </c>
      <c r="D46" s="142" t="b">
        <v>0</v>
      </c>
      <c r="E46" s="142" t="b">
        <v>0</v>
      </c>
      <c r="F46" s="142" t="b">
        <v>0</v>
      </c>
      <c r="G46" s="142" t="b">
        <v>0</v>
      </c>
      <c r="H46" s="142" t="b">
        <v>0</v>
      </c>
      <c r="I46" s="142" t="b">
        <v>0</v>
      </c>
      <c r="J46" s="142" t="b">
        <v>0</v>
      </c>
      <c r="K46" s="142" t="b">
        <v>0</v>
      </c>
      <c r="L46" s="142" t="b">
        <v>0</v>
      </c>
      <c r="M46" s="142" t="b">
        <v>0</v>
      </c>
      <c r="N46" s="142" t="b">
        <v>0</v>
      </c>
      <c r="O46" s="142" t="b">
        <v>0</v>
      </c>
      <c r="P46" s="142" t="b">
        <v>0</v>
      </c>
      <c r="Q46" s="142" t="b">
        <v>0</v>
      </c>
      <c r="R46" s="142" t="b">
        <v>0</v>
      </c>
      <c r="S46" s="142" t="b">
        <v>0</v>
      </c>
      <c r="T46" s="142" t="b">
        <v>0</v>
      </c>
      <c r="U46" s="142" t="b">
        <v>0</v>
      </c>
      <c r="V46" s="142" t="b">
        <v>0</v>
      </c>
      <c r="W46" s="142" t="b">
        <v>0</v>
      </c>
      <c r="X46" s="142" t="b">
        <v>0</v>
      </c>
      <c r="Y46" s="142" t="b">
        <v>0</v>
      </c>
      <c r="Z46" s="142" t="b">
        <v>0</v>
      </c>
      <c r="AA46" s="142" t="b">
        <v>0</v>
      </c>
      <c r="AB46" s="142" t="b">
        <v>0</v>
      </c>
      <c r="AC46" s="142" t="b">
        <v>0</v>
      </c>
      <c r="AD46" s="142" t="b">
        <v>0</v>
      </c>
      <c r="AE46" s="142" t="b">
        <v>0</v>
      </c>
    </row>
    <row r="47">
      <c r="A47" s="156" t="s">
        <v>10</v>
      </c>
      <c r="B47" s="157">
        <v>45469.0</v>
      </c>
      <c r="C47" s="157">
        <v>45476.0</v>
      </c>
      <c r="D47" s="157">
        <v>45483.0</v>
      </c>
      <c r="E47" s="157">
        <v>45490.0</v>
      </c>
      <c r="F47" s="157">
        <v>45497.0</v>
      </c>
      <c r="G47" s="157">
        <v>45504.0</v>
      </c>
      <c r="H47" s="157">
        <v>45511.0</v>
      </c>
      <c r="I47" s="157">
        <v>45518.0</v>
      </c>
      <c r="J47" s="157">
        <v>45525.0</v>
      </c>
      <c r="K47" s="157">
        <v>45532.0</v>
      </c>
      <c r="L47" s="157">
        <v>45539.0</v>
      </c>
      <c r="M47" s="157">
        <v>45546.0</v>
      </c>
      <c r="N47" s="157">
        <v>45553.0</v>
      </c>
      <c r="O47" s="157">
        <v>45560.0</v>
      </c>
      <c r="P47" s="157">
        <v>45567.0</v>
      </c>
      <c r="Q47" s="157">
        <v>45574.0</v>
      </c>
      <c r="R47" s="157">
        <v>45581.0</v>
      </c>
      <c r="S47" s="157">
        <v>45588.0</v>
      </c>
      <c r="T47" s="157">
        <v>45595.0</v>
      </c>
      <c r="U47" s="157">
        <v>45602.0</v>
      </c>
      <c r="V47" s="157">
        <v>45609.0</v>
      </c>
      <c r="W47" s="157">
        <v>45616.0</v>
      </c>
      <c r="X47" s="157">
        <v>45623.0</v>
      </c>
      <c r="Y47" s="157">
        <v>45630.0</v>
      </c>
      <c r="Z47" s="157">
        <v>45637.0</v>
      </c>
      <c r="AA47" s="157">
        <v>45644.0</v>
      </c>
      <c r="AB47" s="157">
        <v>45651.0</v>
      </c>
      <c r="AC47" s="157">
        <v>45658.0</v>
      </c>
      <c r="AD47" s="157">
        <v>45665.0</v>
      </c>
      <c r="AE47" s="157">
        <v>45672.0</v>
      </c>
    </row>
    <row r="48">
      <c r="A48" s="148"/>
      <c r="B48" s="158" t="b">
        <v>0</v>
      </c>
      <c r="C48" s="158" t="b">
        <v>0</v>
      </c>
      <c r="D48" s="158" t="b">
        <v>0</v>
      </c>
      <c r="E48" s="158" t="b">
        <v>0</v>
      </c>
      <c r="F48" s="158" t="b">
        <v>0</v>
      </c>
      <c r="G48" s="158" t="b">
        <v>0</v>
      </c>
      <c r="H48" s="158" t="b">
        <v>0</v>
      </c>
      <c r="I48" s="158" t="b">
        <v>0</v>
      </c>
      <c r="J48" s="158" t="b">
        <v>0</v>
      </c>
      <c r="K48" s="158" t="b">
        <v>0</v>
      </c>
      <c r="L48" s="158" t="b">
        <v>0</v>
      </c>
      <c r="M48" s="158" t="b">
        <v>0</v>
      </c>
      <c r="N48" s="158" t="b">
        <v>0</v>
      </c>
      <c r="O48" s="158" t="b">
        <v>0</v>
      </c>
      <c r="P48" s="158" t="b">
        <v>0</v>
      </c>
      <c r="Q48" s="158" t="b">
        <v>0</v>
      </c>
      <c r="R48" s="158" t="b">
        <v>0</v>
      </c>
      <c r="S48" s="158" t="b">
        <v>0</v>
      </c>
      <c r="T48" s="158" t="b">
        <v>0</v>
      </c>
      <c r="U48" s="158" t="b">
        <v>0</v>
      </c>
      <c r="V48" s="158" t="b">
        <v>0</v>
      </c>
      <c r="W48" s="158" t="b">
        <v>0</v>
      </c>
      <c r="X48" s="158" t="b">
        <v>0</v>
      </c>
      <c r="Y48" s="158" t="b">
        <v>0</v>
      </c>
      <c r="Z48" s="158" t="b">
        <v>0</v>
      </c>
      <c r="AA48" s="158" t="b">
        <v>0</v>
      </c>
      <c r="AB48" s="158" t="b">
        <v>0</v>
      </c>
      <c r="AC48" s="158" t="b">
        <v>0</v>
      </c>
      <c r="AD48" s="158" t="b">
        <v>0</v>
      </c>
      <c r="AE48" s="158" t="b">
        <v>0</v>
      </c>
    </row>
    <row r="49">
      <c r="A49" s="148"/>
      <c r="B49" s="158" t="b">
        <v>0</v>
      </c>
      <c r="C49" s="158" t="b">
        <v>0</v>
      </c>
      <c r="D49" s="158" t="b">
        <v>0</v>
      </c>
      <c r="E49" s="158" t="b">
        <v>0</v>
      </c>
      <c r="F49" s="158" t="b">
        <v>0</v>
      </c>
      <c r="G49" s="158" t="b">
        <v>0</v>
      </c>
      <c r="H49" s="158" t="b">
        <v>0</v>
      </c>
      <c r="I49" s="158" t="b">
        <v>0</v>
      </c>
      <c r="J49" s="158" t="b">
        <v>0</v>
      </c>
      <c r="K49" s="158" t="b">
        <v>0</v>
      </c>
      <c r="L49" s="158" t="b">
        <v>0</v>
      </c>
      <c r="M49" s="158" t="b">
        <v>0</v>
      </c>
      <c r="N49" s="158" t="b">
        <v>0</v>
      </c>
      <c r="O49" s="158" t="b">
        <v>0</v>
      </c>
      <c r="P49" s="158" t="b">
        <v>0</v>
      </c>
      <c r="Q49" s="158" t="b">
        <v>0</v>
      </c>
      <c r="R49" s="158" t="b">
        <v>0</v>
      </c>
      <c r="S49" s="158" t="b">
        <v>0</v>
      </c>
      <c r="T49" s="158" t="b">
        <v>0</v>
      </c>
      <c r="U49" s="158" t="b">
        <v>0</v>
      </c>
      <c r="V49" s="158" t="b">
        <v>0</v>
      </c>
      <c r="W49" s="158" t="b">
        <v>0</v>
      </c>
      <c r="X49" s="158" t="b">
        <v>0</v>
      </c>
      <c r="Y49" s="158" t="b">
        <v>0</v>
      </c>
      <c r="Z49" s="158" t="b">
        <v>0</v>
      </c>
      <c r="AA49" s="158" t="b">
        <v>0</v>
      </c>
      <c r="AB49" s="158" t="b">
        <v>0</v>
      </c>
      <c r="AC49" s="158" t="b">
        <v>0</v>
      </c>
      <c r="AD49" s="158" t="b">
        <v>0</v>
      </c>
      <c r="AE49" s="158" t="b">
        <v>0</v>
      </c>
    </row>
    <row r="50">
      <c r="A50" s="148"/>
      <c r="B50" s="158" t="b">
        <v>0</v>
      </c>
      <c r="C50" s="158" t="b">
        <v>0</v>
      </c>
      <c r="D50" s="158" t="b">
        <v>0</v>
      </c>
      <c r="E50" s="158" t="b">
        <v>0</v>
      </c>
      <c r="F50" s="158" t="b">
        <v>0</v>
      </c>
      <c r="G50" s="158" t="b">
        <v>0</v>
      </c>
      <c r="H50" s="158" t="b">
        <v>0</v>
      </c>
      <c r="I50" s="158" t="b">
        <v>0</v>
      </c>
      <c r="J50" s="158" t="b">
        <v>0</v>
      </c>
      <c r="K50" s="158" t="b">
        <v>0</v>
      </c>
      <c r="L50" s="158" t="b">
        <v>0</v>
      </c>
      <c r="M50" s="158" t="b">
        <v>0</v>
      </c>
      <c r="N50" s="158" t="b">
        <v>0</v>
      </c>
      <c r="O50" s="158" t="b">
        <v>0</v>
      </c>
      <c r="P50" s="158" t="b">
        <v>0</v>
      </c>
      <c r="Q50" s="158" t="b">
        <v>0</v>
      </c>
      <c r="R50" s="158" t="b">
        <v>0</v>
      </c>
      <c r="S50" s="158" t="b">
        <v>0</v>
      </c>
      <c r="T50" s="158" t="b">
        <v>0</v>
      </c>
      <c r="U50" s="158" t="b">
        <v>0</v>
      </c>
      <c r="V50" s="158" t="b">
        <v>0</v>
      </c>
      <c r="W50" s="158" t="b">
        <v>0</v>
      </c>
      <c r="X50" s="158" t="b">
        <v>0</v>
      </c>
      <c r="Y50" s="158" t="b">
        <v>0</v>
      </c>
      <c r="Z50" s="158" t="b">
        <v>0</v>
      </c>
      <c r="AA50" s="158" t="b">
        <v>0</v>
      </c>
      <c r="AB50" s="158" t="b">
        <v>0</v>
      </c>
      <c r="AC50" s="158" t="b">
        <v>0</v>
      </c>
      <c r="AD50" s="158" t="b">
        <v>0</v>
      </c>
      <c r="AE50" s="158" t="b">
        <v>0</v>
      </c>
    </row>
    <row r="51">
      <c r="A51" s="144"/>
      <c r="B51" s="158" t="b">
        <v>0</v>
      </c>
      <c r="C51" s="158" t="b">
        <v>0</v>
      </c>
      <c r="D51" s="158" t="b">
        <v>0</v>
      </c>
      <c r="E51" s="158" t="b">
        <v>0</v>
      </c>
      <c r="F51" s="158" t="b">
        <v>0</v>
      </c>
      <c r="G51" s="158" t="b">
        <v>0</v>
      </c>
      <c r="H51" s="158" t="b">
        <v>0</v>
      </c>
      <c r="I51" s="158" t="b">
        <v>0</v>
      </c>
      <c r="J51" s="158" t="b">
        <v>0</v>
      </c>
      <c r="K51" s="158" t="b">
        <v>0</v>
      </c>
      <c r="L51" s="158" t="b">
        <v>0</v>
      </c>
      <c r="M51" s="158" t="b">
        <v>0</v>
      </c>
      <c r="N51" s="158" t="b">
        <v>0</v>
      </c>
      <c r="O51" s="158" t="b">
        <v>0</v>
      </c>
      <c r="P51" s="158" t="b">
        <v>0</v>
      </c>
      <c r="Q51" s="158" t="b">
        <v>0</v>
      </c>
      <c r="R51" s="158" t="b">
        <v>0</v>
      </c>
      <c r="S51" s="158" t="b">
        <v>0</v>
      </c>
      <c r="T51" s="158" t="b">
        <v>0</v>
      </c>
      <c r="U51" s="158" t="b">
        <v>0</v>
      </c>
      <c r="V51" s="158" t="b">
        <v>0</v>
      </c>
      <c r="W51" s="158" t="b">
        <v>0</v>
      </c>
      <c r="X51" s="158" t="b">
        <v>0</v>
      </c>
      <c r="Y51" s="158" t="b">
        <v>0</v>
      </c>
      <c r="Z51" s="158" t="b">
        <v>0</v>
      </c>
      <c r="AA51" s="158" t="b">
        <v>0</v>
      </c>
      <c r="AB51" s="158" t="b">
        <v>0</v>
      </c>
      <c r="AC51" s="158" t="b">
        <v>0</v>
      </c>
      <c r="AD51" s="158" t="b">
        <v>0</v>
      </c>
      <c r="AE51" s="158" t="b">
        <v>0</v>
      </c>
    </row>
    <row r="52">
      <c r="A52" s="144"/>
      <c r="B52" s="158" t="b">
        <v>0</v>
      </c>
      <c r="C52" s="158" t="b">
        <v>0</v>
      </c>
      <c r="D52" s="158" t="b">
        <v>0</v>
      </c>
      <c r="E52" s="158" t="b">
        <v>0</v>
      </c>
      <c r="F52" s="158" t="b">
        <v>0</v>
      </c>
      <c r="G52" s="158" t="b">
        <v>0</v>
      </c>
      <c r="H52" s="158" t="b">
        <v>0</v>
      </c>
      <c r="I52" s="158" t="b">
        <v>0</v>
      </c>
      <c r="J52" s="158" t="b">
        <v>0</v>
      </c>
      <c r="K52" s="158" t="b">
        <v>0</v>
      </c>
      <c r="L52" s="158" t="b">
        <v>0</v>
      </c>
      <c r="M52" s="158" t="b">
        <v>0</v>
      </c>
      <c r="N52" s="158" t="b">
        <v>0</v>
      </c>
      <c r="O52" s="158" t="b">
        <v>0</v>
      </c>
      <c r="P52" s="158" t="b">
        <v>0</v>
      </c>
      <c r="Q52" s="158" t="b">
        <v>0</v>
      </c>
      <c r="R52" s="158" t="b">
        <v>0</v>
      </c>
      <c r="S52" s="158" t="b">
        <v>0</v>
      </c>
      <c r="T52" s="158" t="b">
        <v>0</v>
      </c>
      <c r="U52" s="158" t="b">
        <v>0</v>
      </c>
      <c r="V52" s="158" t="b">
        <v>0</v>
      </c>
      <c r="W52" s="158" t="b">
        <v>0</v>
      </c>
      <c r="X52" s="158" t="b">
        <v>0</v>
      </c>
      <c r="Y52" s="158" t="b">
        <v>0</v>
      </c>
      <c r="Z52" s="158" t="b">
        <v>0</v>
      </c>
      <c r="AA52" s="158" t="b">
        <v>0</v>
      </c>
      <c r="AB52" s="158" t="b">
        <v>0</v>
      </c>
      <c r="AC52" s="158" t="b">
        <v>0</v>
      </c>
      <c r="AD52" s="158" t="b">
        <v>0</v>
      </c>
      <c r="AE52" s="158" t="b">
        <v>0</v>
      </c>
    </row>
    <row r="53">
      <c r="A53" s="144"/>
      <c r="B53" s="158" t="b">
        <v>0</v>
      </c>
      <c r="C53" s="158" t="b">
        <v>0</v>
      </c>
      <c r="D53" s="158" t="b">
        <v>0</v>
      </c>
      <c r="E53" s="158" t="b">
        <v>0</v>
      </c>
      <c r="F53" s="158" t="b">
        <v>0</v>
      </c>
      <c r="G53" s="158" t="b">
        <v>0</v>
      </c>
      <c r="H53" s="158" t="b">
        <v>0</v>
      </c>
      <c r="I53" s="158" t="b">
        <v>0</v>
      </c>
      <c r="J53" s="158" t="b">
        <v>0</v>
      </c>
      <c r="K53" s="158" t="b">
        <v>0</v>
      </c>
      <c r="L53" s="158" t="b">
        <v>0</v>
      </c>
      <c r="M53" s="158" t="b">
        <v>0</v>
      </c>
      <c r="N53" s="158" t="b">
        <v>0</v>
      </c>
      <c r="O53" s="158" t="b">
        <v>0</v>
      </c>
      <c r="P53" s="158" t="b">
        <v>0</v>
      </c>
      <c r="Q53" s="158" t="b">
        <v>0</v>
      </c>
      <c r="R53" s="158" t="b">
        <v>0</v>
      </c>
      <c r="S53" s="158" t="b">
        <v>0</v>
      </c>
      <c r="T53" s="158" t="b">
        <v>0</v>
      </c>
      <c r="U53" s="158" t="b">
        <v>0</v>
      </c>
      <c r="V53" s="158" t="b">
        <v>0</v>
      </c>
      <c r="W53" s="158" t="b">
        <v>0</v>
      </c>
      <c r="X53" s="158" t="b">
        <v>0</v>
      </c>
      <c r="Y53" s="158" t="b">
        <v>0</v>
      </c>
      <c r="Z53" s="158" t="b">
        <v>0</v>
      </c>
      <c r="AA53" s="158" t="b">
        <v>0</v>
      </c>
      <c r="AB53" s="158" t="b">
        <v>0</v>
      </c>
      <c r="AC53" s="158" t="b">
        <v>0</v>
      </c>
      <c r="AD53" s="158" t="b">
        <v>0</v>
      </c>
      <c r="AE53" s="158" t="b">
        <v>0</v>
      </c>
    </row>
    <row r="54">
      <c r="A54" s="144"/>
      <c r="B54" s="158" t="b">
        <v>0</v>
      </c>
      <c r="C54" s="158" t="b">
        <v>0</v>
      </c>
      <c r="D54" s="158" t="b">
        <v>0</v>
      </c>
      <c r="E54" s="158" t="b">
        <v>0</v>
      </c>
      <c r="F54" s="158" t="b">
        <v>0</v>
      </c>
      <c r="G54" s="158" t="b">
        <v>0</v>
      </c>
      <c r="H54" s="158" t="b">
        <v>0</v>
      </c>
      <c r="I54" s="158" t="b">
        <v>0</v>
      </c>
      <c r="J54" s="158" t="b">
        <v>0</v>
      </c>
      <c r="K54" s="158" t="b">
        <v>0</v>
      </c>
      <c r="L54" s="158" t="b">
        <v>0</v>
      </c>
      <c r="M54" s="158" t="b">
        <v>0</v>
      </c>
      <c r="N54" s="158" t="b">
        <v>0</v>
      </c>
      <c r="O54" s="158" t="b">
        <v>0</v>
      </c>
      <c r="P54" s="158" t="b">
        <v>0</v>
      </c>
      <c r="Q54" s="158" t="b">
        <v>0</v>
      </c>
      <c r="R54" s="158" t="b">
        <v>0</v>
      </c>
      <c r="S54" s="158" t="b">
        <v>0</v>
      </c>
      <c r="T54" s="158" t="b">
        <v>0</v>
      </c>
      <c r="U54" s="158" t="b">
        <v>0</v>
      </c>
      <c r="V54" s="158" t="b">
        <v>0</v>
      </c>
      <c r="W54" s="158" t="b">
        <v>0</v>
      </c>
      <c r="X54" s="158" t="b">
        <v>0</v>
      </c>
      <c r="Y54" s="158" t="b">
        <v>0</v>
      </c>
      <c r="Z54" s="158" t="b">
        <v>0</v>
      </c>
      <c r="AA54" s="158" t="b">
        <v>0</v>
      </c>
      <c r="AB54" s="158" t="b">
        <v>0</v>
      </c>
      <c r="AC54" s="158" t="b">
        <v>0</v>
      </c>
      <c r="AD54" s="158" t="b">
        <v>0</v>
      </c>
      <c r="AE54" s="158" t="b">
        <v>0</v>
      </c>
    </row>
    <row r="55">
      <c r="A55" s="144"/>
      <c r="B55" s="158" t="b">
        <v>0</v>
      </c>
      <c r="C55" s="158" t="b">
        <v>0</v>
      </c>
      <c r="D55" s="158" t="b">
        <v>0</v>
      </c>
      <c r="E55" s="158" t="b">
        <v>0</v>
      </c>
      <c r="F55" s="158" t="b">
        <v>0</v>
      </c>
      <c r="G55" s="158" t="b">
        <v>0</v>
      </c>
      <c r="H55" s="158" t="b">
        <v>0</v>
      </c>
      <c r="I55" s="158" t="b">
        <v>0</v>
      </c>
      <c r="J55" s="158" t="b">
        <v>0</v>
      </c>
      <c r="K55" s="158" t="b">
        <v>0</v>
      </c>
      <c r="L55" s="158" t="b">
        <v>0</v>
      </c>
      <c r="M55" s="158" t="b">
        <v>0</v>
      </c>
      <c r="N55" s="158" t="b">
        <v>0</v>
      </c>
      <c r="O55" s="158" t="b">
        <v>0</v>
      </c>
      <c r="P55" s="158" t="b">
        <v>0</v>
      </c>
      <c r="Q55" s="158" t="b">
        <v>0</v>
      </c>
      <c r="R55" s="158" t="b">
        <v>0</v>
      </c>
      <c r="S55" s="158" t="b">
        <v>0</v>
      </c>
      <c r="T55" s="158" t="b">
        <v>0</v>
      </c>
      <c r="U55" s="158" t="b">
        <v>0</v>
      </c>
      <c r="V55" s="158" t="b">
        <v>0</v>
      </c>
      <c r="W55" s="158" t="b">
        <v>0</v>
      </c>
      <c r="X55" s="158" t="b">
        <v>0</v>
      </c>
      <c r="Y55" s="158" t="b">
        <v>0</v>
      </c>
      <c r="Z55" s="158" t="b">
        <v>0</v>
      </c>
      <c r="AA55" s="158" t="b">
        <v>0</v>
      </c>
      <c r="AB55" s="158" t="b">
        <v>0</v>
      </c>
      <c r="AC55" s="158" t="b">
        <v>0</v>
      </c>
      <c r="AD55" s="158" t="b">
        <v>0</v>
      </c>
      <c r="AE55" s="158" t="b">
        <v>0</v>
      </c>
    </row>
    <row r="56">
      <c r="A56" s="144"/>
      <c r="B56" s="158" t="b">
        <v>0</v>
      </c>
      <c r="C56" s="158" t="b">
        <v>0</v>
      </c>
      <c r="D56" s="158" t="b">
        <v>0</v>
      </c>
      <c r="E56" s="158" t="b">
        <v>0</v>
      </c>
      <c r="F56" s="158" t="b">
        <v>0</v>
      </c>
      <c r="G56" s="158" t="b">
        <v>0</v>
      </c>
      <c r="H56" s="158" t="b">
        <v>0</v>
      </c>
      <c r="I56" s="158" t="b">
        <v>0</v>
      </c>
      <c r="J56" s="158" t="b">
        <v>0</v>
      </c>
      <c r="K56" s="158" t="b">
        <v>0</v>
      </c>
      <c r="L56" s="158" t="b">
        <v>0</v>
      </c>
      <c r="M56" s="158" t="b">
        <v>0</v>
      </c>
      <c r="N56" s="158" t="b">
        <v>0</v>
      </c>
      <c r="O56" s="158" t="b">
        <v>0</v>
      </c>
      <c r="P56" s="158" t="b">
        <v>0</v>
      </c>
      <c r="Q56" s="158" t="b">
        <v>0</v>
      </c>
      <c r="R56" s="158" t="b">
        <v>0</v>
      </c>
      <c r="S56" s="158" t="b">
        <v>0</v>
      </c>
      <c r="T56" s="158" t="b">
        <v>0</v>
      </c>
      <c r="U56" s="158" t="b">
        <v>0</v>
      </c>
      <c r="V56" s="158" t="b">
        <v>0</v>
      </c>
      <c r="W56" s="158" t="b">
        <v>0</v>
      </c>
      <c r="X56" s="158" t="b">
        <v>0</v>
      </c>
      <c r="Y56" s="158" t="b">
        <v>0</v>
      </c>
      <c r="Z56" s="158" t="b">
        <v>0</v>
      </c>
      <c r="AA56" s="158" t="b">
        <v>0</v>
      </c>
      <c r="AB56" s="158" t="b">
        <v>0</v>
      </c>
      <c r="AC56" s="158" t="b">
        <v>0</v>
      </c>
      <c r="AD56" s="158" t="b">
        <v>0</v>
      </c>
      <c r="AE56" s="158" t="b">
        <v>0</v>
      </c>
    </row>
    <row r="57">
      <c r="A57" s="144"/>
      <c r="B57" s="158" t="b">
        <v>0</v>
      </c>
      <c r="C57" s="158" t="b">
        <v>0</v>
      </c>
      <c r="D57" s="158" t="b">
        <v>0</v>
      </c>
      <c r="E57" s="158" t="b">
        <v>0</v>
      </c>
      <c r="F57" s="158" t="b">
        <v>0</v>
      </c>
      <c r="G57" s="158" t="b">
        <v>0</v>
      </c>
      <c r="H57" s="158" t="b">
        <v>0</v>
      </c>
      <c r="I57" s="158" t="b">
        <v>0</v>
      </c>
      <c r="J57" s="158" t="b">
        <v>0</v>
      </c>
      <c r="K57" s="158" t="b">
        <v>0</v>
      </c>
      <c r="L57" s="158" t="b">
        <v>0</v>
      </c>
      <c r="M57" s="158" t="b">
        <v>0</v>
      </c>
      <c r="N57" s="158" t="b">
        <v>0</v>
      </c>
      <c r="O57" s="158" t="b">
        <v>0</v>
      </c>
      <c r="P57" s="158" t="b">
        <v>0</v>
      </c>
      <c r="Q57" s="158" t="b">
        <v>0</v>
      </c>
      <c r="R57" s="158" t="b">
        <v>0</v>
      </c>
      <c r="S57" s="158" t="b">
        <v>0</v>
      </c>
      <c r="T57" s="158" t="b">
        <v>0</v>
      </c>
      <c r="U57" s="158" t="b">
        <v>0</v>
      </c>
      <c r="V57" s="158" t="b">
        <v>0</v>
      </c>
      <c r="W57" s="158" t="b">
        <v>0</v>
      </c>
      <c r="X57" s="158" t="b">
        <v>0</v>
      </c>
      <c r="Y57" s="158" t="b">
        <v>0</v>
      </c>
      <c r="Z57" s="158" t="b">
        <v>0</v>
      </c>
      <c r="AA57" s="158" t="b">
        <v>0</v>
      </c>
      <c r="AB57" s="158" t="b">
        <v>0</v>
      </c>
      <c r="AC57" s="158" t="b">
        <v>0</v>
      </c>
      <c r="AD57" s="158" t="b">
        <v>0</v>
      </c>
      <c r="AE57" s="158" t="b">
        <v>0</v>
      </c>
    </row>
    <row r="58">
      <c r="A58" s="156" t="s">
        <v>11</v>
      </c>
      <c r="B58" s="157">
        <v>45469.0</v>
      </c>
      <c r="C58" s="157">
        <v>45476.0</v>
      </c>
      <c r="D58" s="157">
        <v>45483.0</v>
      </c>
      <c r="E58" s="157">
        <v>45490.0</v>
      </c>
      <c r="F58" s="157">
        <v>45497.0</v>
      </c>
      <c r="G58" s="157">
        <v>45504.0</v>
      </c>
      <c r="H58" s="157">
        <v>45511.0</v>
      </c>
      <c r="I58" s="157">
        <v>45518.0</v>
      </c>
      <c r="J58" s="157">
        <v>45525.0</v>
      </c>
      <c r="K58" s="157">
        <v>45532.0</v>
      </c>
      <c r="L58" s="157">
        <v>45539.0</v>
      </c>
      <c r="M58" s="157">
        <v>45546.0</v>
      </c>
      <c r="N58" s="157">
        <v>45553.0</v>
      </c>
      <c r="O58" s="157">
        <v>45560.0</v>
      </c>
      <c r="P58" s="157">
        <v>45567.0</v>
      </c>
      <c r="Q58" s="157">
        <v>45574.0</v>
      </c>
      <c r="R58" s="157">
        <v>45581.0</v>
      </c>
      <c r="S58" s="157">
        <v>45588.0</v>
      </c>
      <c r="T58" s="157">
        <v>45595.0</v>
      </c>
      <c r="U58" s="157">
        <v>45602.0</v>
      </c>
      <c r="V58" s="157">
        <v>45609.0</v>
      </c>
      <c r="W58" s="157">
        <v>45616.0</v>
      </c>
      <c r="X58" s="157">
        <v>45623.0</v>
      </c>
      <c r="Y58" s="157">
        <v>45630.0</v>
      </c>
      <c r="Z58" s="157">
        <v>45637.0</v>
      </c>
      <c r="AA58" s="157">
        <v>45644.0</v>
      </c>
      <c r="AB58" s="157">
        <v>45651.0</v>
      </c>
      <c r="AC58" s="157">
        <v>45658.0</v>
      </c>
      <c r="AD58" s="157">
        <v>45665.0</v>
      </c>
      <c r="AE58" s="157">
        <v>45672.0</v>
      </c>
    </row>
    <row r="59">
      <c r="A59" s="144"/>
      <c r="B59" s="142" t="b">
        <v>0</v>
      </c>
      <c r="C59" s="142" t="b">
        <v>0</v>
      </c>
      <c r="D59" s="142" t="b">
        <v>0</v>
      </c>
      <c r="E59" s="142" t="b">
        <v>0</v>
      </c>
      <c r="F59" s="142" t="b">
        <v>0</v>
      </c>
      <c r="G59" s="142" t="b">
        <v>0</v>
      </c>
      <c r="H59" s="142" t="b">
        <v>0</v>
      </c>
      <c r="I59" s="142" t="b">
        <v>0</v>
      </c>
      <c r="J59" s="142" t="b">
        <v>0</v>
      </c>
      <c r="K59" s="142" t="b">
        <v>0</v>
      </c>
      <c r="L59" s="142" t="b">
        <v>0</v>
      </c>
      <c r="M59" s="142" t="b">
        <v>0</v>
      </c>
      <c r="N59" s="142" t="b">
        <v>0</v>
      </c>
      <c r="O59" s="142" t="b">
        <v>0</v>
      </c>
      <c r="P59" s="142" t="b">
        <v>0</v>
      </c>
      <c r="Q59" s="142" t="b">
        <v>0</v>
      </c>
      <c r="R59" s="142" t="b">
        <v>0</v>
      </c>
      <c r="S59" s="142" t="b">
        <v>0</v>
      </c>
      <c r="T59" s="142" t="b">
        <v>0</v>
      </c>
      <c r="U59" s="142" t="b">
        <v>0</v>
      </c>
      <c r="V59" s="142" t="b">
        <v>0</v>
      </c>
      <c r="W59" s="142" t="b">
        <v>0</v>
      </c>
      <c r="X59" s="142" t="b">
        <v>0</v>
      </c>
      <c r="Y59" s="142" t="b">
        <v>0</v>
      </c>
      <c r="Z59" s="142" t="b">
        <v>0</v>
      </c>
      <c r="AA59" s="142" t="b">
        <v>0</v>
      </c>
      <c r="AB59" s="142" t="b">
        <v>0</v>
      </c>
      <c r="AC59" s="142" t="b">
        <v>0</v>
      </c>
      <c r="AD59" s="142" t="b">
        <v>0</v>
      </c>
      <c r="AE59" s="142" t="b">
        <v>0</v>
      </c>
    </row>
    <row r="60">
      <c r="A60" s="144"/>
      <c r="B60" s="142" t="b">
        <v>0</v>
      </c>
      <c r="C60" s="142" t="b">
        <v>0</v>
      </c>
      <c r="D60" s="142" t="b">
        <v>0</v>
      </c>
      <c r="E60" s="142" t="b">
        <v>0</v>
      </c>
      <c r="F60" s="142" t="b">
        <v>0</v>
      </c>
      <c r="G60" s="142" t="b">
        <v>0</v>
      </c>
      <c r="H60" s="142" t="b">
        <v>0</v>
      </c>
      <c r="I60" s="142" t="b">
        <v>0</v>
      </c>
      <c r="J60" s="142" t="b">
        <v>0</v>
      </c>
      <c r="K60" s="142" t="b">
        <v>0</v>
      </c>
      <c r="L60" s="142" t="b">
        <v>0</v>
      </c>
      <c r="M60" s="142" t="b">
        <v>0</v>
      </c>
      <c r="N60" s="142" t="b">
        <v>0</v>
      </c>
      <c r="O60" s="142" t="b">
        <v>0</v>
      </c>
      <c r="P60" s="142" t="b">
        <v>0</v>
      </c>
      <c r="Q60" s="142" t="b">
        <v>0</v>
      </c>
      <c r="R60" s="142" t="b">
        <v>0</v>
      </c>
      <c r="S60" s="142" t="b">
        <v>0</v>
      </c>
      <c r="T60" s="142" t="b">
        <v>0</v>
      </c>
      <c r="U60" s="142" t="b">
        <v>0</v>
      </c>
      <c r="V60" s="142" t="b">
        <v>0</v>
      </c>
      <c r="W60" s="142" t="b">
        <v>0</v>
      </c>
      <c r="X60" s="142" t="b">
        <v>0</v>
      </c>
      <c r="Y60" s="142" t="b">
        <v>0</v>
      </c>
      <c r="Z60" s="142" t="b">
        <v>0</v>
      </c>
      <c r="AA60" s="142" t="b">
        <v>0</v>
      </c>
      <c r="AB60" s="142" t="b">
        <v>0</v>
      </c>
      <c r="AC60" s="142" t="b">
        <v>0</v>
      </c>
      <c r="AD60" s="142" t="b">
        <v>0</v>
      </c>
      <c r="AE60" s="142" t="b">
        <v>0</v>
      </c>
    </row>
    <row r="61">
      <c r="A61" s="144"/>
      <c r="B61" s="142" t="b">
        <v>0</v>
      </c>
      <c r="C61" s="142" t="b">
        <v>0</v>
      </c>
      <c r="D61" s="142" t="b">
        <v>0</v>
      </c>
      <c r="E61" s="142" t="b">
        <v>0</v>
      </c>
      <c r="F61" s="142" t="b">
        <v>0</v>
      </c>
      <c r="G61" s="142" t="b">
        <v>0</v>
      </c>
      <c r="H61" s="142" t="b">
        <v>0</v>
      </c>
      <c r="I61" s="142" t="b">
        <v>0</v>
      </c>
      <c r="J61" s="142" t="b">
        <v>0</v>
      </c>
      <c r="K61" s="142" t="b">
        <v>0</v>
      </c>
      <c r="L61" s="142" t="b">
        <v>0</v>
      </c>
      <c r="M61" s="142" t="b">
        <v>0</v>
      </c>
      <c r="N61" s="142" t="b">
        <v>0</v>
      </c>
      <c r="O61" s="142" t="b">
        <v>0</v>
      </c>
      <c r="P61" s="142" t="b">
        <v>0</v>
      </c>
      <c r="Q61" s="142" t="b">
        <v>0</v>
      </c>
      <c r="R61" s="142" t="b">
        <v>0</v>
      </c>
      <c r="S61" s="142" t="b">
        <v>0</v>
      </c>
      <c r="T61" s="142" t="b">
        <v>0</v>
      </c>
      <c r="U61" s="142" t="b">
        <v>0</v>
      </c>
      <c r="V61" s="142" t="b">
        <v>0</v>
      </c>
      <c r="W61" s="142" t="b">
        <v>0</v>
      </c>
      <c r="X61" s="142" t="b">
        <v>0</v>
      </c>
      <c r="Y61" s="142" t="b">
        <v>0</v>
      </c>
      <c r="Z61" s="142" t="b">
        <v>0</v>
      </c>
      <c r="AA61" s="142" t="b">
        <v>0</v>
      </c>
      <c r="AB61" s="142" t="b">
        <v>0</v>
      </c>
      <c r="AC61" s="142" t="b">
        <v>0</v>
      </c>
      <c r="AD61" s="142" t="b">
        <v>0</v>
      </c>
      <c r="AE61" s="142" t="b">
        <v>0</v>
      </c>
    </row>
    <row r="62">
      <c r="A62" s="144"/>
      <c r="B62" s="142" t="b">
        <v>0</v>
      </c>
      <c r="C62" s="142" t="b">
        <v>0</v>
      </c>
      <c r="D62" s="142" t="b">
        <v>0</v>
      </c>
      <c r="E62" s="142" t="b">
        <v>0</v>
      </c>
      <c r="F62" s="142" t="b">
        <v>0</v>
      </c>
      <c r="G62" s="142" t="b">
        <v>0</v>
      </c>
      <c r="H62" s="142" t="b">
        <v>0</v>
      </c>
      <c r="I62" s="142" t="b">
        <v>0</v>
      </c>
      <c r="J62" s="142" t="b">
        <v>0</v>
      </c>
      <c r="K62" s="142" t="b">
        <v>0</v>
      </c>
      <c r="L62" s="142" t="b">
        <v>0</v>
      </c>
      <c r="M62" s="142" t="b">
        <v>0</v>
      </c>
      <c r="N62" s="142" t="b">
        <v>0</v>
      </c>
      <c r="O62" s="142" t="b">
        <v>0</v>
      </c>
      <c r="P62" s="142" t="b">
        <v>0</v>
      </c>
      <c r="Q62" s="142" t="b">
        <v>0</v>
      </c>
      <c r="R62" s="142" t="b">
        <v>0</v>
      </c>
      <c r="S62" s="142" t="b">
        <v>0</v>
      </c>
      <c r="T62" s="142" t="b">
        <v>0</v>
      </c>
      <c r="U62" s="142" t="b">
        <v>0</v>
      </c>
      <c r="V62" s="142" t="b">
        <v>0</v>
      </c>
      <c r="W62" s="142" t="b">
        <v>0</v>
      </c>
      <c r="X62" s="142" t="b">
        <v>0</v>
      </c>
      <c r="Y62" s="142" t="b">
        <v>0</v>
      </c>
      <c r="Z62" s="142" t="b">
        <v>0</v>
      </c>
      <c r="AA62" s="142" t="b">
        <v>0</v>
      </c>
      <c r="AB62" s="142" t="b">
        <v>0</v>
      </c>
      <c r="AC62" s="142" t="b">
        <v>0</v>
      </c>
      <c r="AD62" s="142" t="b">
        <v>0</v>
      </c>
      <c r="AE62" s="142" t="b">
        <v>0</v>
      </c>
    </row>
    <row r="63">
      <c r="A63" s="144"/>
      <c r="B63" s="142" t="b">
        <v>0</v>
      </c>
      <c r="C63" s="142" t="b">
        <v>0</v>
      </c>
      <c r="D63" s="142" t="b">
        <v>0</v>
      </c>
      <c r="E63" s="142" t="b">
        <v>0</v>
      </c>
      <c r="F63" s="142" t="b">
        <v>0</v>
      </c>
      <c r="G63" s="142" t="b">
        <v>0</v>
      </c>
      <c r="H63" s="142" t="b">
        <v>0</v>
      </c>
      <c r="I63" s="142" t="b">
        <v>0</v>
      </c>
      <c r="J63" s="142" t="b">
        <v>0</v>
      </c>
      <c r="K63" s="142" t="b">
        <v>0</v>
      </c>
      <c r="L63" s="142" t="b">
        <v>0</v>
      </c>
      <c r="M63" s="142" t="b">
        <v>0</v>
      </c>
      <c r="N63" s="142" t="b">
        <v>0</v>
      </c>
      <c r="O63" s="142" t="b">
        <v>0</v>
      </c>
      <c r="P63" s="142" t="b">
        <v>0</v>
      </c>
      <c r="Q63" s="142" t="b">
        <v>0</v>
      </c>
      <c r="R63" s="142" t="b">
        <v>0</v>
      </c>
      <c r="S63" s="142" t="b">
        <v>0</v>
      </c>
      <c r="T63" s="142" t="b">
        <v>0</v>
      </c>
      <c r="U63" s="142" t="b">
        <v>0</v>
      </c>
      <c r="V63" s="142" t="b">
        <v>0</v>
      </c>
      <c r="W63" s="142" t="b">
        <v>0</v>
      </c>
      <c r="X63" s="142" t="b">
        <v>0</v>
      </c>
      <c r="Y63" s="142" t="b">
        <v>0</v>
      </c>
      <c r="Z63" s="142" t="b">
        <v>0</v>
      </c>
      <c r="AA63" s="142" t="b">
        <v>0</v>
      </c>
      <c r="AB63" s="142" t="b">
        <v>0</v>
      </c>
      <c r="AC63" s="142" t="b">
        <v>0</v>
      </c>
      <c r="AD63" s="142" t="b">
        <v>0</v>
      </c>
      <c r="AE63" s="142" t="b">
        <v>0</v>
      </c>
    </row>
    <row r="64">
      <c r="A64" s="144"/>
      <c r="B64" s="142" t="b">
        <v>0</v>
      </c>
      <c r="C64" s="142" t="b">
        <v>0</v>
      </c>
      <c r="D64" s="142" t="b">
        <v>0</v>
      </c>
      <c r="E64" s="142" t="b">
        <v>0</v>
      </c>
      <c r="F64" s="142" t="b">
        <v>0</v>
      </c>
      <c r="G64" s="142" t="b">
        <v>0</v>
      </c>
      <c r="H64" s="142" t="b">
        <v>0</v>
      </c>
      <c r="I64" s="142" t="b">
        <v>0</v>
      </c>
      <c r="J64" s="142" t="b">
        <v>0</v>
      </c>
      <c r="K64" s="142" t="b">
        <v>0</v>
      </c>
      <c r="L64" s="142" t="b">
        <v>0</v>
      </c>
      <c r="M64" s="142" t="b">
        <v>0</v>
      </c>
      <c r="N64" s="142" t="b">
        <v>0</v>
      </c>
      <c r="O64" s="142" t="b">
        <v>0</v>
      </c>
      <c r="P64" s="142" t="b">
        <v>0</v>
      </c>
      <c r="Q64" s="142" t="b">
        <v>0</v>
      </c>
      <c r="R64" s="142" t="b">
        <v>0</v>
      </c>
      <c r="S64" s="142" t="b">
        <v>0</v>
      </c>
      <c r="T64" s="142" t="b">
        <v>0</v>
      </c>
      <c r="U64" s="142" t="b">
        <v>0</v>
      </c>
      <c r="V64" s="142" t="b">
        <v>0</v>
      </c>
      <c r="W64" s="142" t="b">
        <v>0</v>
      </c>
      <c r="X64" s="142" t="b">
        <v>0</v>
      </c>
      <c r="Y64" s="142" t="b">
        <v>0</v>
      </c>
      <c r="Z64" s="142" t="b">
        <v>0</v>
      </c>
      <c r="AA64" s="142" t="b">
        <v>0</v>
      </c>
      <c r="AB64" s="142" t="b">
        <v>0</v>
      </c>
      <c r="AC64" s="142" t="b">
        <v>0</v>
      </c>
      <c r="AD64" s="142" t="b">
        <v>0</v>
      </c>
      <c r="AE64" s="142" t="b">
        <v>0</v>
      </c>
    </row>
    <row r="65">
      <c r="A65" s="144"/>
      <c r="B65" s="142" t="b">
        <v>0</v>
      </c>
      <c r="C65" s="142" t="b">
        <v>0</v>
      </c>
      <c r="D65" s="142" t="b">
        <v>0</v>
      </c>
      <c r="E65" s="142" t="b">
        <v>0</v>
      </c>
      <c r="F65" s="142" t="b">
        <v>0</v>
      </c>
      <c r="G65" s="142" t="b">
        <v>0</v>
      </c>
      <c r="H65" s="142" t="b">
        <v>0</v>
      </c>
      <c r="I65" s="142" t="b">
        <v>0</v>
      </c>
      <c r="J65" s="142" t="b">
        <v>0</v>
      </c>
      <c r="K65" s="142" t="b">
        <v>0</v>
      </c>
      <c r="L65" s="142" t="b">
        <v>0</v>
      </c>
      <c r="M65" s="142" t="b">
        <v>0</v>
      </c>
      <c r="N65" s="142" t="b">
        <v>0</v>
      </c>
      <c r="O65" s="142" t="b">
        <v>0</v>
      </c>
      <c r="P65" s="142" t="b">
        <v>0</v>
      </c>
      <c r="Q65" s="142" t="b">
        <v>0</v>
      </c>
      <c r="R65" s="142" t="b">
        <v>0</v>
      </c>
      <c r="S65" s="142" t="b">
        <v>0</v>
      </c>
      <c r="T65" s="142" t="b">
        <v>0</v>
      </c>
      <c r="U65" s="142" t="b">
        <v>0</v>
      </c>
      <c r="V65" s="142" t="b">
        <v>0</v>
      </c>
      <c r="W65" s="142" t="b">
        <v>0</v>
      </c>
      <c r="X65" s="142" t="b">
        <v>0</v>
      </c>
      <c r="Y65" s="142" t="b">
        <v>0</v>
      </c>
      <c r="Z65" s="142" t="b">
        <v>0</v>
      </c>
      <c r="AA65" s="142" t="b">
        <v>0</v>
      </c>
      <c r="AB65" s="142" t="b">
        <v>0</v>
      </c>
      <c r="AC65" s="142" t="b">
        <v>0</v>
      </c>
      <c r="AD65" s="142" t="b">
        <v>0</v>
      </c>
      <c r="AE65" s="142" t="b">
        <v>0</v>
      </c>
    </row>
    <row r="66">
      <c r="A66" s="144"/>
      <c r="B66" s="142" t="b">
        <v>0</v>
      </c>
      <c r="C66" s="142" t="b">
        <v>0</v>
      </c>
      <c r="D66" s="142" t="b">
        <v>0</v>
      </c>
      <c r="E66" s="142" t="b">
        <v>0</v>
      </c>
      <c r="F66" s="142" t="b">
        <v>0</v>
      </c>
      <c r="G66" s="142" t="b">
        <v>0</v>
      </c>
      <c r="H66" s="142" t="b">
        <v>0</v>
      </c>
      <c r="I66" s="142" t="b">
        <v>0</v>
      </c>
      <c r="J66" s="142" t="b">
        <v>0</v>
      </c>
      <c r="K66" s="142" t="b">
        <v>0</v>
      </c>
      <c r="L66" s="142" t="b">
        <v>0</v>
      </c>
      <c r="M66" s="142" t="b">
        <v>0</v>
      </c>
      <c r="N66" s="142" t="b">
        <v>0</v>
      </c>
      <c r="O66" s="142" t="b">
        <v>0</v>
      </c>
      <c r="P66" s="142" t="b">
        <v>0</v>
      </c>
      <c r="Q66" s="142" t="b">
        <v>0</v>
      </c>
      <c r="R66" s="142" t="b">
        <v>0</v>
      </c>
      <c r="S66" s="142" t="b">
        <v>0</v>
      </c>
      <c r="T66" s="142" t="b">
        <v>0</v>
      </c>
      <c r="U66" s="142" t="b">
        <v>0</v>
      </c>
      <c r="V66" s="142" t="b">
        <v>0</v>
      </c>
      <c r="W66" s="142" t="b">
        <v>0</v>
      </c>
      <c r="X66" s="142" t="b">
        <v>0</v>
      </c>
      <c r="Y66" s="142" t="b">
        <v>0</v>
      </c>
      <c r="Z66" s="142" t="b">
        <v>0</v>
      </c>
      <c r="AA66" s="142" t="b">
        <v>0</v>
      </c>
      <c r="AB66" s="142" t="b">
        <v>0</v>
      </c>
      <c r="AC66" s="142" t="b">
        <v>0</v>
      </c>
      <c r="AD66" s="142" t="b">
        <v>0</v>
      </c>
      <c r="AE66" s="142" t="b">
        <v>0</v>
      </c>
    </row>
    <row r="67">
      <c r="A67" s="144"/>
      <c r="B67" s="142" t="b">
        <v>0</v>
      </c>
      <c r="C67" s="142" t="b">
        <v>0</v>
      </c>
      <c r="D67" s="142" t="b">
        <v>0</v>
      </c>
      <c r="E67" s="142" t="b">
        <v>0</v>
      </c>
      <c r="F67" s="142" t="b">
        <v>0</v>
      </c>
      <c r="G67" s="142" t="b">
        <v>0</v>
      </c>
      <c r="H67" s="142" t="b">
        <v>0</v>
      </c>
      <c r="I67" s="142" t="b">
        <v>0</v>
      </c>
      <c r="J67" s="142" t="b">
        <v>0</v>
      </c>
      <c r="K67" s="142" t="b">
        <v>0</v>
      </c>
      <c r="L67" s="142" t="b">
        <v>0</v>
      </c>
      <c r="M67" s="142" t="b">
        <v>0</v>
      </c>
      <c r="N67" s="142" t="b">
        <v>0</v>
      </c>
      <c r="O67" s="142" t="b">
        <v>0</v>
      </c>
      <c r="P67" s="142" t="b">
        <v>0</v>
      </c>
      <c r="Q67" s="142" t="b">
        <v>0</v>
      </c>
      <c r="R67" s="142" t="b">
        <v>0</v>
      </c>
      <c r="S67" s="142" t="b">
        <v>0</v>
      </c>
      <c r="T67" s="142" t="b">
        <v>0</v>
      </c>
      <c r="U67" s="142" t="b">
        <v>0</v>
      </c>
      <c r="V67" s="142" t="b">
        <v>0</v>
      </c>
      <c r="W67" s="142" t="b">
        <v>0</v>
      </c>
      <c r="X67" s="142" t="b">
        <v>0</v>
      </c>
      <c r="Y67" s="142" t="b">
        <v>0</v>
      </c>
      <c r="Z67" s="142" t="b">
        <v>0</v>
      </c>
      <c r="AA67" s="142" t="b">
        <v>0</v>
      </c>
      <c r="AB67" s="142" t="b">
        <v>0</v>
      </c>
      <c r="AC67" s="142" t="b">
        <v>0</v>
      </c>
      <c r="AD67" s="142" t="b">
        <v>0</v>
      </c>
      <c r="AE67" s="142" t="b">
        <v>0</v>
      </c>
    </row>
    <row r="68">
      <c r="A68" s="144"/>
      <c r="B68" s="142" t="b">
        <v>0</v>
      </c>
      <c r="C68" s="142" t="b">
        <v>0</v>
      </c>
      <c r="D68" s="142" t="b">
        <v>0</v>
      </c>
      <c r="E68" s="142" t="b">
        <v>0</v>
      </c>
      <c r="F68" s="142" t="b">
        <v>0</v>
      </c>
      <c r="G68" s="142" t="b">
        <v>0</v>
      </c>
      <c r="H68" s="142" t="b">
        <v>0</v>
      </c>
      <c r="I68" s="142" t="b">
        <v>0</v>
      </c>
      <c r="J68" s="142" t="b">
        <v>0</v>
      </c>
      <c r="K68" s="142" t="b">
        <v>0</v>
      </c>
      <c r="L68" s="142" t="b">
        <v>0</v>
      </c>
      <c r="M68" s="142" t="b">
        <v>0</v>
      </c>
      <c r="N68" s="142" t="b">
        <v>0</v>
      </c>
      <c r="O68" s="142" t="b">
        <v>0</v>
      </c>
      <c r="P68" s="142" t="b">
        <v>0</v>
      </c>
      <c r="Q68" s="142" t="b">
        <v>0</v>
      </c>
      <c r="R68" s="142" t="b">
        <v>0</v>
      </c>
      <c r="S68" s="142" t="b">
        <v>0</v>
      </c>
      <c r="T68" s="142" t="b">
        <v>0</v>
      </c>
      <c r="U68" s="142" t="b">
        <v>0</v>
      </c>
      <c r="V68" s="142" t="b">
        <v>0</v>
      </c>
      <c r="W68" s="142" t="b">
        <v>0</v>
      </c>
      <c r="X68" s="142" t="b">
        <v>0</v>
      </c>
      <c r="Y68" s="142" t="b">
        <v>0</v>
      </c>
      <c r="Z68" s="142" t="b">
        <v>0</v>
      </c>
      <c r="AA68" s="142" t="b">
        <v>0</v>
      </c>
      <c r="AB68" s="142" t="b">
        <v>0</v>
      </c>
      <c r="AC68" s="142" t="b">
        <v>0</v>
      </c>
      <c r="AD68" s="142" t="b">
        <v>0</v>
      </c>
      <c r="AE68" s="142" t="b">
        <v>0</v>
      </c>
    </row>
    <row r="69">
      <c r="A69" s="156" t="s">
        <v>12</v>
      </c>
      <c r="B69" s="157">
        <v>45469.0</v>
      </c>
      <c r="C69" s="157">
        <v>45476.0</v>
      </c>
      <c r="D69" s="157">
        <v>45483.0</v>
      </c>
      <c r="E69" s="157">
        <v>45490.0</v>
      </c>
      <c r="F69" s="157">
        <v>45497.0</v>
      </c>
      <c r="G69" s="157">
        <v>45504.0</v>
      </c>
      <c r="H69" s="157">
        <v>45511.0</v>
      </c>
      <c r="I69" s="157">
        <v>45518.0</v>
      </c>
      <c r="J69" s="157">
        <v>45525.0</v>
      </c>
      <c r="K69" s="157">
        <v>45532.0</v>
      </c>
      <c r="L69" s="157">
        <v>45539.0</v>
      </c>
      <c r="M69" s="157">
        <v>45546.0</v>
      </c>
      <c r="N69" s="157">
        <v>45553.0</v>
      </c>
      <c r="O69" s="157">
        <v>45560.0</v>
      </c>
      <c r="P69" s="157">
        <v>45567.0</v>
      </c>
      <c r="Q69" s="157">
        <v>45574.0</v>
      </c>
      <c r="R69" s="157">
        <v>45581.0</v>
      </c>
      <c r="S69" s="157">
        <v>45588.0</v>
      </c>
      <c r="T69" s="157">
        <v>45595.0</v>
      </c>
      <c r="U69" s="157">
        <v>45602.0</v>
      </c>
      <c r="V69" s="157">
        <v>45609.0</v>
      </c>
      <c r="W69" s="157">
        <v>45616.0</v>
      </c>
      <c r="X69" s="157">
        <v>45623.0</v>
      </c>
      <c r="Y69" s="157">
        <v>45630.0</v>
      </c>
      <c r="Z69" s="157">
        <v>45637.0</v>
      </c>
      <c r="AA69" s="157">
        <v>45644.0</v>
      </c>
      <c r="AB69" s="157">
        <v>45651.0</v>
      </c>
      <c r="AC69" s="157">
        <v>45658.0</v>
      </c>
      <c r="AD69" s="157">
        <v>45665.0</v>
      </c>
      <c r="AE69" s="157">
        <v>45672.0</v>
      </c>
    </row>
    <row r="70">
      <c r="A70" s="144"/>
      <c r="B70" s="158" t="b">
        <v>0</v>
      </c>
      <c r="C70" s="158" t="b">
        <v>0</v>
      </c>
      <c r="D70" s="158" t="b">
        <v>0</v>
      </c>
      <c r="E70" s="158" t="b">
        <v>0</v>
      </c>
      <c r="F70" s="158" t="b">
        <v>0</v>
      </c>
      <c r="G70" s="158" t="b">
        <v>0</v>
      </c>
      <c r="H70" s="158" t="b">
        <v>0</v>
      </c>
      <c r="I70" s="158" t="b">
        <v>0</v>
      </c>
      <c r="J70" s="158" t="b">
        <v>0</v>
      </c>
      <c r="K70" s="158" t="b">
        <v>0</v>
      </c>
      <c r="L70" s="158" t="b">
        <v>0</v>
      </c>
      <c r="M70" s="158" t="b">
        <v>0</v>
      </c>
      <c r="N70" s="158" t="b">
        <v>0</v>
      </c>
      <c r="O70" s="158" t="b">
        <v>0</v>
      </c>
      <c r="P70" s="158" t="b">
        <v>0</v>
      </c>
      <c r="Q70" s="158" t="b">
        <v>0</v>
      </c>
      <c r="R70" s="158" t="b">
        <v>0</v>
      </c>
      <c r="S70" s="158" t="b">
        <v>0</v>
      </c>
      <c r="T70" s="158" t="b">
        <v>0</v>
      </c>
      <c r="U70" s="158" t="b">
        <v>0</v>
      </c>
      <c r="V70" s="158" t="b">
        <v>0</v>
      </c>
      <c r="W70" s="158" t="b">
        <v>0</v>
      </c>
      <c r="X70" s="158" t="b">
        <v>0</v>
      </c>
      <c r="Y70" s="158" t="b">
        <v>0</v>
      </c>
      <c r="Z70" s="158" t="b">
        <v>0</v>
      </c>
      <c r="AA70" s="158" t="b">
        <v>0</v>
      </c>
      <c r="AB70" s="158" t="b">
        <v>0</v>
      </c>
      <c r="AC70" s="158" t="b">
        <v>0</v>
      </c>
      <c r="AD70" s="158" t="b">
        <v>0</v>
      </c>
      <c r="AE70" s="158" t="b">
        <v>0</v>
      </c>
    </row>
    <row r="71">
      <c r="A71" s="144"/>
      <c r="B71" s="158" t="b">
        <v>0</v>
      </c>
      <c r="C71" s="158" t="b">
        <v>0</v>
      </c>
      <c r="D71" s="158" t="b">
        <v>0</v>
      </c>
      <c r="E71" s="158" t="b">
        <v>0</v>
      </c>
      <c r="F71" s="158" t="b">
        <v>0</v>
      </c>
      <c r="G71" s="158" t="b">
        <v>0</v>
      </c>
      <c r="H71" s="158" t="b">
        <v>0</v>
      </c>
      <c r="I71" s="158" t="b">
        <v>0</v>
      </c>
      <c r="J71" s="158" t="b">
        <v>0</v>
      </c>
      <c r="K71" s="158" t="b">
        <v>0</v>
      </c>
      <c r="L71" s="158" t="b">
        <v>0</v>
      </c>
      <c r="M71" s="158" t="b">
        <v>0</v>
      </c>
      <c r="N71" s="158" t="b">
        <v>0</v>
      </c>
      <c r="O71" s="158" t="b">
        <v>0</v>
      </c>
      <c r="P71" s="158" t="b">
        <v>0</v>
      </c>
      <c r="Q71" s="158" t="b">
        <v>0</v>
      </c>
      <c r="R71" s="158" t="b">
        <v>0</v>
      </c>
      <c r="S71" s="158" t="b">
        <v>0</v>
      </c>
      <c r="T71" s="158" t="b">
        <v>0</v>
      </c>
      <c r="U71" s="158" t="b">
        <v>0</v>
      </c>
      <c r="V71" s="158" t="b">
        <v>0</v>
      </c>
      <c r="W71" s="158" t="b">
        <v>0</v>
      </c>
      <c r="X71" s="158" t="b">
        <v>0</v>
      </c>
      <c r="Y71" s="158" t="b">
        <v>0</v>
      </c>
      <c r="Z71" s="158" t="b">
        <v>0</v>
      </c>
      <c r="AA71" s="158" t="b">
        <v>0</v>
      </c>
      <c r="AB71" s="158" t="b">
        <v>0</v>
      </c>
      <c r="AC71" s="158" t="b">
        <v>0</v>
      </c>
      <c r="AD71" s="158" t="b">
        <v>0</v>
      </c>
      <c r="AE71" s="158" t="b">
        <v>0</v>
      </c>
    </row>
    <row r="72">
      <c r="A72" s="144"/>
      <c r="B72" s="158" t="b">
        <v>0</v>
      </c>
      <c r="C72" s="158" t="b">
        <v>0</v>
      </c>
      <c r="D72" s="158" t="b">
        <v>0</v>
      </c>
      <c r="E72" s="158" t="b">
        <v>0</v>
      </c>
      <c r="F72" s="158" t="b">
        <v>0</v>
      </c>
      <c r="G72" s="158" t="b">
        <v>0</v>
      </c>
      <c r="H72" s="158" t="b">
        <v>0</v>
      </c>
      <c r="I72" s="158" t="b">
        <v>0</v>
      </c>
      <c r="J72" s="158" t="b">
        <v>0</v>
      </c>
      <c r="K72" s="158" t="b">
        <v>0</v>
      </c>
      <c r="L72" s="158" t="b">
        <v>0</v>
      </c>
      <c r="M72" s="158" t="b">
        <v>0</v>
      </c>
      <c r="N72" s="158" t="b">
        <v>0</v>
      </c>
      <c r="O72" s="158" t="b">
        <v>0</v>
      </c>
      <c r="P72" s="158" t="b">
        <v>0</v>
      </c>
      <c r="Q72" s="158" t="b">
        <v>0</v>
      </c>
      <c r="R72" s="158" t="b">
        <v>0</v>
      </c>
      <c r="S72" s="158" t="b">
        <v>0</v>
      </c>
      <c r="T72" s="158" t="b">
        <v>0</v>
      </c>
      <c r="U72" s="158" t="b">
        <v>0</v>
      </c>
      <c r="V72" s="158" t="b">
        <v>0</v>
      </c>
      <c r="W72" s="158" t="b">
        <v>0</v>
      </c>
      <c r="X72" s="158" t="b">
        <v>0</v>
      </c>
      <c r="Y72" s="158" t="b">
        <v>0</v>
      </c>
      <c r="Z72" s="158" t="b">
        <v>0</v>
      </c>
      <c r="AA72" s="158" t="b">
        <v>0</v>
      </c>
      <c r="AB72" s="158" t="b">
        <v>0</v>
      </c>
      <c r="AC72" s="158" t="b">
        <v>0</v>
      </c>
      <c r="AD72" s="158" t="b">
        <v>0</v>
      </c>
      <c r="AE72" s="158" t="b">
        <v>0</v>
      </c>
    </row>
    <row r="73">
      <c r="A73" s="144"/>
      <c r="B73" s="158" t="b">
        <v>0</v>
      </c>
      <c r="C73" s="158" t="b">
        <v>0</v>
      </c>
      <c r="D73" s="158" t="b">
        <v>0</v>
      </c>
      <c r="E73" s="158" t="b">
        <v>0</v>
      </c>
      <c r="F73" s="158" t="b">
        <v>0</v>
      </c>
      <c r="G73" s="158" t="b">
        <v>0</v>
      </c>
      <c r="H73" s="158" t="b">
        <v>0</v>
      </c>
      <c r="I73" s="158" t="b">
        <v>0</v>
      </c>
      <c r="J73" s="158" t="b">
        <v>0</v>
      </c>
      <c r="K73" s="158" t="b">
        <v>0</v>
      </c>
      <c r="L73" s="158" t="b">
        <v>0</v>
      </c>
      <c r="M73" s="158" t="b">
        <v>0</v>
      </c>
      <c r="N73" s="158" t="b">
        <v>0</v>
      </c>
      <c r="O73" s="158" t="b">
        <v>0</v>
      </c>
      <c r="P73" s="158" t="b">
        <v>0</v>
      </c>
      <c r="Q73" s="158" t="b">
        <v>0</v>
      </c>
      <c r="R73" s="158" t="b">
        <v>0</v>
      </c>
      <c r="S73" s="158" t="b">
        <v>0</v>
      </c>
      <c r="T73" s="158" t="b">
        <v>0</v>
      </c>
      <c r="U73" s="158" t="b">
        <v>0</v>
      </c>
      <c r="V73" s="158" t="b">
        <v>0</v>
      </c>
      <c r="W73" s="158" t="b">
        <v>0</v>
      </c>
      <c r="X73" s="158" t="b">
        <v>0</v>
      </c>
      <c r="Y73" s="158" t="b">
        <v>0</v>
      </c>
      <c r="Z73" s="158" t="b">
        <v>0</v>
      </c>
      <c r="AA73" s="158" t="b">
        <v>0</v>
      </c>
      <c r="AB73" s="158" t="b">
        <v>0</v>
      </c>
      <c r="AC73" s="158" t="b">
        <v>0</v>
      </c>
      <c r="AD73" s="158" t="b">
        <v>0</v>
      </c>
      <c r="AE73" s="158" t="b">
        <v>0</v>
      </c>
    </row>
    <row r="74">
      <c r="A74" s="144"/>
      <c r="B74" s="158" t="b">
        <v>0</v>
      </c>
      <c r="C74" s="158" t="b">
        <v>0</v>
      </c>
      <c r="D74" s="158" t="b">
        <v>0</v>
      </c>
      <c r="E74" s="158" t="b">
        <v>0</v>
      </c>
      <c r="F74" s="158" t="b">
        <v>0</v>
      </c>
      <c r="G74" s="158" t="b">
        <v>0</v>
      </c>
      <c r="H74" s="158" t="b">
        <v>0</v>
      </c>
      <c r="I74" s="158" t="b">
        <v>0</v>
      </c>
      <c r="J74" s="158" t="b">
        <v>0</v>
      </c>
      <c r="K74" s="158" t="b">
        <v>0</v>
      </c>
      <c r="L74" s="158" t="b">
        <v>0</v>
      </c>
      <c r="M74" s="158" t="b">
        <v>0</v>
      </c>
      <c r="N74" s="158" t="b">
        <v>0</v>
      </c>
      <c r="O74" s="158" t="b">
        <v>0</v>
      </c>
      <c r="P74" s="158" t="b">
        <v>0</v>
      </c>
      <c r="Q74" s="158" t="b">
        <v>0</v>
      </c>
      <c r="R74" s="158" t="b">
        <v>0</v>
      </c>
      <c r="S74" s="158" t="b">
        <v>0</v>
      </c>
      <c r="T74" s="158" t="b">
        <v>0</v>
      </c>
      <c r="U74" s="158" t="b">
        <v>0</v>
      </c>
      <c r="V74" s="158" t="b">
        <v>0</v>
      </c>
      <c r="W74" s="158" t="b">
        <v>0</v>
      </c>
      <c r="X74" s="158" t="b">
        <v>0</v>
      </c>
      <c r="Y74" s="158" t="b">
        <v>0</v>
      </c>
      <c r="Z74" s="158" t="b">
        <v>0</v>
      </c>
      <c r="AA74" s="158" t="b">
        <v>0</v>
      </c>
      <c r="AB74" s="158" t="b">
        <v>0</v>
      </c>
      <c r="AC74" s="158" t="b">
        <v>0</v>
      </c>
      <c r="AD74" s="158" t="b">
        <v>0</v>
      </c>
      <c r="AE74" s="158" t="b">
        <v>0</v>
      </c>
    </row>
    <row r="75">
      <c r="A75" s="144"/>
      <c r="B75" s="158" t="b">
        <v>0</v>
      </c>
      <c r="C75" s="158" t="b">
        <v>0</v>
      </c>
      <c r="D75" s="158" t="b">
        <v>0</v>
      </c>
      <c r="E75" s="158" t="b">
        <v>0</v>
      </c>
      <c r="F75" s="158" t="b">
        <v>0</v>
      </c>
      <c r="G75" s="158" t="b">
        <v>0</v>
      </c>
      <c r="H75" s="158" t="b">
        <v>0</v>
      </c>
      <c r="I75" s="158" t="b">
        <v>0</v>
      </c>
      <c r="J75" s="158" t="b">
        <v>0</v>
      </c>
      <c r="K75" s="158" t="b">
        <v>0</v>
      </c>
      <c r="L75" s="158" t="b">
        <v>0</v>
      </c>
      <c r="M75" s="158" t="b">
        <v>0</v>
      </c>
      <c r="N75" s="158" t="b">
        <v>0</v>
      </c>
      <c r="O75" s="158" t="b">
        <v>0</v>
      </c>
      <c r="P75" s="158" t="b">
        <v>0</v>
      </c>
      <c r="Q75" s="158" t="b">
        <v>0</v>
      </c>
      <c r="R75" s="158" t="b">
        <v>0</v>
      </c>
      <c r="S75" s="158" t="b">
        <v>0</v>
      </c>
      <c r="T75" s="158" t="b">
        <v>0</v>
      </c>
      <c r="U75" s="158" t="b">
        <v>0</v>
      </c>
      <c r="V75" s="158" t="b">
        <v>0</v>
      </c>
      <c r="W75" s="158" t="b">
        <v>0</v>
      </c>
      <c r="X75" s="158" t="b">
        <v>0</v>
      </c>
      <c r="Y75" s="158" t="b">
        <v>0</v>
      </c>
      <c r="Z75" s="158" t="b">
        <v>0</v>
      </c>
      <c r="AA75" s="158" t="b">
        <v>0</v>
      </c>
      <c r="AB75" s="158" t="b">
        <v>0</v>
      </c>
      <c r="AC75" s="158" t="b">
        <v>0</v>
      </c>
      <c r="AD75" s="158" t="b">
        <v>0</v>
      </c>
      <c r="AE75" s="158" t="b">
        <v>0</v>
      </c>
    </row>
    <row r="76">
      <c r="A76" s="144"/>
      <c r="B76" s="158" t="b">
        <v>0</v>
      </c>
      <c r="C76" s="158" t="b">
        <v>0</v>
      </c>
      <c r="D76" s="158" t="b">
        <v>0</v>
      </c>
      <c r="E76" s="158" t="b">
        <v>0</v>
      </c>
      <c r="F76" s="158" t="b">
        <v>0</v>
      </c>
      <c r="G76" s="158" t="b">
        <v>0</v>
      </c>
      <c r="H76" s="158" t="b">
        <v>0</v>
      </c>
      <c r="I76" s="158" t="b">
        <v>0</v>
      </c>
      <c r="J76" s="158" t="b">
        <v>0</v>
      </c>
      <c r="K76" s="158" t="b">
        <v>0</v>
      </c>
      <c r="L76" s="158" t="b">
        <v>0</v>
      </c>
      <c r="M76" s="158" t="b">
        <v>0</v>
      </c>
      <c r="N76" s="158" t="b">
        <v>0</v>
      </c>
      <c r="O76" s="158" t="b">
        <v>0</v>
      </c>
      <c r="P76" s="158" t="b">
        <v>0</v>
      </c>
      <c r="Q76" s="158" t="b">
        <v>0</v>
      </c>
      <c r="R76" s="158" t="b">
        <v>0</v>
      </c>
      <c r="S76" s="158" t="b">
        <v>0</v>
      </c>
      <c r="T76" s="158" t="b">
        <v>0</v>
      </c>
      <c r="U76" s="158" t="b">
        <v>0</v>
      </c>
      <c r="V76" s="158" t="b">
        <v>0</v>
      </c>
      <c r="W76" s="158" t="b">
        <v>0</v>
      </c>
      <c r="X76" s="158" t="b">
        <v>0</v>
      </c>
      <c r="Y76" s="158" t="b">
        <v>0</v>
      </c>
      <c r="Z76" s="158" t="b">
        <v>0</v>
      </c>
      <c r="AA76" s="158" t="b">
        <v>0</v>
      </c>
      <c r="AB76" s="158" t="b">
        <v>0</v>
      </c>
      <c r="AC76" s="158" t="b">
        <v>0</v>
      </c>
      <c r="AD76" s="158" t="b">
        <v>0</v>
      </c>
      <c r="AE76" s="158" t="b">
        <v>0</v>
      </c>
    </row>
    <row r="77">
      <c r="A77" s="144"/>
      <c r="B77" s="158" t="b">
        <v>0</v>
      </c>
      <c r="C77" s="158" t="b">
        <v>0</v>
      </c>
      <c r="D77" s="158" t="b">
        <v>0</v>
      </c>
      <c r="E77" s="158" t="b">
        <v>0</v>
      </c>
      <c r="F77" s="158" t="b">
        <v>0</v>
      </c>
      <c r="G77" s="158" t="b">
        <v>0</v>
      </c>
      <c r="H77" s="158" t="b">
        <v>0</v>
      </c>
      <c r="I77" s="158" t="b">
        <v>0</v>
      </c>
      <c r="J77" s="158" t="b">
        <v>0</v>
      </c>
      <c r="K77" s="158" t="b">
        <v>0</v>
      </c>
      <c r="L77" s="158" t="b">
        <v>0</v>
      </c>
      <c r="M77" s="158" t="b">
        <v>0</v>
      </c>
      <c r="N77" s="158" t="b">
        <v>0</v>
      </c>
      <c r="O77" s="158" t="b">
        <v>0</v>
      </c>
      <c r="P77" s="158" t="b">
        <v>0</v>
      </c>
      <c r="Q77" s="158" t="b">
        <v>0</v>
      </c>
      <c r="R77" s="158" t="b">
        <v>0</v>
      </c>
      <c r="S77" s="158" t="b">
        <v>0</v>
      </c>
      <c r="T77" s="158" t="b">
        <v>0</v>
      </c>
      <c r="U77" s="158" t="b">
        <v>0</v>
      </c>
      <c r="V77" s="158" t="b">
        <v>0</v>
      </c>
      <c r="W77" s="158" t="b">
        <v>0</v>
      </c>
      <c r="X77" s="158" t="b">
        <v>0</v>
      </c>
      <c r="Y77" s="158" t="b">
        <v>0</v>
      </c>
      <c r="Z77" s="158" t="b">
        <v>0</v>
      </c>
      <c r="AA77" s="158" t="b">
        <v>0</v>
      </c>
      <c r="AB77" s="158" t="b">
        <v>0</v>
      </c>
      <c r="AC77" s="158" t="b">
        <v>0</v>
      </c>
      <c r="AD77" s="158" t="b">
        <v>0</v>
      </c>
      <c r="AE77" s="158" t="b">
        <v>0</v>
      </c>
    </row>
    <row r="78">
      <c r="A78" s="144"/>
      <c r="B78" s="158" t="b">
        <v>0</v>
      </c>
      <c r="C78" s="158" t="b">
        <v>0</v>
      </c>
      <c r="D78" s="158" t="b">
        <v>0</v>
      </c>
      <c r="E78" s="158" t="b">
        <v>0</v>
      </c>
      <c r="F78" s="158" t="b">
        <v>0</v>
      </c>
      <c r="G78" s="158" t="b">
        <v>0</v>
      </c>
      <c r="H78" s="158" t="b">
        <v>0</v>
      </c>
      <c r="I78" s="158" t="b">
        <v>0</v>
      </c>
      <c r="J78" s="158" t="b">
        <v>0</v>
      </c>
      <c r="K78" s="158" t="b">
        <v>0</v>
      </c>
      <c r="L78" s="158" t="b">
        <v>0</v>
      </c>
      <c r="M78" s="158" t="b">
        <v>0</v>
      </c>
      <c r="N78" s="158" t="b">
        <v>0</v>
      </c>
      <c r="O78" s="158" t="b">
        <v>0</v>
      </c>
      <c r="P78" s="158" t="b">
        <v>0</v>
      </c>
      <c r="Q78" s="158" t="b">
        <v>0</v>
      </c>
      <c r="R78" s="158" t="b">
        <v>0</v>
      </c>
      <c r="S78" s="158" t="b">
        <v>0</v>
      </c>
      <c r="T78" s="158" t="b">
        <v>0</v>
      </c>
      <c r="U78" s="158" t="b">
        <v>0</v>
      </c>
      <c r="V78" s="158" t="b">
        <v>0</v>
      </c>
      <c r="W78" s="158" t="b">
        <v>0</v>
      </c>
      <c r="X78" s="158" t="b">
        <v>0</v>
      </c>
      <c r="Y78" s="158" t="b">
        <v>0</v>
      </c>
      <c r="Z78" s="158" t="b">
        <v>0</v>
      </c>
      <c r="AA78" s="158" t="b">
        <v>0</v>
      </c>
      <c r="AB78" s="158" t="b">
        <v>0</v>
      </c>
      <c r="AC78" s="158" t="b">
        <v>0</v>
      </c>
      <c r="AD78" s="158" t="b">
        <v>0</v>
      </c>
      <c r="AE78" s="158" t="b">
        <v>0</v>
      </c>
    </row>
    <row r="79">
      <c r="A79" s="144"/>
      <c r="B79" s="158" t="b">
        <v>0</v>
      </c>
      <c r="C79" s="158" t="b">
        <v>0</v>
      </c>
      <c r="D79" s="158" t="b">
        <v>0</v>
      </c>
      <c r="E79" s="158" t="b">
        <v>0</v>
      </c>
      <c r="F79" s="158" t="b">
        <v>0</v>
      </c>
      <c r="G79" s="158" t="b">
        <v>0</v>
      </c>
      <c r="H79" s="158" t="b">
        <v>0</v>
      </c>
      <c r="I79" s="158" t="b">
        <v>0</v>
      </c>
      <c r="J79" s="158" t="b">
        <v>0</v>
      </c>
      <c r="K79" s="158" t="b">
        <v>0</v>
      </c>
      <c r="L79" s="158" t="b">
        <v>0</v>
      </c>
      <c r="M79" s="158" t="b">
        <v>0</v>
      </c>
      <c r="N79" s="158" t="b">
        <v>0</v>
      </c>
      <c r="O79" s="158" t="b">
        <v>0</v>
      </c>
      <c r="P79" s="158" t="b">
        <v>0</v>
      </c>
      <c r="Q79" s="158" t="b">
        <v>0</v>
      </c>
      <c r="R79" s="158" t="b">
        <v>0</v>
      </c>
      <c r="S79" s="158" t="b">
        <v>0</v>
      </c>
      <c r="T79" s="158" t="b">
        <v>0</v>
      </c>
      <c r="U79" s="158" t="b">
        <v>0</v>
      </c>
      <c r="V79" s="158" t="b">
        <v>0</v>
      </c>
      <c r="W79" s="158" t="b">
        <v>0</v>
      </c>
      <c r="X79" s="158" t="b">
        <v>0</v>
      </c>
      <c r="Y79" s="158" t="b">
        <v>0</v>
      </c>
      <c r="Z79" s="158" t="b">
        <v>0</v>
      </c>
      <c r="AA79" s="158" t="b">
        <v>0</v>
      </c>
      <c r="AB79" s="158" t="b">
        <v>0</v>
      </c>
      <c r="AC79" s="158" t="b">
        <v>0</v>
      </c>
      <c r="AD79" s="158" t="b">
        <v>0</v>
      </c>
      <c r="AE79" s="158" t="b">
        <v>0</v>
      </c>
    </row>
    <row r="80">
      <c r="A80" s="156" t="s">
        <v>13</v>
      </c>
      <c r="B80" s="157">
        <v>45469.0</v>
      </c>
      <c r="C80" s="157">
        <v>45476.0</v>
      </c>
      <c r="D80" s="157">
        <v>45483.0</v>
      </c>
      <c r="E80" s="157">
        <v>45490.0</v>
      </c>
      <c r="F80" s="157">
        <v>45497.0</v>
      </c>
      <c r="G80" s="157">
        <v>45504.0</v>
      </c>
      <c r="H80" s="157">
        <v>45511.0</v>
      </c>
      <c r="I80" s="157">
        <v>45518.0</v>
      </c>
      <c r="J80" s="157">
        <v>45525.0</v>
      </c>
      <c r="K80" s="157">
        <v>45532.0</v>
      </c>
      <c r="L80" s="157">
        <v>45539.0</v>
      </c>
      <c r="M80" s="157">
        <v>45546.0</v>
      </c>
      <c r="N80" s="157">
        <v>45553.0</v>
      </c>
      <c r="O80" s="157">
        <v>45560.0</v>
      </c>
      <c r="P80" s="157">
        <v>45567.0</v>
      </c>
      <c r="Q80" s="157">
        <v>45574.0</v>
      </c>
      <c r="R80" s="157">
        <v>45581.0</v>
      </c>
      <c r="S80" s="157">
        <v>45588.0</v>
      </c>
      <c r="T80" s="157">
        <v>45595.0</v>
      </c>
      <c r="U80" s="157">
        <v>45602.0</v>
      </c>
      <c r="V80" s="157">
        <v>45609.0</v>
      </c>
      <c r="W80" s="157">
        <v>45616.0</v>
      </c>
      <c r="X80" s="157">
        <v>45623.0</v>
      </c>
      <c r="Y80" s="157">
        <v>45630.0</v>
      </c>
      <c r="Z80" s="157">
        <v>45637.0</v>
      </c>
      <c r="AA80" s="157">
        <v>45644.0</v>
      </c>
      <c r="AB80" s="157">
        <v>45651.0</v>
      </c>
      <c r="AC80" s="157">
        <v>45658.0</v>
      </c>
      <c r="AD80" s="157">
        <v>45665.0</v>
      </c>
      <c r="AE80" s="157">
        <v>45672.0</v>
      </c>
    </row>
    <row r="81">
      <c r="A81" s="148"/>
      <c r="B81" s="142" t="b">
        <v>0</v>
      </c>
      <c r="C81" s="142" t="b">
        <v>0</v>
      </c>
      <c r="D81" s="142" t="b">
        <v>0</v>
      </c>
      <c r="E81" s="142" t="b">
        <v>0</v>
      </c>
      <c r="F81" s="142" t="b">
        <v>0</v>
      </c>
      <c r="G81" s="142" t="b">
        <v>0</v>
      </c>
      <c r="H81" s="142" t="b">
        <v>0</v>
      </c>
      <c r="I81" s="142" t="b">
        <v>0</v>
      </c>
      <c r="J81" s="142" t="b">
        <v>0</v>
      </c>
      <c r="K81" s="142" t="b">
        <v>0</v>
      </c>
      <c r="L81" s="142" t="b">
        <v>0</v>
      </c>
      <c r="M81" s="142" t="b">
        <v>0</v>
      </c>
      <c r="N81" s="142" t="b">
        <v>0</v>
      </c>
      <c r="O81" s="142" t="b">
        <v>0</v>
      </c>
      <c r="P81" s="142" t="b">
        <v>0</v>
      </c>
      <c r="Q81" s="142" t="b">
        <v>0</v>
      </c>
      <c r="R81" s="142" t="b">
        <v>0</v>
      </c>
      <c r="S81" s="142" t="b">
        <v>0</v>
      </c>
      <c r="T81" s="142" t="b">
        <v>0</v>
      </c>
      <c r="U81" s="142" t="b">
        <v>0</v>
      </c>
      <c r="V81" s="142" t="b">
        <v>0</v>
      </c>
      <c r="W81" s="142" t="b">
        <v>0</v>
      </c>
      <c r="X81" s="142" t="b">
        <v>0</v>
      </c>
      <c r="Y81" s="142" t="b">
        <v>0</v>
      </c>
      <c r="Z81" s="142" t="b">
        <v>0</v>
      </c>
      <c r="AA81" s="142" t="b">
        <v>0</v>
      </c>
      <c r="AB81" s="142" t="b">
        <v>0</v>
      </c>
      <c r="AC81" s="142" t="b">
        <v>0</v>
      </c>
      <c r="AD81" s="142" t="b">
        <v>0</v>
      </c>
      <c r="AE81" s="142" t="b">
        <v>0</v>
      </c>
    </row>
    <row r="82">
      <c r="A82" s="148"/>
      <c r="B82" s="142" t="b">
        <v>0</v>
      </c>
      <c r="C82" s="142" t="b">
        <v>0</v>
      </c>
      <c r="D82" s="142" t="b">
        <v>0</v>
      </c>
      <c r="E82" s="142" t="b">
        <v>0</v>
      </c>
      <c r="F82" s="142" t="b">
        <v>0</v>
      </c>
      <c r="G82" s="142" t="b">
        <v>0</v>
      </c>
      <c r="H82" s="142" t="b">
        <v>0</v>
      </c>
      <c r="I82" s="142" t="b">
        <v>0</v>
      </c>
      <c r="J82" s="142" t="b">
        <v>0</v>
      </c>
      <c r="K82" s="142" t="b">
        <v>0</v>
      </c>
      <c r="L82" s="142" t="b">
        <v>0</v>
      </c>
      <c r="M82" s="142" t="b">
        <v>0</v>
      </c>
      <c r="N82" s="142" t="b">
        <v>0</v>
      </c>
      <c r="O82" s="142" t="b">
        <v>0</v>
      </c>
      <c r="P82" s="142" t="b">
        <v>0</v>
      </c>
      <c r="Q82" s="142" t="b">
        <v>0</v>
      </c>
      <c r="R82" s="142" t="b">
        <v>0</v>
      </c>
      <c r="S82" s="142" t="b">
        <v>0</v>
      </c>
      <c r="T82" s="142" t="b">
        <v>0</v>
      </c>
      <c r="U82" s="142" t="b">
        <v>0</v>
      </c>
      <c r="V82" s="142" t="b">
        <v>0</v>
      </c>
      <c r="W82" s="142" t="b">
        <v>0</v>
      </c>
      <c r="X82" s="142" t="b">
        <v>0</v>
      </c>
      <c r="Y82" s="142" t="b">
        <v>0</v>
      </c>
      <c r="Z82" s="142" t="b">
        <v>0</v>
      </c>
      <c r="AA82" s="142" t="b">
        <v>0</v>
      </c>
      <c r="AB82" s="142" t="b">
        <v>0</v>
      </c>
      <c r="AC82" s="142" t="b">
        <v>0</v>
      </c>
      <c r="AD82" s="142" t="b">
        <v>0</v>
      </c>
      <c r="AE82" s="142" t="b">
        <v>0</v>
      </c>
    </row>
    <row r="83">
      <c r="A83" s="148"/>
      <c r="B83" s="142" t="b">
        <v>0</v>
      </c>
      <c r="C83" s="142" t="b">
        <v>0</v>
      </c>
      <c r="D83" s="142" t="b">
        <v>0</v>
      </c>
      <c r="E83" s="142" t="b">
        <v>0</v>
      </c>
      <c r="F83" s="142" t="b">
        <v>0</v>
      </c>
      <c r="G83" s="142" t="b">
        <v>0</v>
      </c>
      <c r="H83" s="142" t="b">
        <v>0</v>
      </c>
      <c r="I83" s="142" t="b">
        <v>0</v>
      </c>
      <c r="J83" s="142" t="b">
        <v>0</v>
      </c>
      <c r="K83" s="142" t="b">
        <v>0</v>
      </c>
      <c r="L83" s="142" t="b">
        <v>0</v>
      </c>
      <c r="M83" s="142" t="b">
        <v>0</v>
      </c>
      <c r="N83" s="142" t="b">
        <v>0</v>
      </c>
      <c r="O83" s="142" t="b">
        <v>0</v>
      </c>
      <c r="P83" s="142" t="b">
        <v>0</v>
      </c>
      <c r="Q83" s="142" t="b">
        <v>0</v>
      </c>
      <c r="R83" s="142" t="b">
        <v>0</v>
      </c>
      <c r="S83" s="142" t="b">
        <v>0</v>
      </c>
      <c r="T83" s="142" t="b">
        <v>0</v>
      </c>
      <c r="U83" s="142" t="b">
        <v>0</v>
      </c>
      <c r="V83" s="142" t="b">
        <v>0</v>
      </c>
      <c r="W83" s="142" t="b">
        <v>0</v>
      </c>
      <c r="X83" s="142" t="b">
        <v>0</v>
      </c>
      <c r="Y83" s="142" t="b">
        <v>0</v>
      </c>
      <c r="Z83" s="142" t="b">
        <v>0</v>
      </c>
      <c r="AA83" s="142" t="b">
        <v>0</v>
      </c>
      <c r="AB83" s="142" t="b">
        <v>0</v>
      </c>
      <c r="AC83" s="142" t="b">
        <v>0</v>
      </c>
      <c r="AD83" s="142" t="b">
        <v>0</v>
      </c>
      <c r="AE83" s="142" t="b">
        <v>0</v>
      </c>
    </row>
    <row r="84">
      <c r="A84" s="148"/>
      <c r="B84" s="142" t="b">
        <v>0</v>
      </c>
      <c r="C84" s="142" t="b">
        <v>0</v>
      </c>
      <c r="D84" s="142" t="b">
        <v>0</v>
      </c>
      <c r="E84" s="142" t="b">
        <v>0</v>
      </c>
      <c r="F84" s="142" t="b">
        <v>0</v>
      </c>
      <c r="G84" s="142" t="b">
        <v>0</v>
      </c>
      <c r="H84" s="142" t="b">
        <v>0</v>
      </c>
      <c r="I84" s="142" t="b">
        <v>0</v>
      </c>
      <c r="J84" s="142" t="b">
        <v>0</v>
      </c>
      <c r="K84" s="142" t="b">
        <v>0</v>
      </c>
      <c r="L84" s="142" t="b">
        <v>0</v>
      </c>
      <c r="M84" s="142" t="b">
        <v>0</v>
      </c>
      <c r="N84" s="142" t="b">
        <v>0</v>
      </c>
      <c r="O84" s="142" t="b">
        <v>0</v>
      </c>
      <c r="P84" s="142" t="b">
        <v>0</v>
      </c>
      <c r="Q84" s="142" t="b">
        <v>0</v>
      </c>
      <c r="R84" s="142" t="b">
        <v>0</v>
      </c>
      <c r="S84" s="142" t="b">
        <v>0</v>
      </c>
      <c r="T84" s="142" t="b">
        <v>0</v>
      </c>
      <c r="U84" s="142" t="b">
        <v>0</v>
      </c>
      <c r="V84" s="142" t="b">
        <v>0</v>
      </c>
      <c r="W84" s="142" t="b">
        <v>0</v>
      </c>
      <c r="X84" s="142" t="b">
        <v>0</v>
      </c>
      <c r="Y84" s="142" t="b">
        <v>0</v>
      </c>
      <c r="Z84" s="142" t="b">
        <v>0</v>
      </c>
      <c r="AA84" s="142" t="b">
        <v>0</v>
      </c>
      <c r="AB84" s="142" t="b">
        <v>0</v>
      </c>
      <c r="AC84" s="142" t="b">
        <v>0</v>
      </c>
      <c r="AD84" s="142" t="b">
        <v>0</v>
      </c>
      <c r="AE84" s="142" t="b">
        <v>0</v>
      </c>
    </row>
    <row r="85">
      <c r="A85" s="148"/>
      <c r="B85" s="142" t="b">
        <v>0</v>
      </c>
      <c r="C85" s="142" t="b">
        <v>0</v>
      </c>
      <c r="D85" s="142" t="b">
        <v>0</v>
      </c>
      <c r="E85" s="142" t="b">
        <v>0</v>
      </c>
      <c r="F85" s="142" t="b">
        <v>0</v>
      </c>
      <c r="G85" s="142" t="b">
        <v>0</v>
      </c>
      <c r="H85" s="142" t="b">
        <v>0</v>
      </c>
      <c r="I85" s="142" t="b">
        <v>0</v>
      </c>
      <c r="J85" s="142" t="b">
        <v>0</v>
      </c>
      <c r="K85" s="142" t="b">
        <v>0</v>
      </c>
      <c r="L85" s="142" t="b">
        <v>0</v>
      </c>
      <c r="M85" s="142" t="b">
        <v>0</v>
      </c>
      <c r="N85" s="142" t="b">
        <v>0</v>
      </c>
      <c r="O85" s="142" t="b">
        <v>0</v>
      </c>
      <c r="P85" s="142" t="b">
        <v>0</v>
      </c>
      <c r="Q85" s="142" t="b">
        <v>0</v>
      </c>
      <c r="R85" s="142" t="b">
        <v>0</v>
      </c>
      <c r="S85" s="142" t="b">
        <v>0</v>
      </c>
      <c r="T85" s="142" t="b">
        <v>0</v>
      </c>
      <c r="U85" s="142" t="b">
        <v>0</v>
      </c>
      <c r="V85" s="142" t="b">
        <v>0</v>
      </c>
      <c r="W85" s="142" t="b">
        <v>0</v>
      </c>
      <c r="X85" s="142" t="b">
        <v>0</v>
      </c>
      <c r="Y85" s="142" t="b">
        <v>0</v>
      </c>
      <c r="Z85" s="142" t="b">
        <v>0</v>
      </c>
      <c r="AA85" s="142" t="b">
        <v>0</v>
      </c>
      <c r="AB85" s="142" t="b">
        <v>0</v>
      </c>
      <c r="AC85" s="142" t="b">
        <v>0</v>
      </c>
      <c r="AD85" s="142" t="b">
        <v>0</v>
      </c>
      <c r="AE85" s="142" t="b">
        <v>0</v>
      </c>
    </row>
    <row r="86">
      <c r="A86" s="144"/>
      <c r="B86" s="142" t="b">
        <v>0</v>
      </c>
      <c r="C86" s="142" t="b">
        <v>0</v>
      </c>
      <c r="D86" s="142" t="b">
        <v>0</v>
      </c>
      <c r="E86" s="142" t="b">
        <v>0</v>
      </c>
      <c r="F86" s="142" t="b">
        <v>0</v>
      </c>
      <c r="G86" s="142" t="b">
        <v>0</v>
      </c>
      <c r="H86" s="142" t="b">
        <v>0</v>
      </c>
      <c r="I86" s="142" t="b">
        <v>0</v>
      </c>
      <c r="J86" s="142" t="b">
        <v>0</v>
      </c>
      <c r="K86" s="142" t="b">
        <v>0</v>
      </c>
      <c r="L86" s="142" t="b">
        <v>0</v>
      </c>
      <c r="M86" s="142" t="b">
        <v>0</v>
      </c>
      <c r="N86" s="142" t="b">
        <v>0</v>
      </c>
      <c r="O86" s="142" t="b">
        <v>0</v>
      </c>
      <c r="P86" s="142" t="b">
        <v>0</v>
      </c>
      <c r="Q86" s="142" t="b">
        <v>0</v>
      </c>
      <c r="R86" s="142" t="b">
        <v>0</v>
      </c>
      <c r="S86" s="142" t="b">
        <v>0</v>
      </c>
      <c r="T86" s="142" t="b">
        <v>0</v>
      </c>
      <c r="U86" s="142" t="b">
        <v>0</v>
      </c>
      <c r="V86" s="142" t="b">
        <v>0</v>
      </c>
      <c r="W86" s="142" t="b">
        <v>0</v>
      </c>
      <c r="X86" s="142" t="b">
        <v>0</v>
      </c>
      <c r="Y86" s="142" t="b">
        <v>0</v>
      </c>
      <c r="Z86" s="142" t="b">
        <v>0</v>
      </c>
      <c r="AA86" s="142" t="b">
        <v>0</v>
      </c>
      <c r="AB86" s="142" t="b">
        <v>0</v>
      </c>
      <c r="AC86" s="142" t="b">
        <v>0</v>
      </c>
      <c r="AD86" s="142" t="b">
        <v>0</v>
      </c>
      <c r="AE86" s="142" t="b">
        <v>0</v>
      </c>
    </row>
    <row r="87">
      <c r="A87" s="144"/>
      <c r="B87" s="142" t="b">
        <v>0</v>
      </c>
      <c r="C87" s="142" t="b">
        <v>0</v>
      </c>
      <c r="D87" s="142" t="b">
        <v>0</v>
      </c>
      <c r="E87" s="142" t="b">
        <v>0</v>
      </c>
      <c r="F87" s="142" t="b">
        <v>0</v>
      </c>
      <c r="G87" s="142" t="b">
        <v>0</v>
      </c>
      <c r="H87" s="142" t="b">
        <v>0</v>
      </c>
      <c r="I87" s="142" t="b">
        <v>0</v>
      </c>
      <c r="J87" s="142" t="b">
        <v>0</v>
      </c>
      <c r="K87" s="142" t="b">
        <v>0</v>
      </c>
      <c r="L87" s="142" t="b">
        <v>0</v>
      </c>
      <c r="M87" s="142" t="b">
        <v>0</v>
      </c>
      <c r="N87" s="142" t="b">
        <v>0</v>
      </c>
      <c r="O87" s="142" t="b">
        <v>0</v>
      </c>
      <c r="P87" s="142" t="b">
        <v>0</v>
      </c>
      <c r="Q87" s="142" t="b">
        <v>0</v>
      </c>
      <c r="R87" s="142" t="b">
        <v>0</v>
      </c>
      <c r="S87" s="142" t="b">
        <v>0</v>
      </c>
      <c r="T87" s="142" t="b">
        <v>0</v>
      </c>
      <c r="U87" s="142" t="b">
        <v>0</v>
      </c>
      <c r="V87" s="142" t="b">
        <v>0</v>
      </c>
      <c r="W87" s="142" t="b">
        <v>0</v>
      </c>
      <c r="X87" s="142" t="b">
        <v>0</v>
      </c>
      <c r="Y87" s="142" t="b">
        <v>0</v>
      </c>
      <c r="Z87" s="142" t="b">
        <v>0</v>
      </c>
      <c r="AA87" s="142" t="b">
        <v>0</v>
      </c>
      <c r="AB87" s="142" t="b">
        <v>0</v>
      </c>
      <c r="AC87" s="142" t="b">
        <v>0</v>
      </c>
      <c r="AD87" s="142" t="b">
        <v>0</v>
      </c>
      <c r="AE87" s="142" t="b">
        <v>0</v>
      </c>
    </row>
    <row r="88">
      <c r="A88" s="144"/>
      <c r="B88" s="142" t="b">
        <v>0</v>
      </c>
      <c r="C88" s="142" t="b">
        <v>0</v>
      </c>
      <c r="D88" s="142" t="b">
        <v>0</v>
      </c>
      <c r="E88" s="142" t="b">
        <v>0</v>
      </c>
      <c r="F88" s="142" t="b">
        <v>0</v>
      </c>
      <c r="G88" s="142" t="b">
        <v>0</v>
      </c>
      <c r="H88" s="142" t="b">
        <v>0</v>
      </c>
      <c r="I88" s="142" t="b">
        <v>0</v>
      </c>
      <c r="J88" s="142" t="b">
        <v>0</v>
      </c>
      <c r="K88" s="142" t="b">
        <v>0</v>
      </c>
      <c r="L88" s="142" t="b">
        <v>0</v>
      </c>
      <c r="M88" s="142" t="b">
        <v>0</v>
      </c>
      <c r="N88" s="142" t="b">
        <v>0</v>
      </c>
      <c r="O88" s="142" t="b">
        <v>0</v>
      </c>
      <c r="P88" s="142" t="b">
        <v>0</v>
      </c>
      <c r="Q88" s="142" t="b">
        <v>0</v>
      </c>
      <c r="R88" s="142" t="b">
        <v>0</v>
      </c>
      <c r="S88" s="142" t="b">
        <v>0</v>
      </c>
      <c r="T88" s="142" t="b">
        <v>0</v>
      </c>
      <c r="U88" s="142" t="b">
        <v>0</v>
      </c>
      <c r="V88" s="142" t="b">
        <v>0</v>
      </c>
      <c r="W88" s="142" t="b">
        <v>0</v>
      </c>
      <c r="X88" s="142" t="b">
        <v>0</v>
      </c>
      <c r="Y88" s="142" t="b">
        <v>0</v>
      </c>
      <c r="Z88" s="142" t="b">
        <v>0</v>
      </c>
      <c r="AA88" s="142" t="b">
        <v>0</v>
      </c>
      <c r="AB88" s="142" t="b">
        <v>0</v>
      </c>
      <c r="AC88" s="142" t="b">
        <v>0</v>
      </c>
      <c r="AD88" s="142" t="b">
        <v>0</v>
      </c>
      <c r="AE88" s="142" t="b">
        <v>0</v>
      </c>
    </row>
    <row r="89">
      <c r="A89" s="144"/>
      <c r="B89" s="142" t="b">
        <v>0</v>
      </c>
      <c r="C89" s="142" t="b">
        <v>0</v>
      </c>
      <c r="D89" s="142" t="b">
        <v>0</v>
      </c>
      <c r="E89" s="142" t="b">
        <v>0</v>
      </c>
      <c r="F89" s="142" t="b">
        <v>0</v>
      </c>
      <c r="G89" s="142" t="b">
        <v>0</v>
      </c>
      <c r="H89" s="142" t="b">
        <v>0</v>
      </c>
      <c r="I89" s="142" t="b">
        <v>0</v>
      </c>
      <c r="J89" s="142" t="b">
        <v>0</v>
      </c>
      <c r="K89" s="142" t="b">
        <v>0</v>
      </c>
      <c r="L89" s="142" t="b">
        <v>0</v>
      </c>
      <c r="M89" s="142" t="b">
        <v>0</v>
      </c>
      <c r="N89" s="142" t="b">
        <v>0</v>
      </c>
      <c r="O89" s="142" t="b">
        <v>0</v>
      </c>
      <c r="P89" s="142" t="b">
        <v>0</v>
      </c>
      <c r="Q89" s="142" t="b">
        <v>0</v>
      </c>
      <c r="R89" s="142" t="b">
        <v>0</v>
      </c>
      <c r="S89" s="142" t="b">
        <v>0</v>
      </c>
      <c r="T89" s="142" t="b">
        <v>0</v>
      </c>
      <c r="U89" s="142" t="b">
        <v>0</v>
      </c>
      <c r="V89" s="142" t="b">
        <v>0</v>
      </c>
      <c r="W89" s="142" t="b">
        <v>0</v>
      </c>
      <c r="X89" s="142" t="b">
        <v>0</v>
      </c>
      <c r="Y89" s="142" t="b">
        <v>0</v>
      </c>
      <c r="Z89" s="142" t="b">
        <v>0</v>
      </c>
      <c r="AA89" s="142" t="b">
        <v>0</v>
      </c>
      <c r="AB89" s="142" t="b">
        <v>0</v>
      </c>
      <c r="AC89" s="142" t="b">
        <v>0</v>
      </c>
      <c r="AD89" s="142" t="b">
        <v>0</v>
      </c>
      <c r="AE89" s="142" t="b">
        <v>0</v>
      </c>
    </row>
    <row r="90">
      <c r="A90" s="144"/>
      <c r="B90" s="142" t="b">
        <v>0</v>
      </c>
      <c r="C90" s="142" t="b">
        <v>0</v>
      </c>
      <c r="D90" s="142" t="b">
        <v>0</v>
      </c>
      <c r="E90" s="142" t="b">
        <v>0</v>
      </c>
      <c r="F90" s="142" t="b">
        <v>0</v>
      </c>
      <c r="G90" s="142" t="b">
        <v>0</v>
      </c>
      <c r="H90" s="142" t="b">
        <v>0</v>
      </c>
      <c r="I90" s="142" t="b">
        <v>0</v>
      </c>
      <c r="J90" s="142" t="b">
        <v>0</v>
      </c>
      <c r="K90" s="142" t="b">
        <v>0</v>
      </c>
      <c r="L90" s="142" t="b">
        <v>0</v>
      </c>
      <c r="M90" s="142" t="b">
        <v>0</v>
      </c>
      <c r="N90" s="142" t="b">
        <v>0</v>
      </c>
      <c r="O90" s="142" t="b">
        <v>0</v>
      </c>
      <c r="P90" s="142" t="b">
        <v>0</v>
      </c>
      <c r="Q90" s="142" t="b">
        <v>0</v>
      </c>
      <c r="R90" s="142" t="b">
        <v>0</v>
      </c>
      <c r="S90" s="142" t="b">
        <v>0</v>
      </c>
      <c r="T90" s="142" t="b">
        <v>0</v>
      </c>
      <c r="U90" s="142" t="b">
        <v>0</v>
      </c>
      <c r="V90" s="142" t="b">
        <v>0</v>
      </c>
      <c r="W90" s="142" t="b">
        <v>0</v>
      </c>
      <c r="X90" s="142" t="b">
        <v>0</v>
      </c>
      <c r="Y90" s="142" t="b">
        <v>0</v>
      </c>
      <c r="Z90" s="142" t="b">
        <v>0</v>
      </c>
      <c r="AA90" s="142" t="b">
        <v>0</v>
      </c>
      <c r="AB90" s="142" t="b">
        <v>0</v>
      </c>
      <c r="AC90" s="142" t="b">
        <v>0</v>
      </c>
      <c r="AD90" s="142" t="b">
        <v>0</v>
      </c>
      <c r="AE90" s="142" t="b">
        <v>0</v>
      </c>
    </row>
    <row r="91">
      <c r="A91" s="156" t="s">
        <v>14</v>
      </c>
      <c r="B91" s="157">
        <v>45469.0</v>
      </c>
      <c r="C91" s="157">
        <v>45476.0</v>
      </c>
      <c r="D91" s="157">
        <v>45483.0</v>
      </c>
      <c r="E91" s="157">
        <v>45490.0</v>
      </c>
      <c r="F91" s="157">
        <v>45497.0</v>
      </c>
      <c r="G91" s="157">
        <v>45504.0</v>
      </c>
      <c r="H91" s="157">
        <v>45511.0</v>
      </c>
      <c r="I91" s="157">
        <v>45518.0</v>
      </c>
      <c r="J91" s="157">
        <v>45525.0</v>
      </c>
      <c r="K91" s="157">
        <v>45532.0</v>
      </c>
      <c r="L91" s="157">
        <v>45539.0</v>
      </c>
      <c r="M91" s="157">
        <v>45546.0</v>
      </c>
      <c r="N91" s="157">
        <v>45553.0</v>
      </c>
      <c r="O91" s="157">
        <v>45560.0</v>
      </c>
      <c r="P91" s="157">
        <v>45567.0</v>
      </c>
      <c r="Q91" s="157">
        <v>45574.0</v>
      </c>
      <c r="R91" s="157">
        <v>45581.0</v>
      </c>
      <c r="S91" s="157">
        <v>45588.0</v>
      </c>
      <c r="T91" s="157">
        <v>45595.0</v>
      </c>
      <c r="U91" s="157">
        <v>45602.0</v>
      </c>
      <c r="V91" s="157">
        <v>45609.0</v>
      </c>
      <c r="W91" s="157">
        <v>45616.0</v>
      </c>
      <c r="X91" s="157">
        <v>45623.0</v>
      </c>
      <c r="Y91" s="157">
        <v>45630.0</v>
      </c>
      <c r="Z91" s="157">
        <v>45637.0</v>
      </c>
      <c r="AA91" s="157">
        <v>45644.0</v>
      </c>
      <c r="AB91" s="157">
        <v>45651.0</v>
      </c>
      <c r="AC91" s="157">
        <v>45658.0</v>
      </c>
      <c r="AD91" s="157">
        <v>45665.0</v>
      </c>
      <c r="AE91" s="157">
        <v>45672.0</v>
      </c>
    </row>
    <row r="92">
      <c r="A92" s="148"/>
      <c r="B92" s="158" t="b">
        <v>0</v>
      </c>
      <c r="C92" s="158" t="b">
        <v>0</v>
      </c>
      <c r="D92" s="158" t="b">
        <v>0</v>
      </c>
      <c r="E92" s="158" t="b">
        <v>0</v>
      </c>
      <c r="F92" s="158" t="b">
        <v>0</v>
      </c>
      <c r="G92" s="158" t="b">
        <v>0</v>
      </c>
      <c r="H92" s="158" t="b">
        <v>0</v>
      </c>
      <c r="I92" s="158" t="b">
        <v>0</v>
      </c>
      <c r="J92" s="158" t="b">
        <v>0</v>
      </c>
      <c r="K92" s="158" t="b">
        <v>0</v>
      </c>
      <c r="L92" s="158" t="b">
        <v>0</v>
      </c>
      <c r="M92" s="158" t="b">
        <v>0</v>
      </c>
      <c r="N92" s="158" t="b">
        <v>0</v>
      </c>
      <c r="O92" s="158" t="b">
        <v>0</v>
      </c>
      <c r="P92" s="158" t="b">
        <v>0</v>
      </c>
      <c r="Q92" s="158" t="b">
        <v>0</v>
      </c>
      <c r="R92" s="158" t="b">
        <v>0</v>
      </c>
      <c r="S92" s="158" t="b">
        <v>0</v>
      </c>
      <c r="T92" s="158" t="b">
        <v>0</v>
      </c>
      <c r="U92" s="158" t="b">
        <v>0</v>
      </c>
      <c r="V92" s="158" t="b">
        <v>0</v>
      </c>
      <c r="W92" s="158" t="b">
        <v>0</v>
      </c>
      <c r="X92" s="158" t="b">
        <v>0</v>
      </c>
      <c r="Y92" s="158" t="b">
        <v>0</v>
      </c>
      <c r="Z92" s="158" t="b">
        <v>0</v>
      </c>
      <c r="AA92" s="158" t="b">
        <v>0</v>
      </c>
      <c r="AB92" s="158" t="b">
        <v>0</v>
      </c>
      <c r="AC92" s="158" t="b">
        <v>0</v>
      </c>
      <c r="AD92" s="158" t="b">
        <v>0</v>
      </c>
      <c r="AE92" s="158" t="b">
        <v>0</v>
      </c>
    </row>
    <row r="93">
      <c r="A93" s="148"/>
      <c r="B93" s="158" t="b">
        <v>0</v>
      </c>
      <c r="C93" s="158" t="b">
        <v>0</v>
      </c>
      <c r="D93" s="158" t="b">
        <v>0</v>
      </c>
      <c r="E93" s="158" t="b">
        <v>0</v>
      </c>
      <c r="F93" s="158" t="b">
        <v>0</v>
      </c>
      <c r="G93" s="158" t="b">
        <v>0</v>
      </c>
      <c r="H93" s="158" t="b">
        <v>0</v>
      </c>
      <c r="I93" s="158" t="b">
        <v>0</v>
      </c>
      <c r="J93" s="158" t="b">
        <v>0</v>
      </c>
      <c r="K93" s="158" t="b">
        <v>0</v>
      </c>
      <c r="L93" s="158" t="b">
        <v>0</v>
      </c>
      <c r="M93" s="158" t="b">
        <v>0</v>
      </c>
      <c r="N93" s="158" t="b">
        <v>0</v>
      </c>
      <c r="O93" s="158" t="b">
        <v>0</v>
      </c>
      <c r="P93" s="158" t="b">
        <v>0</v>
      </c>
      <c r="Q93" s="158" t="b">
        <v>0</v>
      </c>
      <c r="R93" s="158" t="b">
        <v>0</v>
      </c>
      <c r="S93" s="158" t="b">
        <v>0</v>
      </c>
      <c r="T93" s="158" t="b">
        <v>0</v>
      </c>
      <c r="U93" s="158" t="b">
        <v>0</v>
      </c>
      <c r="V93" s="158" t="b">
        <v>0</v>
      </c>
      <c r="W93" s="158" t="b">
        <v>0</v>
      </c>
      <c r="X93" s="158" t="b">
        <v>0</v>
      </c>
      <c r="Y93" s="158" t="b">
        <v>0</v>
      </c>
      <c r="Z93" s="158" t="b">
        <v>0</v>
      </c>
      <c r="AA93" s="158" t="b">
        <v>0</v>
      </c>
      <c r="AB93" s="158" t="b">
        <v>0</v>
      </c>
      <c r="AC93" s="158" t="b">
        <v>0</v>
      </c>
      <c r="AD93" s="158" t="b">
        <v>0</v>
      </c>
      <c r="AE93" s="158" t="b">
        <v>0</v>
      </c>
    </row>
    <row r="94">
      <c r="A94" s="148"/>
      <c r="B94" s="158" t="b">
        <v>0</v>
      </c>
      <c r="C94" s="158" t="b">
        <v>0</v>
      </c>
      <c r="D94" s="158" t="b">
        <v>0</v>
      </c>
      <c r="E94" s="158" t="b">
        <v>0</v>
      </c>
      <c r="F94" s="158" t="b">
        <v>0</v>
      </c>
      <c r="G94" s="158" t="b">
        <v>0</v>
      </c>
      <c r="H94" s="158" t="b">
        <v>0</v>
      </c>
      <c r="I94" s="158" t="b">
        <v>0</v>
      </c>
      <c r="J94" s="158" t="b">
        <v>0</v>
      </c>
      <c r="K94" s="158" t="b">
        <v>0</v>
      </c>
      <c r="L94" s="158" t="b">
        <v>0</v>
      </c>
      <c r="M94" s="158" t="b">
        <v>0</v>
      </c>
      <c r="N94" s="158" t="b">
        <v>0</v>
      </c>
      <c r="O94" s="158" t="b">
        <v>0</v>
      </c>
      <c r="P94" s="158" t="b">
        <v>0</v>
      </c>
      <c r="Q94" s="158" t="b">
        <v>0</v>
      </c>
      <c r="R94" s="158" t="b">
        <v>0</v>
      </c>
      <c r="S94" s="158" t="b">
        <v>0</v>
      </c>
      <c r="T94" s="158" t="b">
        <v>0</v>
      </c>
      <c r="U94" s="158" t="b">
        <v>0</v>
      </c>
      <c r="V94" s="158" t="b">
        <v>0</v>
      </c>
      <c r="W94" s="158" t="b">
        <v>0</v>
      </c>
      <c r="X94" s="158" t="b">
        <v>0</v>
      </c>
      <c r="Y94" s="158" t="b">
        <v>0</v>
      </c>
      <c r="Z94" s="158" t="b">
        <v>0</v>
      </c>
      <c r="AA94" s="158" t="b">
        <v>0</v>
      </c>
      <c r="AB94" s="158" t="b">
        <v>0</v>
      </c>
      <c r="AC94" s="158" t="b">
        <v>0</v>
      </c>
      <c r="AD94" s="158" t="b">
        <v>0</v>
      </c>
      <c r="AE94" s="158" t="b">
        <v>0</v>
      </c>
    </row>
    <row r="95">
      <c r="A95" s="144"/>
      <c r="B95" s="158" t="b">
        <v>0</v>
      </c>
      <c r="C95" s="158" t="b">
        <v>0</v>
      </c>
      <c r="D95" s="158" t="b">
        <v>0</v>
      </c>
      <c r="E95" s="158" t="b">
        <v>0</v>
      </c>
      <c r="F95" s="158" t="b">
        <v>0</v>
      </c>
      <c r="G95" s="158" t="b">
        <v>0</v>
      </c>
      <c r="H95" s="158" t="b">
        <v>0</v>
      </c>
      <c r="I95" s="158" t="b">
        <v>0</v>
      </c>
      <c r="J95" s="158" t="b">
        <v>0</v>
      </c>
      <c r="K95" s="158" t="b">
        <v>0</v>
      </c>
      <c r="L95" s="158" t="b">
        <v>0</v>
      </c>
      <c r="M95" s="158" t="b">
        <v>0</v>
      </c>
      <c r="N95" s="158" t="b">
        <v>0</v>
      </c>
      <c r="O95" s="158" t="b">
        <v>0</v>
      </c>
      <c r="P95" s="158" t="b">
        <v>0</v>
      </c>
      <c r="Q95" s="158" t="b">
        <v>0</v>
      </c>
      <c r="R95" s="158" t="b">
        <v>0</v>
      </c>
      <c r="S95" s="158" t="b">
        <v>0</v>
      </c>
      <c r="T95" s="158" t="b">
        <v>0</v>
      </c>
      <c r="U95" s="158" t="b">
        <v>0</v>
      </c>
      <c r="V95" s="158" t="b">
        <v>0</v>
      </c>
      <c r="W95" s="158" t="b">
        <v>0</v>
      </c>
      <c r="X95" s="158" t="b">
        <v>0</v>
      </c>
      <c r="Y95" s="158" t="b">
        <v>0</v>
      </c>
      <c r="Z95" s="158" t="b">
        <v>0</v>
      </c>
      <c r="AA95" s="158" t="b">
        <v>0</v>
      </c>
      <c r="AB95" s="158" t="b">
        <v>0</v>
      </c>
      <c r="AC95" s="158" t="b">
        <v>0</v>
      </c>
      <c r="AD95" s="158" t="b">
        <v>0</v>
      </c>
      <c r="AE95" s="158" t="b">
        <v>0</v>
      </c>
    </row>
    <row r="96">
      <c r="A96" s="144"/>
      <c r="B96" s="158" t="b">
        <v>0</v>
      </c>
      <c r="C96" s="158" t="b">
        <v>0</v>
      </c>
      <c r="D96" s="158" t="b">
        <v>0</v>
      </c>
      <c r="E96" s="158" t="b">
        <v>0</v>
      </c>
      <c r="F96" s="158" t="b">
        <v>0</v>
      </c>
      <c r="G96" s="158" t="b">
        <v>0</v>
      </c>
      <c r="H96" s="158" t="b">
        <v>0</v>
      </c>
      <c r="I96" s="158" t="b">
        <v>0</v>
      </c>
      <c r="J96" s="158" t="b">
        <v>0</v>
      </c>
      <c r="K96" s="158" t="b">
        <v>0</v>
      </c>
      <c r="L96" s="158" t="b">
        <v>0</v>
      </c>
      <c r="M96" s="158" t="b">
        <v>0</v>
      </c>
      <c r="N96" s="158" t="b">
        <v>0</v>
      </c>
      <c r="O96" s="158" t="b">
        <v>0</v>
      </c>
      <c r="P96" s="158" t="b">
        <v>0</v>
      </c>
      <c r="Q96" s="158" t="b">
        <v>0</v>
      </c>
      <c r="R96" s="158" t="b">
        <v>0</v>
      </c>
      <c r="S96" s="158" t="b">
        <v>0</v>
      </c>
      <c r="T96" s="158" t="b">
        <v>0</v>
      </c>
      <c r="U96" s="158" t="b">
        <v>0</v>
      </c>
      <c r="V96" s="158" t="b">
        <v>0</v>
      </c>
      <c r="W96" s="158" t="b">
        <v>0</v>
      </c>
      <c r="X96" s="158" t="b">
        <v>0</v>
      </c>
      <c r="Y96" s="158" t="b">
        <v>0</v>
      </c>
      <c r="Z96" s="158" t="b">
        <v>0</v>
      </c>
      <c r="AA96" s="158" t="b">
        <v>0</v>
      </c>
      <c r="AB96" s="158" t="b">
        <v>0</v>
      </c>
      <c r="AC96" s="158" t="b">
        <v>0</v>
      </c>
      <c r="AD96" s="158" t="b">
        <v>0</v>
      </c>
      <c r="AE96" s="158" t="b">
        <v>0</v>
      </c>
    </row>
    <row r="97">
      <c r="A97" s="144"/>
      <c r="B97" s="158" t="b">
        <v>0</v>
      </c>
      <c r="C97" s="158" t="b">
        <v>0</v>
      </c>
      <c r="D97" s="158" t="b">
        <v>0</v>
      </c>
      <c r="E97" s="158" t="b">
        <v>0</v>
      </c>
      <c r="F97" s="158" t="b">
        <v>0</v>
      </c>
      <c r="G97" s="158" t="b">
        <v>0</v>
      </c>
      <c r="H97" s="158" t="b">
        <v>0</v>
      </c>
      <c r="I97" s="158" t="b">
        <v>0</v>
      </c>
      <c r="J97" s="158" t="b">
        <v>0</v>
      </c>
      <c r="K97" s="158" t="b">
        <v>0</v>
      </c>
      <c r="L97" s="158" t="b">
        <v>0</v>
      </c>
      <c r="M97" s="158" t="b">
        <v>0</v>
      </c>
      <c r="N97" s="158" t="b">
        <v>0</v>
      </c>
      <c r="O97" s="158" t="b">
        <v>0</v>
      </c>
      <c r="P97" s="158" t="b">
        <v>0</v>
      </c>
      <c r="Q97" s="158" t="b">
        <v>0</v>
      </c>
      <c r="R97" s="158" t="b">
        <v>0</v>
      </c>
      <c r="S97" s="158" t="b">
        <v>0</v>
      </c>
      <c r="T97" s="158" t="b">
        <v>0</v>
      </c>
      <c r="U97" s="158" t="b">
        <v>0</v>
      </c>
      <c r="V97" s="158" t="b">
        <v>0</v>
      </c>
      <c r="W97" s="158" t="b">
        <v>0</v>
      </c>
      <c r="X97" s="158" t="b">
        <v>0</v>
      </c>
      <c r="Y97" s="158" t="b">
        <v>0</v>
      </c>
      <c r="Z97" s="158" t="b">
        <v>0</v>
      </c>
      <c r="AA97" s="158" t="b">
        <v>0</v>
      </c>
      <c r="AB97" s="158" t="b">
        <v>0</v>
      </c>
      <c r="AC97" s="158" t="b">
        <v>0</v>
      </c>
      <c r="AD97" s="158" t="b">
        <v>0</v>
      </c>
      <c r="AE97" s="158" t="b">
        <v>0</v>
      </c>
    </row>
    <row r="98">
      <c r="A98" s="144"/>
      <c r="B98" s="158" t="b">
        <v>0</v>
      </c>
      <c r="C98" s="158" t="b">
        <v>0</v>
      </c>
      <c r="D98" s="158" t="b">
        <v>0</v>
      </c>
      <c r="E98" s="158" t="b">
        <v>0</v>
      </c>
      <c r="F98" s="158" t="b">
        <v>0</v>
      </c>
      <c r="G98" s="158" t="b">
        <v>0</v>
      </c>
      <c r="H98" s="158" t="b">
        <v>0</v>
      </c>
      <c r="I98" s="158" t="b">
        <v>0</v>
      </c>
      <c r="J98" s="158" t="b">
        <v>0</v>
      </c>
      <c r="K98" s="158" t="b">
        <v>0</v>
      </c>
      <c r="L98" s="158" t="b">
        <v>0</v>
      </c>
      <c r="M98" s="158" t="b">
        <v>0</v>
      </c>
      <c r="N98" s="158" t="b">
        <v>0</v>
      </c>
      <c r="O98" s="158" t="b">
        <v>0</v>
      </c>
      <c r="P98" s="158" t="b">
        <v>0</v>
      </c>
      <c r="Q98" s="158" t="b">
        <v>0</v>
      </c>
      <c r="R98" s="158" t="b">
        <v>0</v>
      </c>
      <c r="S98" s="158" t="b">
        <v>0</v>
      </c>
      <c r="T98" s="158" t="b">
        <v>0</v>
      </c>
      <c r="U98" s="158" t="b">
        <v>0</v>
      </c>
      <c r="V98" s="158" t="b">
        <v>0</v>
      </c>
      <c r="W98" s="158" t="b">
        <v>0</v>
      </c>
      <c r="X98" s="158" t="b">
        <v>0</v>
      </c>
      <c r="Y98" s="158" t="b">
        <v>0</v>
      </c>
      <c r="Z98" s="158" t="b">
        <v>0</v>
      </c>
      <c r="AA98" s="158" t="b">
        <v>0</v>
      </c>
      <c r="AB98" s="158" t="b">
        <v>0</v>
      </c>
      <c r="AC98" s="158" t="b">
        <v>0</v>
      </c>
      <c r="AD98" s="158" t="b">
        <v>0</v>
      </c>
      <c r="AE98" s="158" t="b">
        <v>0</v>
      </c>
    </row>
    <row r="99">
      <c r="A99" s="144"/>
      <c r="B99" s="158" t="b">
        <v>0</v>
      </c>
      <c r="C99" s="158" t="b">
        <v>0</v>
      </c>
      <c r="D99" s="158" t="b">
        <v>0</v>
      </c>
      <c r="E99" s="158" t="b">
        <v>0</v>
      </c>
      <c r="F99" s="158" t="b">
        <v>0</v>
      </c>
      <c r="G99" s="158" t="b">
        <v>0</v>
      </c>
      <c r="H99" s="158" t="b">
        <v>0</v>
      </c>
      <c r="I99" s="158" t="b">
        <v>0</v>
      </c>
      <c r="J99" s="158" t="b">
        <v>0</v>
      </c>
      <c r="K99" s="158" t="b">
        <v>0</v>
      </c>
      <c r="L99" s="158" t="b">
        <v>0</v>
      </c>
      <c r="M99" s="158" t="b">
        <v>0</v>
      </c>
      <c r="N99" s="158" t="b">
        <v>0</v>
      </c>
      <c r="O99" s="158" t="b">
        <v>0</v>
      </c>
      <c r="P99" s="158" t="b">
        <v>0</v>
      </c>
      <c r="Q99" s="158" t="b">
        <v>0</v>
      </c>
      <c r="R99" s="158" t="b">
        <v>0</v>
      </c>
      <c r="S99" s="158" t="b">
        <v>0</v>
      </c>
      <c r="T99" s="158" t="b">
        <v>0</v>
      </c>
      <c r="U99" s="158" t="b">
        <v>0</v>
      </c>
      <c r="V99" s="158" t="b">
        <v>0</v>
      </c>
      <c r="W99" s="158" t="b">
        <v>0</v>
      </c>
      <c r="X99" s="158" t="b">
        <v>0</v>
      </c>
      <c r="Y99" s="158" t="b">
        <v>0</v>
      </c>
      <c r="Z99" s="158" t="b">
        <v>0</v>
      </c>
      <c r="AA99" s="158" t="b">
        <v>0</v>
      </c>
      <c r="AB99" s="158" t="b">
        <v>0</v>
      </c>
      <c r="AC99" s="158" t="b">
        <v>0</v>
      </c>
      <c r="AD99" s="158" t="b">
        <v>0</v>
      </c>
      <c r="AE99" s="158" t="b">
        <v>0</v>
      </c>
    </row>
    <row r="100">
      <c r="A100" s="144"/>
      <c r="B100" s="158" t="b">
        <v>0</v>
      </c>
      <c r="C100" s="158" t="b">
        <v>0</v>
      </c>
      <c r="D100" s="158" t="b">
        <v>0</v>
      </c>
      <c r="E100" s="158" t="b">
        <v>0</v>
      </c>
      <c r="F100" s="158" t="b">
        <v>0</v>
      </c>
      <c r="G100" s="158" t="b">
        <v>0</v>
      </c>
      <c r="H100" s="158" t="b">
        <v>0</v>
      </c>
      <c r="I100" s="158" t="b">
        <v>0</v>
      </c>
      <c r="J100" s="158" t="b">
        <v>0</v>
      </c>
      <c r="K100" s="158" t="b">
        <v>0</v>
      </c>
      <c r="L100" s="158" t="b">
        <v>0</v>
      </c>
      <c r="M100" s="158" t="b">
        <v>0</v>
      </c>
      <c r="N100" s="158" t="b">
        <v>0</v>
      </c>
      <c r="O100" s="158" t="b">
        <v>0</v>
      </c>
      <c r="P100" s="158" t="b">
        <v>0</v>
      </c>
      <c r="Q100" s="158" t="b">
        <v>0</v>
      </c>
      <c r="R100" s="158" t="b">
        <v>0</v>
      </c>
      <c r="S100" s="158" t="b">
        <v>0</v>
      </c>
      <c r="T100" s="158" t="b">
        <v>0</v>
      </c>
      <c r="U100" s="158" t="b">
        <v>0</v>
      </c>
      <c r="V100" s="158" t="b">
        <v>0</v>
      </c>
      <c r="W100" s="158" t="b">
        <v>0</v>
      </c>
      <c r="X100" s="158" t="b">
        <v>0</v>
      </c>
      <c r="Y100" s="158" t="b">
        <v>0</v>
      </c>
      <c r="Z100" s="158" t="b">
        <v>0</v>
      </c>
      <c r="AA100" s="158" t="b">
        <v>0</v>
      </c>
      <c r="AB100" s="158" t="b">
        <v>0</v>
      </c>
      <c r="AC100" s="158" t="b">
        <v>0</v>
      </c>
      <c r="AD100" s="158" t="b">
        <v>0</v>
      </c>
      <c r="AE100" s="158" t="b">
        <v>0</v>
      </c>
    </row>
    <row r="101">
      <c r="A101" s="144"/>
      <c r="B101" s="158" t="b">
        <v>0</v>
      </c>
      <c r="C101" s="158" t="b">
        <v>0</v>
      </c>
      <c r="D101" s="158" t="b">
        <v>0</v>
      </c>
      <c r="E101" s="158" t="b">
        <v>0</v>
      </c>
      <c r="F101" s="158" t="b">
        <v>0</v>
      </c>
      <c r="G101" s="158" t="b">
        <v>0</v>
      </c>
      <c r="H101" s="158" t="b">
        <v>0</v>
      </c>
      <c r="I101" s="158" t="b">
        <v>0</v>
      </c>
      <c r="J101" s="158" t="b">
        <v>0</v>
      </c>
      <c r="K101" s="158" t="b">
        <v>0</v>
      </c>
      <c r="L101" s="158" t="b">
        <v>0</v>
      </c>
      <c r="M101" s="158" t="b">
        <v>0</v>
      </c>
      <c r="N101" s="158" t="b">
        <v>0</v>
      </c>
      <c r="O101" s="158" t="b">
        <v>0</v>
      </c>
      <c r="P101" s="158" t="b">
        <v>0</v>
      </c>
      <c r="Q101" s="158" t="b">
        <v>0</v>
      </c>
      <c r="R101" s="158" t="b">
        <v>0</v>
      </c>
      <c r="S101" s="158" t="b">
        <v>0</v>
      </c>
      <c r="T101" s="158" t="b">
        <v>0</v>
      </c>
      <c r="U101" s="158" t="b">
        <v>0</v>
      </c>
      <c r="V101" s="158" t="b">
        <v>0</v>
      </c>
      <c r="W101" s="158" t="b">
        <v>0</v>
      </c>
      <c r="X101" s="158" t="b">
        <v>0</v>
      </c>
      <c r="Y101" s="158" t="b">
        <v>0</v>
      </c>
      <c r="Z101" s="158" t="b">
        <v>0</v>
      </c>
      <c r="AA101" s="158" t="b">
        <v>0</v>
      </c>
      <c r="AB101" s="158" t="b">
        <v>0</v>
      </c>
      <c r="AC101" s="158" t="b">
        <v>0</v>
      </c>
      <c r="AD101" s="158" t="b">
        <v>0</v>
      </c>
      <c r="AE101" s="158" t="b">
        <v>0</v>
      </c>
    </row>
    <row r="102">
      <c r="A102" s="156" t="s">
        <v>15</v>
      </c>
      <c r="B102" s="157">
        <v>45469.0</v>
      </c>
      <c r="C102" s="157">
        <v>45476.0</v>
      </c>
      <c r="D102" s="157">
        <v>45483.0</v>
      </c>
      <c r="E102" s="157">
        <v>45490.0</v>
      </c>
      <c r="F102" s="157">
        <v>45497.0</v>
      </c>
      <c r="G102" s="157">
        <v>45504.0</v>
      </c>
      <c r="H102" s="157">
        <v>45511.0</v>
      </c>
      <c r="I102" s="157">
        <v>45518.0</v>
      </c>
      <c r="J102" s="157">
        <v>45525.0</v>
      </c>
      <c r="K102" s="157">
        <v>45532.0</v>
      </c>
      <c r="L102" s="157">
        <v>45539.0</v>
      </c>
      <c r="M102" s="157">
        <v>45546.0</v>
      </c>
      <c r="N102" s="157">
        <v>45553.0</v>
      </c>
      <c r="O102" s="157">
        <v>45560.0</v>
      </c>
      <c r="P102" s="157">
        <v>45567.0</v>
      </c>
      <c r="Q102" s="157">
        <v>45574.0</v>
      </c>
      <c r="R102" s="157">
        <v>45581.0</v>
      </c>
      <c r="S102" s="157">
        <v>45588.0</v>
      </c>
      <c r="T102" s="157">
        <v>45595.0</v>
      </c>
      <c r="U102" s="157">
        <v>45602.0</v>
      </c>
      <c r="V102" s="157">
        <v>45609.0</v>
      </c>
      <c r="W102" s="157">
        <v>45616.0</v>
      </c>
      <c r="X102" s="157">
        <v>45623.0</v>
      </c>
      <c r="Y102" s="157">
        <v>45630.0</v>
      </c>
      <c r="Z102" s="157">
        <v>45637.0</v>
      </c>
      <c r="AA102" s="157">
        <v>45644.0</v>
      </c>
      <c r="AB102" s="157">
        <v>45651.0</v>
      </c>
      <c r="AC102" s="157">
        <v>45658.0</v>
      </c>
      <c r="AD102" s="157">
        <v>45665.0</v>
      </c>
      <c r="AE102" s="157">
        <v>45672.0</v>
      </c>
    </row>
    <row r="103">
      <c r="A103" s="148"/>
      <c r="B103" s="142" t="b">
        <v>0</v>
      </c>
      <c r="C103" s="142" t="b">
        <v>0</v>
      </c>
      <c r="D103" s="142" t="b">
        <v>0</v>
      </c>
      <c r="E103" s="142" t="b">
        <v>0</v>
      </c>
      <c r="F103" s="142" t="b">
        <v>0</v>
      </c>
      <c r="G103" s="142" t="b">
        <v>0</v>
      </c>
      <c r="H103" s="142" t="b">
        <v>0</v>
      </c>
      <c r="I103" s="142" t="b">
        <v>0</v>
      </c>
      <c r="J103" s="142" t="b">
        <v>0</v>
      </c>
      <c r="K103" s="142" t="b">
        <v>0</v>
      </c>
      <c r="L103" s="142" t="b">
        <v>0</v>
      </c>
      <c r="M103" s="142" t="b">
        <v>0</v>
      </c>
      <c r="N103" s="142" t="b">
        <v>0</v>
      </c>
      <c r="O103" s="142" t="b">
        <v>0</v>
      </c>
      <c r="P103" s="142" t="b">
        <v>0</v>
      </c>
      <c r="Q103" s="142" t="b">
        <v>0</v>
      </c>
      <c r="R103" s="142" t="b">
        <v>0</v>
      </c>
      <c r="S103" s="142" t="b">
        <v>0</v>
      </c>
      <c r="T103" s="142" t="b">
        <v>0</v>
      </c>
      <c r="U103" s="142" t="b">
        <v>0</v>
      </c>
      <c r="V103" s="142" t="b">
        <v>0</v>
      </c>
      <c r="W103" s="142" t="b">
        <v>0</v>
      </c>
      <c r="X103" s="142" t="b">
        <v>0</v>
      </c>
      <c r="Y103" s="142" t="b">
        <v>0</v>
      </c>
      <c r="Z103" s="142" t="b">
        <v>0</v>
      </c>
      <c r="AA103" s="142" t="b">
        <v>0</v>
      </c>
      <c r="AB103" s="142" t="b">
        <v>0</v>
      </c>
      <c r="AC103" s="142" t="b">
        <v>0</v>
      </c>
      <c r="AD103" s="142" t="b">
        <v>0</v>
      </c>
      <c r="AE103" s="142" t="b">
        <v>0</v>
      </c>
    </row>
    <row r="104">
      <c r="A104" s="148"/>
      <c r="B104" s="142" t="b">
        <v>0</v>
      </c>
      <c r="C104" s="142" t="b">
        <v>0</v>
      </c>
      <c r="D104" s="142" t="b">
        <v>0</v>
      </c>
      <c r="E104" s="142" t="b">
        <v>0</v>
      </c>
      <c r="F104" s="142" t="b">
        <v>0</v>
      </c>
      <c r="G104" s="142" t="b">
        <v>0</v>
      </c>
      <c r="H104" s="142" t="b">
        <v>0</v>
      </c>
      <c r="I104" s="142" t="b">
        <v>0</v>
      </c>
      <c r="J104" s="142" t="b">
        <v>0</v>
      </c>
      <c r="K104" s="142" t="b">
        <v>0</v>
      </c>
      <c r="L104" s="142" t="b">
        <v>0</v>
      </c>
      <c r="M104" s="142" t="b">
        <v>0</v>
      </c>
      <c r="N104" s="142" t="b">
        <v>0</v>
      </c>
      <c r="O104" s="142" t="b">
        <v>0</v>
      </c>
      <c r="P104" s="142" t="b">
        <v>0</v>
      </c>
      <c r="Q104" s="142" t="b">
        <v>0</v>
      </c>
      <c r="R104" s="142" t="b">
        <v>0</v>
      </c>
      <c r="S104" s="142" t="b">
        <v>0</v>
      </c>
      <c r="T104" s="142" t="b">
        <v>0</v>
      </c>
      <c r="U104" s="142" t="b">
        <v>0</v>
      </c>
      <c r="V104" s="142" t="b">
        <v>0</v>
      </c>
      <c r="W104" s="142" t="b">
        <v>0</v>
      </c>
      <c r="X104" s="142" t="b">
        <v>0</v>
      </c>
      <c r="Y104" s="142" t="b">
        <v>0</v>
      </c>
      <c r="Z104" s="142" t="b">
        <v>0</v>
      </c>
      <c r="AA104" s="142" t="b">
        <v>0</v>
      </c>
      <c r="AB104" s="142" t="b">
        <v>0</v>
      </c>
      <c r="AC104" s="142" t="b">
        <v>0</v>
      </c>
      <c r="AD104" s="142" t="b">
        <v>0</v>
      </c>
      <c r="AE104" s="142" t="b">
        <v>0</v>
      </c>
    </row>
    <row r="105">
      <c r="A105" s="148"/>
      <c r="B105" s="142" t="b">
        <v>0</v>
      </c>
      <c r="C105" s="142" t="b">
        <v>0</v>
      </c>
      <c r="D105" s="142" t="b">
        <v>0</v>
      </c>
      <c r="E105" s="142" t="b">
        <v>0</v>
      </c>
      <c r="F105" s="142" t="b">
        <v>0</v>
      </c>
      <c r="G105" s="142" t="b">
        <v>0</v>
      </c>
      <c r="H105" s="142" t="b">
        <v>0</v>
      </c>
      <c r="I105" s="142" t="b">
        <v>0</v>
      </c>
      <c r="J105" s="142" t="b">
        <v>0</v>
      </c>
      <c r="K105" s="142" t="b">
        <v>0</v>
      </c>
      <c r="L105" s="142" t="b">
        <v>0</v>
      </c>
      <c r="M105" s="142" t="b">
        <v>0</v>
      </c>
      <c r="N105" s="142" t="b">
        <v>0</v>
      </c>
      <c r="O105" s="142" t="b">
        <v>0</v>
      </c>
      <c r="P105" s="142" t="b">
        <v>0</v>
      </c>
      <c r="Q105" s="142" t="b">
        <v>0</v>
      </c>
      <c r="R105" s="142" t="b">
        <v>0</v>
      </c>
      <c r="S105" s="142" t="b">
        <v>0</v>
      </c>
      <c r="T105" s="142" t="b">
        <v>0</v>
      </c>
      <c r="U105" s="142" t="b">
        <v>0</v>
      </c>
      <c r="V105" s="142" t="b">
        <v>0</v>
      </c>
      <c r="W105" s="142" t="b">
        <v>0</v>
      </c>
      <c r="X105" s="142" t="b">
        <v>0</v>
      </c>
      <c r="Y105" s="142" t="b">
        <v>0</v>
      </c>
      <c r="Z105" s="142" t="b">
        <v>0</v>
      </c>
      <c r="AA105" s="142" t="b">
        <v>0</v>
      </c>
      <c r="AB105" s="142" t="b">
        <v>0</v>
      </c>
      <c r="AC105" s="142" t="b">
        <v>0</v>
      </c>
      <c r="AD105" s="142" t="b">
        <v>0</v>
      </c>
      <c r="AE105" s="142" t="b">
        <v>0</v>
      </c>
    </row>
    <row r="106">
      <c r="A106" s="148"/>
      <c r="B106" s="142" t="b">
        <v>0</v>
      </c>
      <c r="C106" s="142" t="b">
        <v>0</v>
      </c>
      <c r="D106" s="142" t="b">
        <v>0</v>
      </c>
      <c r="E106" s="142" t="b">
        <v>0</v>
      </c>
      <c r="F106" s="142" t="b">
        <v>0</v>
      </c>
      <c r="G106" s="142" t="b">
        <v>0</v>
      </c>
      <c r="H106" s="142" t="b">
        <v>0</v>
      </c>
      <c r="I106" s="142" t="b">
        <v>0</v>
      </c>
      <c r="J106" s="142" t="b">
        <v>0</v>
      </c>
      <c r="K106" s="142" t="b">
        <v>0</v>
      </c>
      <c r="L106" s="142" t="b">
        <v>0</v>
      </c>
      <c r="M106" s="142" t="b">
        <v>0</v>
      </c>
      <c r="N106" s="142" t="b">
        <v>0</v>
      </c>
      <c r="O106" s="142" t="b">
        <v>0</v>
      </c>
      <c r="P106" s="142" t="b">
        <v>0</v>
      </c>
      <c r="Q106" s="142" t="b">
        <v>0</v>
      </c>
      <c r="R106" s="142" t="b">
        <v>0</v>
      </c>
      <c r="S106" s="142" t="b">
        <v>0</v>
      </c>
      <c r="T106" s="142" t="b">
        <v>0</v>
      </c>
      <c r="U106" s="142" t="b">
        <v>0</v>
      </c>
      <c r="V106" s="142" t="b">
        <v>0</v>
      </c>
      <c r="W106" s="142" t="b">
        <v>0</v>
      </c>
      <c r="X106" s="142" t="b">
        <v>0</v>
      </c>
      <c r="Y106" s="142" t="b">
        <v>0</v>
      </c>
      <c r="Z106" s="142" t="b">
        <v>0</v>
      </c>
      <c r="AA106" s="142" t="b">
        <v>0</v>
      </c>
      <c r="AB106" s="142" t="b">
        <v>0</v>
      </c>
      <c r="AC106" s="142" t="b">
        <v>0</v>
      </c>
      <c r="AD106" s="142" t="b">
        <v>0</v>
      </c>
      <c r="AE106" s="142" t="b">
        <v>0</v>
      </c>
    </row>
    <row r="107">
      <c r="A107" s="144"/>
      <c r="B107" s="142" t="b">
        <v>0</v>
      </c>
      <c r="C107" s="142" t="b">
        <v>0</v>
      </c>
      <c r="D107" s="142" t="b">
        <v>0</v>
      </c>
      <c r="E107" s="142" t="b">
        <v>0</v>
      </c>
      <c r="F107" s="142" t="b">
        <v>0</v>
      </c>
      <c r="G107" s="142" t="b">
        <v>0</v>
      </c>
      <c r="H107" s="142" t="b">
        <v>0</v>
      </c>
      <c r="I107" s="142" t="b">
        <v>0</v>
      </c>
      <c r="J107" s="142" t="b">
        <v>0</v>
      </c>
      <c r="K107" s="142" t="b">
        <v>0</v>
      </c>
      <c r="L107" s="142" t="b">
        <v>0</v>
      </c>
      <c r="M107" s="142" t="b">
        <v>0</v>
      </c>
      <c r="N107" s="142" t="b">
        <v>0</v>
      </c>
      <c r="O107" s="142" t="b">
        <v>0</v>
      </c>
      <c r="P107" s="142" t="b">
        <v>0</v>
      </c>
      <c r="Q107" s="142" t="b">
        <v>0</v>
      </c>
      <c r="R107" s="142" t="b">
        <v>0</v>
      </c>
      <c r="S107" s="142" t="b">
        <v>0</v>
      </c>
      <c r="T107" s="142" t="b">
        <v>0</v>
      </c>
      <c r="U107" s="142" t="b">
        <v>0</v>
      </c>
      <c r="V107" s="142" t="b">
        <v>0</v>
      </c>
      <c r="W107" s="142" t="b">
        <v>0</v>
      </c>
      <c r="X107" s="142" t="b">
        <v>0</v>
      </c>
      <c r="Y107" s="142" t="b">
        <v>0</v>
      </c>
      <c r="Z107" s="142" t="b">
        <v>0</v>
      </c>
      <c r="AA107" s="142" t="b">
        <v>0</v>
      </c>
      <c r="AB107" s="142" t="b">
        <v>0</v>
      </c>
      <c r="AC107" s="142" t="b">
        <v>0</v>
      </c>
      <c r="AD107" s="142" t="b">
        <v>0</v>
      </c>
      <c r="AE107" s="142" t="b">
        <v>0</v>
      </c>
    </row>
    <row r="108">
      <c r="A108" s="144"/>
      <c r="B108" s="142" t="b">
        <v>0</v>
      </c>
      <c r="C108" s="142" t="b">
        <v>0</v>
      </c>
      <c r="D108" s="142" t="b">
        <v>0</v>
      </c>
      <c r="E108" s="142" t="b">
        <v>0</v>
      </c>
      <c r="F108" s="142" t="b">
        <v>0</v>
      </c>
      <c r="G108" s="142" t="b">
        <v>0</v>
      </c>
      <c r="H108" s="142" t="b">
        <v>0</v>
      </c>
      <c r="I108" s="142" t="b">
        <v>0</v>
      </c>
      <c r="J108" s="142" t="b">
        <v>0</v>
      </c>
      <c r="K108" s="142" t="b">
        <v>0</v>
      </c>
      <c r="L108" s="142" t="b">
        <v>0</v>
      </c>
      <c r="M108" s="142" t="b">
        <v>0</v>
      </c>
      <c r="N108" s="142" t="b">
        <v>0</v>
      </c>
      <c r="O108" s="142" t="b">
        <v>0</v>
      </c>
      <c r="P108" s="142" t="b">
        <v>0</v>
      </c>
      <c r="Q108" s="142" t="b">
        <v>0</v>
      </c>
      <c r="R108" s="142" t="b">
        <v>0</v>
      </c>
      <c r="S108" s="142" t="b">
        <v>0</v>
      </c>
      <c r="T108" s="142" t="b">
        <v>0</v>
      </c>
      <c r="U108" s="142" t="b">
        <v>0</v>
      </c>
      <c r="V108" s="142" t="b">
        <v>0</v>
      </c>
      <c r="W108" s="142" t="b">
        <v>0</v>
      </c>
      <c r="X108" s="142" t="b">
        <v>0</v>
      </c>
      <c r="Y108" s="142" t="b">
        <v>0</v>
      </c>
      <c r="Z108" s="142" t="b">
        <v>0</v>
      </c>
      <c r="AA108" s="142" t="b">
        <v>0</v>
      </c>
      <c r="AB108" s="142" t="b">
        <v>0</v>
      </c>
      <c r="AC108" s="142" t="b">
        <v>0</v>
      </c>
      <c r="AD108" s="142" t="b">
        <v>0</v>
      </c>
      <c r="AE108" s="142" t="b">
        <v>0</v>
      </c>
    </row>
    <row r="109">
      <c r="A109" s="144"/>
      <c r="B109" s="142" t="b">
        <v>0</v>
      </c>
      <c r="C109" s="142" t="b">
        <v>0</v>
      </c>
      <c r="D109" s="142" t="b">
        <v>0</v>
      </c>
      <c r="E109" s="142" t="b">
        <v>0</v>
      </c>
      <c r="F109" s="142" t="b">
        <v>0</v>
      </c>
      <c r="G109" s="142" t="b">
        <v>0</v>
      </c>
      <c r="H109" s="142" t="b">
        <v>0</v>
      </c>
      <c r="I109" s="142" t="b">
        <v>0</v>
      </c>
      <c r="J109" s="142" t="b">
        <v>0</v>
      </c>
      <c r="K109" s="142" t="b">
        <v>0</v>
      </c>
      <c r="L109" s="142" t="b">
        <v>0</v>
      </c>
      <c r="M109" s="142" t="b">
        <v>0</v>
      </c>
      <c r="N109" s="142" t="b">
        <v>0</v>
      </c>
      <c r="O109" s="142" t="b">
        <v>0</v>
      </c>
      <c r="P109" s="142" t="b">
        <v>0</v>
      </c>
      <c r="Q109" s="142" t="b">
        <v>0</v>
      </c>
      <c r="R109" s="142" t="b">
        <v>0</v>
      </c>
      <c r="S109" s="142" t="b">
        <v>0</v>
      </c>
      <c r="T109" s="142" t="b">
        <v>0</v>
      </c>
      <c r="U109" s="142" t="b">
        <v>0</v>
      </c>
      <c r="V109" s="142" t="b">
        <v>0</v>
      </c>
      <c r="W109" s="142" t="b">
        <v>0</v>
      </c>
      <c r="X109" s="142" t="b">
        <v>0</v>
      </c>
      <c r="Y109" s="142" t="b">
        <v>0</v>
      </c>
      <c r="Z109" s="142" t="b">
        <v>0</v>
      </c>
      <c r="AA109" s="142" t="b">
        <v>0</v>
      </c>
      <c r="AB109" s="142" t="b">
        <v>0</v>
      </c>
      <c r="AC109" s="142" t="b">
        <v>0</v>
      </c>
      <c r="AD109" s="142" t="b">
        <v>0</v>
      </c>
      <c r="AE109" s="142" t="b">
        <v>0</v>
      </c>
    </row>
    <row r="110">
      <c r="A110" s="144"/>
      <c r="B110" s="142" t="b">
        <v>0</v>
      </c>
      <c r="C110" s="142" t="b">
        <v>0</v>
      </c>
      <c r="D110" s="142" t="b">
        <v>0</v>
      </c>
      <c r="E110" s="142" t="b">
        <v>0</v>
      </c>
      <c r="F110" s="142" t="b">
        <v>0</v>
      </c>
      <c r="G110" s="142" t="b">
        <v>0</v>
      </c>
      <c r="H110" s="142" t="b">
        <v>0</v>
      </c>
      <c r="I110" s="142" t="b">
        <v>0</v>
      </c>
      <c r="J110" s="142" t="b">
        <v>0</v>
      </c>
      <c r="K110" s="142" t="b">
        <v>0</v>
      </c>
      <c r="L110" s="142" t="b">
        <v>0</v>
      </c>
      <c r="M110" s="142" t="b">
        <v>0</v>
      </c>
      <c r="N110" s="142" t="b">
        <v>0</v>
      </c>
      <c r="O110" s="142" t="b">
        <v>0</v>
      </c>
      <c r="P110" s="142" t="b">
        <v>0</v>
      </c>
      <c r="Q110" s="142" t="b">
        <v>0</v>
      </c>
      <c r="R110" s="142" t="b">
        <v>0</v>
      </c>
      <c r="S110" s="142" t="b">
        <v>0</v>
      </c>
      <c r="T110" s="142" t="b">
        <v>0</v>
      </c>
      <c r="U110" s="142" t="b">
        <v>0</v>
      </c>
      <c r="V110" s="142" t="b">
        <v>0</v>
      </c>
      <c r="W110" s="142" t="b">
        <v>0</v>
      </c>
      <c r="X110" s="142" t="b">
        <v>0</v>
      </c>
      <c r="Y110" s="142" t="b">
        <v>0</v>
      </c>
      <c r="Z110" s="142" t="b">
        <v>0</v>
      </c>
      <c r="AA110" s="142" t="b">
        <v>0</v>
      </c>
      <c r="AB110" s="142" t="b">
        <v>0</v>
      </c>
      <c r="AC110" s="142" t="b">
        <v>0</v>
      </c>
      <c r="AD110" s="142" t="b">
        <v>0</v>
      </c>
      <c r="AE110" s="142" t="b">
        <v>0</v>
      </c>
    </row>
    <row r="111">
      <c r="A111" s="144"/>
      <c r="B111" s="142" t="b">
        <v>0</v>
      </c>
      <c r="C111" s="142" t="b">
        <v>0</v>
      </c>
      <c r="D111" s="142" t="b">
        <v>0</v>
      </c>
      <c r="E111" s="142" t="b">
        <v>0</v>
      </c>
      <c r="F111" s="142" t="b">
        <v>0</v>
      </c>
      <c r="G111" s="142" t="b">
        <v>0</v>
      </c>
      <c r="H111" s="142" t="b">
        <v>0</v>
      </c>
      <c r="I111" s="142" t="b">
        <v>0</v>
      </c>
      <c r="J111" s="142" t="b">
        <v>0</v>
      </c>
      <c r="K111" s="142" t="b">
        <v>0</v>
      </c>
      <c r="L111" s="142" t="b">
        <v>0</v>
      </c>
      <c r="M111" s="142" t="b">
        <v>0</v>
      </c>
      <c r="N111" s="142" t="b">
        <v>0</v>
      </c>
      <c r="O111" s="142" t="b">
        <v>0</v>
      </c>
      <c r="P111" s="142" t="b">
        <v>0</v>
      </c>
      <c r="Q111" s="142" t="b">
        <v>0</v>
      </c>
      <c r="R111" s="142" t="b">
        <v>0</v>
      </c>
      <c r="S111" s="142" t="b">
        <v>0</v>
      </c>
      <c r="T111" s="142" t="b">
        <v>0</v>
      </c>
      <c r="U111" s="142" t="b">
        <v>0</v>
      </c>
      <c r="V111" s="142" t="b">
        <v>0</v>
      </c>
      <c r="W111" s="142" t="b">
        <v>0</v>
      </c>
      <c r="X111" s="142" t="b">
        <v>0</v>
      </c>
      <c r="Y111" s="142" t="b">
        <v>0</v>
      </c>
      <c r="Z111" s="142" t="b">
        <v>0</v>
      </c>
      <c r="AA111" s="142" t="b">
        <v>0</v>
      </c>
      <c r="AB111" s="142" t="b">
        <v>0</v>
      </c>
      <c r="AC111" s="142" t="b">
        <v>0</v>
      </c>
      <c r="AD111" s="142" t="b">
        <v>0</v>
      </c>
      <c r="AE111" s="142" t="b">
        <v>0</v>
      </c>
    </row>
    <row r="112">
      <c r="A112" s="144"/>
      <c r="B112" s="142" t="b">
        <v>0</v>
      </c>
      <c r="C112" s="142" t="b">
        <v>0</v>
      </c>
      <c r="D112" s="142" t="b">
        <v>0</v>
      </c>
      <c r="E112" s="142" t="b">
        <v>0</v>
      </c>
      <c r="F112" s="142" t="b">
        <v>0</v>
      </c>
      <c r="G112" s="142" t="b">
        <v>0</v>
      </c>
      <c r="H112" s="142" t="b">
        <v>0</v>
      </c>
      <c r="I112" s="142" t="b">
        <v>0</v>
      </c>
      <c r="J112" s="142" t="b">
        <v>0</v>
      </c>
      <c r="K112" s="142" t="b">
        <v>0</v>
      </c>
      <c r="L112" s="142" t="b">
        <v>0</v>
      </c>
      <c r="M112" s="142" t="b">
        <v>0</v>
      </c>
      <c r="N112" s="142" t="b">
        <v>0</v>
      </c>
      <c r="O112" s="142" t="b">
        <v>0</v>
      </c>
      <c r="P112" s="142" t="b">
        <v>0</v>
      </c>
      <c r="Q112" s="142" t="b">
        <v>0</v>
      </c>
      <c r="R112" s="142" t="b">
        <v>0</v>
      </c>
      <c r="S112" s="142" t="b">
        <v>0</v>
      </c>
      <c r="T112" s="142" t="b">
        <v>0</v>
      </c>
      <c r="U112" s="142" t="b">
        <v>0</v>
      </c>
      <c r="V112" s="142" t="b">
        <v>0</v>
      </c>
      <c r="W112" s="142" t="b">
        <v>0</v>
      </c>
      <c r="X112" s="142" t="b">
        <v>0</v>
      </c>
      <c r="Y112" s="142" t="b">
        <v>0</v>
      </c>
      <c r="Z112" s="142" t="b">
        <v>0</v>
      </c>
      <c r="AA112" s="142" t="b">
        <v>0</v>
      </c>
      <c r="AB112" s="142" t="b">
        <v>0</v>
      </c>
      <c r="AC112" s="142" t="b">
        <v>0</v>
      </c>
      <c r="AD112" s="142" t="b">
        <v>0</v>
      </c>
      <c r="AE112" s="142" t="b">
        <v>0</v>
      </c>
    </row>
  </sheetData>
  <drawing r:id="rId1"/>
</worksheet>
</file>