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boonleng/Developer/rats/"/>
    </mc:Choice>
  </mc:AlternateContent>
  <bookViews>
    <workbookView xWindow="240" yWindow="460" windowWidth="25340" windowHeight="10680"/>
  </bookViews>
  <sheets>
    <sheet name="RSI"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E4" i="1" l="1"/>
  <c r="F4" i="1"/>
  <c r="E5" i="1"/>
  <c r="F5" i="1"/>
  <c r="E6" i="1"/>
  <c r="F6" i="1"/>
  <c r="E7" i="1"/>
  <c r="F7" i="1"/>
  <c r="E8" i="1"/>
  <c r="F8" i="1"/>
  <c r="E9" i="1"/>
  <c r="F9" i="1"/>
  <c r="E10" i="1"/>
  <c r="F10" i="1"/>
  <c r="E11" i="1"/>
  <c r="F11" i="1"/>
  <c r="E12" i="1"/>
  <c r="F12" i="1"/>
  <c r="E13" i="1"/>
  <c r="F13" i="1"/>
  <c r="E14" i="1"/>
  <c r="F14" i="1"/>
  <c r="E15" i="1"/>
  <c r="F15" i="1"/>
  <c r="E16" i="1"/>
  <c r="F16" i="1"/>
  <c r="E17" i="1"/>
  <c r="F17" i="1"/>
  <c r="H17" i="1"/>
  <c r="E18" i="1"/>
  <c r="F18" i="1"/>
  <c r="H18" i="1"/>
  <c r="E19" i="1"/>
  <c r="F19" i="1"/>
  <c r="H19" i="1"/>
  <c r="E20" i="1"/>
  <c r="F20" i="1"/>
  <c r="H20" i="1"/>
  <c r="E21" i="1"/>
  <c r="F21" i="1"/>
  <c r="H21" i="1"/>
  <c r="E22" i="1"/>
  <c r="F22" i="1"/>
  <c r="H22" i="1"/>
  <c r="E23" i="1"/>
  <c r="F23" i="1"/>
  <c r="H23" i="1"/>
  <c r="E24" i="1"/>
  <c r="F24" i="1"/>
  <c r="H24" i="1"/>
  <c r="E25" i="1"/>
  <c r="F25" i="1"/>
  <c r="H25" i="1"/>
  <c r="E26" i="1"/>
  <c r="F26" i="1"/>
  <c r="H26" i="1"/>
  <c r="E27" i="1"/>
  <c r="F27" i="1"/>
  <c r="H27" i="1"/>
  <c r="E28" i="1"/>
  <c r="F28" i="1"/>
  <c r="H28" i="1"/>
  <c r="E29" i="1"/>
  <c r="F29" i="1"/>
  <c r="H29" i="1"/>
  <c r="G4" i="1"/>
  <c r="G5" i="1"/>
  <c r="G6" i="1"/>
  <c r="G7" i="1"/>
  <c r="G8" i="1"/>
  <c r="G9" i="1"/>
  <c r="G10" i="1"/>
  <c r="G11" i="1"/>
  <c r="G12" i="1"/>
  <c r="G13" i="1"/>
  <c r="G14" i="1"/>
  <c r="G15" i="1"/>
  <c r="G16" i="1"/>
  <c r="G17" i="1"/>
  <c r="I17" i="1"/>
  <c r="G18" i="1"/>
  <c r="I18" i="1"/>
  <c r="G19" i="1"/>
  <c r="I19" i="1"/>
  <c r="G20" i="1"/>
  <c r="I20" i="1"/>
  <c r="G21" i="1"/>
  <c r="I21" i="1"/>
  <c r="G22" i="1"/>
  <c r="I22" i="1"/>
  <c r="G23" i="1"/>
  <c r="I23" i="1"/>
  <c r="G24" i="1"/>
  <c r="I24" i="1"/>
  <c r="G25" i="1"/>
  <c r="I25" i="1"/>
  <c r="G26" i="1"/>
  <c r="I26" i="1"/>
  <c r="G27" i="1"/>
  <c r="I27" i="1"/>
  <c r="G28" i="1"/>
  <c r="I28" i="1"/>
  <c r="G29" i="1"/>
  <c r="I29" i="1"/>
  <c r="E30" i="1"/>
  <c r="F30" i="1"/>
  <c r="H30" i="1"/>
  <c r="G30" i="1"/>
  <c r="I30" i="1"/>
  <c r="E31" i="1"/>
  <c r="F31" i="1"/>
  <c r="H31" i="1"/>
  <c r="G31" i="1"/>
  <c r="I31" i="1"/>
  <c r="E32" i="1"/>
  <c r="F32" i="1"/>
  <c r="H32" i="1"/>
  <c r="G32" i="1"/>
  <c r="I32" i="1"/>
  <c r="E33" i="1"/>
  <c r="F33" i="1"/>
  <c r="H33" i="1"/>
  <c r="G33" i="1"/>
  <c r="I33" i="1"/>
  <c r="E34" i="1"/>
  <c r="F34" i="1"/>
  <c r="H34" i="1"/>
  <c r="G34" i="1"/>
  <c r="I34" i="1"/>
  <c r="E35" i="1"/>
  <c r="F35" i="1"/>
  <c r="H35" i="1"/>
  <c r="G35" i="1"/>
  <c r="I35" i="1"/>
  <c r="J24" i="1"/>
  <c r="K24" i="1"/>
  <c r="J25" i="1"/>
  <c r="K25" i="1"/>
  <c r="J26" i="1"/>
  <c r="K26" i="1"/>
  <c r="J27" i="1"/>
  <c r="K27" i="1"/>
  <c r="J28" i="1"/>
  <c r="K28" i="1"/>
  <c r="J29" i="1"/>
  <c r="K29" i="1"/>
  <c r="J30" i="1"/>
  <c r="K30" i="1"/>
  <c r="J31" i="1"/>
  <c r="K31" i="1"/>
  <c r="J32" i="1"/>
  <c r="K32" i="1"/>
  <c r="J33" i="1"/>
  <c r="K33" i="1"/>
  <c r="J34" i="1"/>
  <c r="K34" i="1"/>
  <c r="J35" i="1"/>
  <c r="K35" i="1"/>
  <c r="J18" i="1"/>
  <c r="K18" i="1"/>
  <c r="J19" i="1"/>
  <c r="K19" i="1"/>
  <c r="J20" i="1"/>
  <c r="K20" i="1"/>
  <c r="J21" i="1"/>
  <c r="K21" i="1"/>
  <c r="J22" i="1"/>
  <c r="K22" i="1"/>
  <c r="J23" i="1"/>
  <c r="K23" i="1"/>
  <c r="J17" i="1"/>
  <c r="K17" i="1"/>
</calcChain>
</file>

<file path=xl/sharedStrings.xml><?xml version="1.0" encoding="utf-8"?>
<sst xmlns="http://schemas.openxmlformats.org/spreadsheetml/2006/main" count="12" uniqueCount="11">
  <si>
    <t>Gain</t>
  </si>
  <si>
    <t xml:space="preserve">Loss </t>
  </si>
  <si>
    <t>RS</t>
  </si>
  <si>
    <t>RSI</t>
  </si>
  <si>
    <t>Change</t>
  </si>
  <si>
    <t>Date</t>
  </si>
  <si>
    <t>QQQQ Close</t>
  </si>
  <si>
    <t>14-day RSI</t>
  </si>
  <si>
    <t>Avg Gain</t>
  </si>
  <si>
    <t>Avg Loss</t>
  </si>
  <si>
    <t>Note: The smoothing process affects RSI values. RS values are smoothed after the first calculation. Average Loss equals the sum of the losses divided by 14 for the first calculation. Subsequent calculations multiply the prior value by 13, add the most recent value and then divide the total by 14. This creates a smoothing affect. The same applies to Average Gain. Because of this smoothing, RSI values may differ based on the total calculation period. 250 periods will allow for smoothing than 30 periods and this will slightly affect RSI values. Stockcharts.com goes back 250-days when possible. If Average Loss equals zero, a "divide by zero" situation occurs for RS and RSI is set to 100 by definition. Similarly, RSI equals 0 when Average Gain equals zero.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</si>
</sst>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000;"/>
    <numFmt numFmtId="165" formatCode="0.0000"/>
    <numFmt numFmtId="169" formatCode="0.000000"/>
  </numFmts>
  <fonts count="6" x14ac:knownFonts="1">
    <font>
      <sz val="10"/>
      <name val="Arial"/>
    </font>
    <font>
      <sz val="10"/>
      <color indexed="10"/>
      <name val="Arial"/>
    </font>
    <font>
      <sz val="8"/>
      <name val="Arial"/>
    </font>
    <font>
      <b/>
      <sz val="10"/>
      <name val="Arial"/>
      <family val="2"/>
    </font>
    <font>
      <b/>
      <sz val="10"/>
      <color indexed="10"/>
      <name val="Arial"/>
      <family val="2"/>
    </font>
    <font>
      <sz val="10"/>
      <name val="Arial"/>
    </font>
  </fonts>
  <fills count="2">
    <fill>
      <patternFill patternType="none"/>
    </fill>
    <fill>
      <patternFill patternType="gray125"/>
    </fill>
  </fills>
  <borders count="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25">
    <xf numFmtId="0" fontId="0" fillId="0" borderId="0" xfId="0"/>
    <xf numFmtId="2" fontId="3" fillId="0" borderId="0" xfId="0" applyNumberFormat="1" applyFont="1" applyFill="1" applyBorder="1" applyAlignment="1">
      <alignment vertical="center" wrapText="1"/>
    </xf>
    <xf numFmtId="2" fontId="3" fillId="0" borderId="0" xfId="0" applyNumberFormat="1" applyFont="1" applyFill="1" applyBorder="1" applyAlignment="1">
      <alignment horizontal="center" vertical="center" wrapText="1"/>
    </xf>
    <xf numFmtId="2" fontId="4" fillId="0" borderId="0" xfId="0" applyNumberFormat="1" applyFont="1" applyFill="1" applyBorder="1" applyAlignment="1">
      <alignment horizontal="center" vertical="center" wrapText="1"/>
    </xf>
    <xf numFmtId="0" fontId="0" fillId="0" borderId="0" xfId="0" applyFill="1" applyBorder="1"/>
    <xf numFmtId="15" fontId="0" fillId="0" borderId="0" xfId="0" applyNumberFormat="1" applyFill="1" applyBorder="1"/>
    <xf numFmtId="0" fontId="0" fillId="0" borderId="0" xfId="0" applyFill="1" applyBorder="1" applyAlignment="1">
      <alignment horizontal="right"/>
    </xf>
    <xf numFmtId="165" fontId="0" fillId="0" borderId="0" xfId="0" applyNumberFormat="1" applyFill="1" applyBorder="1" applyAlignment="1">
      <alignment horizontal="right"/>
    </xf>
    <xf numFmtId="164" fontId="0" fillId="0" borderId="0" xfId="0" applyNumberFormat="1" applyFill="1" applyBorder="1" applyAlignment="1">
      <alignment horizontal="right"/>
    </xf>
    <xf numFmtId="164" fontId="1" fillId="0" borderId="0" xfId="0" applyNumberFormat="1" applyFont="1" applyFill="1" applyBorder="1" applyAlignment="1">
      <alignment horizontal="right"/>
    </xf>
    <xf numFmtId="2" fontId="0" fillId="0" borderId="0" xfId="0" applyNumberFormat="1" applyFill="1" applyBorder="1" applyAlignment="1">
      <alignment vertical="center" wrapText="1"/>
    </xf>
    <xf numFmtId="165" fontId="0" fillId="0" borderId="0" xfId="0" applyNumberFormat="1" applyFill="1" applyBorder="1"/>
    <xf numFmtId="165" fontId="1" fillId="0" borderId="0" xfId="0" applyNumberFormat="1" applyFont="1" applyFill="1" applyBorder="1"/>
    <xf numFmtId="0" fontId="1" fillId="0" borderId="0" xfId="0" applyFont="1" applyFill="1" applyBorder="1" applyAlignment="1">
      <alignment horizontal="right"/>
    </xf>
    <xf numFmtId="165" fontId="0" fillId="0" borderId="0" xfId="0" applyNumberFormat="1"/>
    <xf numFmtId="165" fontId="1" fillId="0" borderId="0" xfId="0" applyNumberFormat="1" applyFont="1" applyFill="1" applyBorder="1" applyAlignment="1">
      <alignment horizontal="right"/>
    </xf>
    <xf numFmtId="169" fontId="0" fillId="0" borderId="0" xfId="0" applyNumberFormat="1" applyFill="1" applyBorder="1" applyAlignment="1">
      <alignment horizontal="right"/>
    </xf>
    <xf numFmtId="169" fontId="1" fillId="0" borderId="0" xfId="0" applyNumberFormat="1" applyFont="1" applyFill="1" applyBorder="1" applyAlignment="1">
      <alignment horizontal="right"/>
    </xf>
    <xf numFmtId="169" fontId="0" fillId="0" borderId="1" xfId="0" applyNumberFormat="1" applyFill="1" applyBorder="1" applyAlignment="1">
      <alignment horizontal="right"/>
    </xf>
    <xf numFmtId="169" fontId="0" fillId="0" borderId="2" xfId="0" applyNumberFormat="1" applyFill="1" applyBorder="1" applyAlignment="1">
      <alignment horizontal="right"/>
    </xf>
    <xf numFmtId="169" fontId="0" fillId="0" borderId="3" xfId="0" applyNumberFormat="1" applyFill="1" applyBorder="1" applyAlignment="1">
      <alignment horizontal="right"/>
    </xf>
    <xf numFmtId="169" fontId="0" fillId="0" borderId="4" xfId="0" applyNumberFormat="1" applyFill="1" applyBorder="1" applyAlignment="1">
      <alignment horizontal="right"/>
    </xf>
    <xf numFmtId="169" fontId="0" fillId="0" borderId="5" xfId="0" applyNumberFormat="1" applyFill="1" applyBorder="1" applyAlignment="1">
      <alignment horizontal="right"/>
    </xf>
    <xf numFmtId="169" fontId="0" fillId="0" borderId="6" xfId="0" applyNumberFormat="1" applyFill="1" applyBorder="1" applyAlignment="1">
      <alignment horizontal="right"/>
    </xf>
    <xf numFmtId="0" fontId="5" fillId="0" borderId="0" xfId="0" applyFont="1" applyFill="1" applyBorder="1" applyAlignment="1">
      <alignment horizontal="lef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D4"/>
                </a:solidFill>
                <a:latin typeface="Arial"/>
                <a:ea typeface="Arial"/>
                <a:cs typeface="Arial"/>
              </a:defRPr>
            </a:pPr>
            <a:r>
              <a:rPr lang="en-US"/>
              <a:t>RS (Avg Gain/Avg Loss)</a:t>
            </a:r>
          </a:p>
        </c:rich>
      </c:tx>
      <c:layout>
        <c:manualLayout>
          <c:xMode val="edge"/>
          <c:yMode val="edge"/>
          <c:x val="0.270751985696111"/>
          <c:y val="0.0390259266372191"/>
        </c:manualLayout>
      </c:layout>
      <c:overlay val="0"/>
      <c:spPr>
        <a:noFill/>
        <a:ln w="25400">
          <a:noFill/>
        </a:ln>
      </c:spPr>
    </c:title>
    <c:autoTitleDeleted val="0"/>
    <c:plotArea>
      <c:layout>
        <c:manualLayout>
          <c:layoutTarget val="inner"/>
          <c:xMode val="edge"/>
          <c:yMode val="edge"/>
          <c:x val="0.152843784904038"/>
          <c:y val="0.146346670287222"/>
          <c:w val="0.816622507915858"/>
          <c:h val="0.721976906750297"/>
        </c:manualLayout>
      </c:layout>
      <c:lineChart>
        <c:grouping val="standard"/>
        <c:varyColors val="0"/>
        <c:ser>
          <c:idx val="0"/>
          <c:order val="0"/>
          <c:spPr>
            <a:ln w="25400">
              <a:solidFill>
                <a:srgbClr val="63AAFE"/>
              </a:solidFill>
              <a:prstDash val="solid"/>
            </a:ln>
          </c:spPr>
          <c:marker>
            <c:symbol val="none"/>
          </c:marker>
          <c:val>
            <c:numRef>
              <c:f>RSI!$J$21:$J$35</c:f>
              <c:numCache>
                <c:formatCode>0.000000</c:formatCode>
                <c:ptCount val="15"/>
                <c:pt idx="0">
                  <c:v>1.972224772573607</c:v>
                </c:pt>
                <c:pt idx="1">
                  <c:v>1.379527820777685</c:v>
                </c:pt>
                <c:pt idx="2">
                  <c:v>1.697570520442233</c:v>
                </c:pt>
                <c:pt idx="3">
                  <c:v>1.721617766890155</c:v>
                </c:pt>
                <c:pt idx="4">
                  <c:v>1.275794356398586</c:v>
                </c:pt>
                <c:pt idx="5">
                  <c:v>1.6579536425235</c:v>
                </c:pt>
                <c:pt idx="6">
                  <c:v>1.207874622824137</c:v>
                </c:pt>
                <c:pt idx="7">
                  <c:v>1.017055186385988</c:v>
                </c:pt>
                <c:pt idx="8">
                  <c:v>0.666384024200649</c:v>
                </c:pt>
                <c:pt idx="9">
                  <c:v>0.708247750835584</c:v>
                </c:pt>
                <c:pt idx="10">
                  <c:v>0.72025005002827</c:v>
                </c:pt>
                <c:pt idx="11">
                  <c:v>0.8336246868167</c:v>
                </c:pt>
                <c:pt idx="12">
                  <c:v>0.594999156776998</c:v>
                </c:pt>
                <c:pt idx="13">
                  <c:v>0.494310926558617</c:v>
                </c:pt>
                <c:pt idx="14">
                  <c:v>0.607018224356375</c:v>
                </c:pt>
              </c:numCache>
            </c:numRef>
          </c:val>
          <c:smooth val="0"/>
        </c:ser>
        <c:dLbls>
          <c:showLegendKey val="0"/>
          <c:showVal val="0"/>
          <c:showCatName val="0"/>
          <c:showSerName val="0"/>
          <c:showPercent val="0"/>
          <c:showBubbleSize val="0"/>
        </c:dLbls>
        <c:smooth val="0"/>
        <c:axId val="1652872960"/>
        <c:axId val="1652878096"/>
      </c:lineChart>
      <c:catAx>
        <c:axId val="1652872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D4"/>
                </a:solidFill>
                <a:latin typeface="Arial"/>
                <a:ea typeface="Arial"/>
                <a:cs typeface="Arial"/>
              </a:defRPr>
            </a:pPr>
            <a:endParaRPr lang="en-US"/>
          </a:p>
        </c:txPr>
        <c:crossAx val="1652878096"/>
        <c:crossesAt val="0.2"/>
        <c:auto val="1"/>
        <c:lblAlgn val="ctr"/>
        <c:lblOffset val="100"/>
        <c:tickLblSkip val="2"/>
        <c:tickMarkSkip val="1"/>
        <c:noMultiLvlLbl val="0"/>
      </c:catAx>
      <c:valAx>
        <c:axId val="1652878096"/>
        <c:scaling>
          <c:orientation val="minMax"/>
          <c:min val="0.2"/>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D4"/>
                </a:solidFill>
                <a:latin typeface="Arial"/>
                <a:ea typeface="Arial"/>
                <a:cs typeface="Arial"/>
              </a:defRPr>
            </a:pPr>
            <a:endParaRPr lang="en-US"/>
          </a:p>
        </c:txPr>
        <c:crossAx val="1652872960"/>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D4"/>
          </a:solidFill>
          <a:latin typeface="Arial"/>
          <a:ea typeface="Arial"/>
          <a:cs typeface="Arial"/>
        </a:defRPr>
      </a:pPr>
      <a:endParaRPr lang="en-US"/>
    </a:p>
  </c:txPr>
  <c:printSettings>
    <c:headerFooter/>
    <c:pageMargins b="0.75" l="0.7" r="0.7" t="0.75"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D4"/>
                </a:solidFill>
                <a:latin typeface="Arial"/>
                <a:ea typeface="Arial"/>
                <a:cs typeface="Arial"/>
              </a:defRPr>
            </a:pPr>
            <a:r>
              <a:rPr lang="en-US"/>
              <a:t>RSI</a:t>
            </a:r>
          </a:p>
        </c:rich>
      </c:tx>
      <c:layout>
        <c:manualLayout>
          <c:xMode val="edge"/>
          <c:yMode val="edge"/>
          <c:x val="0.443491954809997"/>
          <c:y val="0.0392172301991663"/>
        </c:manualLayout>
      </c:layout>
      <c:overlay val="0"/>
      <c:spPr>
        <a:noFill/>
        <a:ln w="25400">
          <a:noFill/>
        </a:ln>
      </c:spPr>
    </c:title>
    <c:autoTitleDeleted val="0"/>
    <c:plotArea>
      <c:layout>
        <c:manualLayout>
          <c:layoutTarget val="inner"/>
          <c:xMode val="edge"/>
          <c:yMode val="edge"/>
          <c:x val="0.0782633150861263"/>
          <c:y val="0.176476673481247"/>
          <c:w val="0.860896465947389"/>
          <c:h val="0.715710953562837"/>
        </c:manualLayout>
      </c:layout>
      <c:lineChart>
        <c:grouping val="standard"/>
        <c:varyColors val="0"/>
        <c:ser>
          <c:idx val="0"/>
          <c:order val="0"/>
          <c:spPr>
            <a:ln w="25400">
              <a:solidFill>
                <a:srgbClr val="63AAFE"/>
              </a:solidFill>
              <a:prstDash val="solid"/>
            </a:ln>
          </c:spPr>
          <c:marker>
            <c:symbol val="none"/>
          </c:marker>
          <c:val>
            <c:numRef>
              <c:f>RSI!$K$21:$K$35</c:f>
              <c:numCache>
                <c:formatCode>0.000000</c:formatCode>
                <c:ptCount val="15"/>
                <c:pt idx="0">
                  <c:v>66.35516905627181</c:v>
                </c:pt>
                <c:pt idx="1">
                  <c:v>57.9748557143082</c:v>
                </c:pt>
                <c:pt idx="2">
                  <c:v>62.929606754597</c:v>
                </c:pt>
                <c:pt idx="3">
                  <c:v>63.25714756254528</c:v>
                </c:pt>
                <c:pt idx="4">
                  <c:v>56.05929871526324</c:v>
                </c:pt>
                <c:pt idx="5">
                  <c:v>62.37707144318042</c:v>
                </c:pt>
                <c:pt idx="6">
                  <c:v>54.70757308126129</c:v>
                </c:pt>
                <c:pt idx="7">
                  <c:v>50.4227744114564</c:v>
                </c:pt>
                <c:pt idx="8">
                  <c:v>39.9898231453766</c:v>
                </c:pt>
                <c:pt idx="9">
                  <c:v>41.46048197570564</c:v>
                </c:pt>
                <c:pt idx="10">
                  <c:v>41.86891609254328</c:v>
                </c:pt>
                <c:pt idx="11">
                  <c:v>45.46321244528675</c:v>
                </c:pt>
                <c:pt idx="12">
                  <c:v>37.30404208985967</c:v>
                </c:pt>
                <c:pt idx="13">
                  <c:v>33.07952299438848</c:v>
                </c:pt>
                <c:pt idx="14">
                  <c:v>37.77295211443485</c:v>
                </c:pt>
              </c:numCache>
            </c:numRef>
          </c:val>
          <c:smooth val="0"/>
        </c:ser>
        <c:dLbls>
          <c:showLegendKey val="0"/>
          <c:showVal val="0"/>
          <c:showCatName val="0"/>
          <c:showSerName val="0"/>
          <c:showPercent val="0"/>
          <c:showBubbleSize val="0"/>
        </c:dLbls>
        <c:smooth val="0"/>
        <c:axId val="1652897824"/>
        <c:axId val="1652900144"/>
      </c:lineChart>
      <c:catAx>
        <c:axId val="1652897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52900144"/>
        <c:crossesAt val="30.0"/>
        <c:auto val="1"/>
        <c:lblAlgn val="ctr"/>
        <c:lblOffset val="100"/>
        <c:tickLblSkip val="1"/>
        <c:tickMarkSkip val="1"/>
        <c:noMultiLvlLbl val="0"/>
      </c:catAx>
      <c:valAx>
        <c:axId val="1652900144"/>
        <c:scaling>
          <c:orientation val="minMax"/>
          <c:min val="30.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52897824"/>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 l="0.7" r="0.7" t="0.75"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381000</xdr:colOff>
      <xdr:row>18</xdr:row>
      <xdr:rowOff>0</xdr:rowOff>
    </xdr:from>
    <xdr:to>
      <xdr:col>16</xdr:col>
      <xdr:colOff>596900</xdr:colOff>
      <xdr:row>33</xdr:row>
      <xdr:rowOff>127000</xdr:rowOff>
    </xdr:to>
    <xdr:graphicFrame macro="">
      <xdr:nvGraphicFramePr>
        <xdr:cNvPr id="103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444500</xdr:colOff>
      <xdr:row>1</xdr:row>
      <xdr:rowOff>406400</xdr:rowOff>
    </xdr:from>
    <xdr:to>
      <xdr:col>17</xdr:col>
      <xdr:colOff>0</xdr:colOff>
      <xdr:row>17</xdr:row>
      <xdr:rowOff>25400</xdr:rowOff>
    </xdr:to>
    <xdr:graphicFrame macro="">
      <xdr:nvGraphicFramePr>
        <xdr:cNvPr id="103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8"/>
  <sheetViews>
    <sheetView showZeros="0" tabSelected="1" topLeftCell="A13" zoomScale="137" workbookViewId="0">
      <selection activeCell="H17" sqref="H17:K35"/>
    </sheetView>
  </sheetViews>
  <sheetFormatPr baseColWidth="10" defaultColWidth="8.83203125" defaultRowHeight="13" x14ac:dyDescent="0.15"/>
  <cols>
    <col min="1" max="1" width="1.6640625" style="4" customWidth="1"/>
    <col min="2" max="2" width="3.5" style="4" customWidth="1"/>
    <col min="3" max="3" width="9.5" style="4" bestFit="1" customWidth="1"/>
    <col min="4" max="5" width="8.5" style="6" customWidth="1"/>
    <col min="6" max="6" width="8.5" style="8" customWidth="1"/>
    <col min="7" max="7" width="8.5" style="9" customWidth="1"/>
    <col min="8" max="8" width="8.5" style="6" customWidth="1"/>
    <col min="9" max="9" width="8.5" style="13" customWidth="1"/>
    <col min="10" max="10" width="8.5" style="6" customWidth="1"/>
    <col min="11" max="11" width="9" style="6" bestFit="1" customWidth="1"/>
    <col min="12" max="12" width="1.6640625" style="4" customWidth="1"/>
    <col min="13" max="16384" width="8.83203125" style="4"/>
  </cols>
  <sheetData>
    <row r="2" spans="2:11" s="10" customFormat="1" ht="39.75" customHeight="1" x14ac:dyDescent="0.15">
      <c r="B2" s="1"/>
      <c r="C2" s="2" t="s">
        <v>5</v>
      </c>
      <c r="D2" s="2" t="s">
        <v>6</v>
      </c>
      <c r="E2" s="2" t="s">
        <v>4</v>
      </c>
      <c r="F2" s="2" t="s">
        <v>0</v>
      </c>
      <c r="G2" s="3" t="s">
        <v>1</v>
      </c>
      <c r="H2" s="2" t="s">
        <v>8</v>
      </c>
      <c r="I2" s="3" t="s">
        <v>9</v>
      </c>
      <c r="J2" s="2" t="s">
        <v>2</v>
      </c>
      <c r="K2" s="2" t="s">
        <v>7</v>
      </c>
    </row>
    <row r="3" spans="2:11" x14ac:dyDescent="0.15">
      <c r="B3" s="4">
        <v>1</v>
      </c>
      <c r="C3" s="5">
        <v>40161</v>
      </c>
      <c r="D3" s="14">
        <v>44.338900000000002</v>
      </c>
      <c r="E3" s="7"/>
      <c r="F3" s="7"/>
      <c r="G3" s="15"/>
      <c r="H3" s="7"/>
      <c r="I3" s="15"/>
      <c r="J3" s="7"/>
      <c r="K3" s="7"/>
    </row>
    <row r="4" spans="2:11" x14ac:dyDescent="0.15">
      <c r="B4" s="4">
        <v>2</v>
      </c>
      <c r="C4" s="5">
        <v>40162</v>
      </c>
      <c r="D4" s="14">
        <v>44.090200000000003</v>
      </c>
      <c r="E4" s="7">
        <f t="shared" ref="E4:E17" si="0">D4-D3</f>
        <v>-0.24869999999999948</v>
      </c>
      <c r="F4" s="7">
        <f t="shared" ref="F4:F35" si="1">IF(E4&gt;0,E4,0)</f>
        <v>0</v>
      </c>
      <c r="G4" s="15">
        <f t="shared" ref="G4:G17" si="2">IF(E4&lt;0,-E4,0)</f>
        <v>0.24869999999999948</v>
      </c>
      <c r="H4" s="7"/>
      <c r="I4" s="15"/>
      <c r="J4" s="7"/>
      <c r="K4" s="7"/>
    </row>
    <row r="5" spans="2:11" x14ac:dyDescent="0.15">
      <c r="B5" s="4">
        <v>3</v>
      </c>
      <c r="C5" s="5">
        <v>40163</v>
      </c>
      <c r="D5" s="14">
        <v>44.149700000000003</v>
      </c>
      <c r="E5" s="7">
        <f t="shared" si="0"/>
        <v>5.9499999999999886E-2</v>
      </c>
      <c r="F5" s="7">
        <f t="shared" si="1"/>
        <v>5.9499999999999886E-2</v>
      </c>
      <c r="G5" s="15">
        <f t="shared" si="2"/>
        <v>0</v>
      </c>
      <c r="H5" s="7"/>
      <c r="I5" s="15"/>
      <c r="J5" s="7"/>
      <c r="K5" s="7"/>
    </row>
    <row r="6" spans="2:11" x14ac:dyDescent="0.15">
      <c r="B6" s="4">
        <v>4</v>
      </c>
      <c r="C6" s="5">
        <v>40164</v>
      </c>
      <c r="D6" s="14">
        <v>43.612400000000001</v>
      </c>
      <c r="E6" s="7">
        <f t="shared" si="0"/>
        <v>-0.53730000000000189</v>
      </c>
      <c r="F6" s="7">
        <f t="shared" si="1"/>
        <v>0</v>
      </c>
      <c r="G6" s="15">
        <f t="shared" si="2"/>
        <v>0.53730000000000189</v>
      </c>
      <c r="H6" s="7"/>
      <c r="I6" s="15"/>
      <c r="J6" s="7"/>
      <c r="K6" s="7"/>
    </row>
    <row r="7" spans="2:11" x14ac:dyDescent="0.15">
      <c r="B7" s="4">
        <v>5</v>
      </c>
      <c r="C7" s="5">
        <v>40165</v>
      </c>
      <c r="D7" s="14">
        <v>44.327800000000003</v>
      </c>
      <c r="E7" s="7">
        <f t="shared" si="0"/>
        <v>0.71540000000000248</v>
      </c>
      <c r="F7" s="7">
        <f t="shared" si="1"/>
        <v>0.71540000000000248</v>
      </c>
      <c r="G7" s="15">
        <f t="shared" si="2"/>
        <v>0</v>
      </c>
      <c r="H7" s="7"/>
      <c r="I7" s="15"/>
      <c r="J7" s="7"/>
      <c r="K7" s="7"/>
    </row>
    <row r="8" spans="2:11" x14ac:dyDescent="0.15">
      <c r="B8" s="4">
        <v>6</v>
      </c>
      <c r="C8" s="5">
        <v>40168</v>
      </c>
      <c r="D8" s="14">
        <v>44.8264</v>
      </c>
      <c r="E8" s="7">
        <f t="shared" si="0"/>
        <v>0.49859999999999616</v>
      </c>
      <c r="F8" s="7">
        <f t="shared" si="1"/>
        <v>0.49859999999999616</v>
      </c>
      <c r="G8" s="15">
        <f t="shared" si="2"/>
        <v>0</v>
      </c>
      <c r="H8" s="7"/>
      <c r="I8" s="15"/>
      <c r="J8" s="7"/>
      <c r="K8" s="7"/>
    </row>
    <row r="9" spans="2:11" x14ac:dyDescent="0.15">
      <c r="B9" s="4">
        <v>7</v>
      </c>
      <c r="C9" s="5">
        <v>40169</v>
      </c>
      <c r="D9" s="14">
        <v>45.095500000000001</v>
      </c>
      <c r="E9" s="7">
        <f t="shared" si="0"/>
        <v>0.26910000000000167</v>
      </c>
      <c r="F9" s="7">
        <f t="shared" si="1"/>
        <v>0.26910000000000167</v>
      </c>
      <c r="G9" s="15">
        <f t="shared" si="2"/>
        <v>0</v>
      </c>
      <c r="H9" s="7"/>
      <c r="I9" s="15"/>
      <c r="J9" s="7"/>
      <c r="K9" s="7"/>
    </row>
    <row r="10" spans="2:11" x14ac:dyDescent="0.15">
      <c r="B10" s="4">
        <v>8</v>
      </c>
      <c r="C10" s="5">
        <v>40170</v>
      </c>
      <c r="D10" s="14">
        <v>45.424500000000002</v>
      </c>
      <c r="E10" s="7">
        <f t="shared" si="0"/>
        <v>0.32900000000000063</v>
      </c>
      <c r="F10" s="7">
        <f t="shared" si="1"/>
        <v>0.32900000000000063</v>
      </c>
      <c r="G10" s="15">
        <f t="shared" si="2"/>
        <v>0</v>
      </c>
      <c r="H10" s="7"/>
      <c r="I10" s="15"/>
      <c r="J10" s="7"/>
      <c r="K10" s="7"/>
    </row>
    <row r="11" spans="2:11" x14ac:dyDescent="0.15">
      <c r="B11" s="4">
        <v>9</v>
      </c>
      <c r="C11" s="5">
        <v>40171</v>
      </c>
      <c r="D11" s="14">
        <v>45.843299999999999</v>
      </c>
      <c r="E11" s="7">
        <f t="shared" si="0"/>
        <v>0.4187999999999974</v>
      </c>
      <c r="F11" s="7">
        <f t="shared" si="1"/>
        <v>0.4187999999999974</v>
      </c>
      <c r="G11" s="15">
        <f t="shared" si="2"/>
        <v>0</v>
      </c>
      <c r="H11" s="7"/>
      <c r="I11" s="15"/>
      <c r="J11" s="7"/>
      <c r="K11" s="7"/>
    </row>
    <row r="12" spans="2:11" x14ac:dyDescent="0.15">
      <c r="B12" s="4">
        <v>10</v>
      </c>
      <c r="C12" s="5">
        <v>40175</v>
      </c>
      <c r="D12" s="14">
        <v>46.082599999999999</v>
      </c>
      <c r="E12" s="7">
        <f t="shared" si="0"/>
        <v>0.23930000000000007</v>
      </c>
      <c r="F12" s="7">
        <f t="shared" si="1"/>
        <v>0.23930000000000007</v>
      </c>
      <c r="G12" s="15">
        <f t="shared" si="2"/>
        <v>0</v>
      </c>
      <c r="H12" s="7"/>
      <c r="I12" s="15"/>
      <c r="J12" s="7"/>
      <c r="K12" s="7"/>
    </row>
    <row r="13" spans="2:11" x14ac:dyDescent="0.15">
      <c r="B13" s="4">
        <v>11</v>
      </c>
      <c r="C13" s="5">
        <v>40176</v>
      </c>
      <c r="D13" s="14">
        <v>45.893099999999997</v>
      </c>
      <c r="E13" s="7">
        <f t="shared" si="0"/>
        <v>-0.18950000000000244</v>
      </c>
      <c r="F13" s="7">
        <f t="shared" si="1"/>
        <v>0</v>
      </c>
      <c r="G13" s="15">
        <f t="shared" si="2"/>
        <v>0.18950000000000244</v>
      </c>
      <c r="H13" s="7"/>
      <c r="I13" s="15"/>
      <c r="J13" s="7"/>
      <c r="K13" s="7"/>
    </row>
    <row r="14" spans="2:11" x14ac:dyDescent="0.15">
      <c r="B14" s="4">
        <v>12</v>
      </c>
      <c r="C14" s="5">
        <v>40177</v>
      </c>
      <c r="D14" s="14">
        <v>46.032800000000002</v>
      </c>
      <c r="E14" s="7">
        <f t="shared" si="0"/>
        <v>0.13970000000000482</v>
      </c>
      <c r="F14" s="7">
        <f t="shared" si="1"/>
        <v>0.13970000000000482</v>
      </c>
      <c r="G14" s="15">
        <f t="shared" si="2"/>
        <v>0</v>
      </c>
      <c r="H14" s="7"/>
      <c r="I14" s="15"/>
      <c r="J14" s="7"/>
      <c r="K14" s="7"/>
    </row>
    <row r="15" spans="2:11" x14ac:dyDescent="0.15">
      <c r="B15" s="4">
        <v>13</v>
      </c>
      <c r="C15" s="5">
        <v>40178</v>
      </c>
      <c r="D15" s="14">
        <v>45.613999999999997</v>
      </c>
      <c r="E15" s="7">
        <f t="shared" si="0"/>
        <v>-0.4188000000000045</v>
      </c>
      <c r="F15" s="7">
        <f t="shared" si="1"/>
        <v>0</v>
      </c>
      <c r="G15" s="15">
        <f t="shared" si="2"/>
        <v>0.4188000000000045</v>
      </c>
      <c r="H15" s="7"/>
      <c r="I15" s="15"/>
      <c r="J15" s="7"/>
      <c r="K15" s="7"/>
    </row>
    <row r="16" spans="2:11" x14ac:dyDescent="0.15">
      <c r="B16" s="4">
        <v>14</v>
      </c>
      <c r="C16" s="5">
        <v>40182</v>
      </c>
      <c r="D16" s="14">
        <v>46.281999999999996</v>
      </c>
      <c r="E16" s="7">
        <f t="shared" si="0"/>
        <v>0.66799999999999926</v>
      </c>
      <c r="F16" s="7">
        <f t="shared" si="1"/>
        <v>0.66799999999999926</v>
      </c>
      <c r="G16" s="15">
        <f t="shared" si="2"/>
        <v>0</v>
      </c>
      <c r="H16" s="7"/>
      <c r="I16" s="15"/>
      <c r="J16" s="7" t="s">
        <v>2</v>
      </c>
      <c r="K16" s="7" t="s">
        <v>3</v>
      </c>
    </row>
    <row r="17" spans="2:13" x14ac:dyDescent="0.15">
      <c r="B17" s="4">
        <v>15</v>
      </c>
      <c r="C17" s="5">
        <v>40183</v>
      </c>
      <c r="D17" s="14">
        <v>46.281999999999996</v>
      </c>
      <c r="E17" s="7">
        <f t="shared" si="0"/>
        <v>0</v>
      </c>
      <c r="F17" s="7">
        <f t="shared" si="1"/>
        <v>0</v>
      </c>
      <c r="G17" s="15">
        <f t="shared" si="2"/>
        <v>0</v>
      </c>
      <c r="H17" s="16">
        <f>(SUM(F4:F17)/14)</f>
        <v>0.23838571428571445</v>
      </c>
      <c r="I17" s="17">
        <f>(SUM(G4:G17))/14</f>
        <v>9.9592857142857732E-2</v>
      </c>
      <c r="J17" s="16">
        <f>H17/I17</f>
        <v>2.3936025245642849</v>
      </c>
      <c r="K17" s="16">
        <f>IF(I17=0,100,100-(100/(1+J17)))</f>
        <v>70.53278948369497</v>
      </c>
      <c r="L17" s="11"/>
      <c r="M17" s="12"/>
    </row>
    <row r="18" spans="2:13" x14ac:dyDescent="0.15">
      <c r="B18" s="4">
        <v>16</v>
      </c>
      <c r="C18" s="5">
        <v>40184</v>
      </c>
      <c r="D18" s="14">
        <v>46.002800000000001</v>
      </c>
      <c r="E18" s="7">
        <f t="shared" ref="E18:E24" si="3">D18-D17</f>
        <v>-0.2791999999999959</v>
      </c>
      <c r="F18" s="7">
        <f t="shared" si="1"/>
        <v>0</v>
      </c>
      <c r="G18" s="15">
        <f t="shared" ref="G18:G24" si="4">IF(E18&lt;0,-E18,0)</f>
        <v>0.2791999999999959</v>
      </c>
      <c r="H18" s="16">
        <f>((H17*13)+F18)/14</f>
        <v>0.22135816326530627</v>
      </c>
      <c r="I18" s="17">
        <f>((I17*13)+G18)/14</f>
        <v>0.11242193877551046</v>
      </c>
      <c r="J18" s="16">
        <f t="shared" ref="J18:J24" si="5">H18/I18</f>
        <v>1.9689943588975538</v>
      </c>
      <c r="K18" s="16">
        <f t="shared" ref="K18:K24" si="6">IF(I18=0,100,100-(100/(1+J18)))</f>
        <v>66.318561805172322</v>
      </c>
      <c r="L18" s="11"/>
      <c r="M18" s="12"/>
    </row>
    <row r="19" spans="2:13" x14ac:dyDescent="0.15">
      <c r="B19" s="4">
        <v>17</v>
      </c>
      <c r="C19" s="5">
        <v>40185</v>
      </c>
      <c r="D19" s="14">
        <v>46.032800000000002</v>
      </c>
      <c r="E19" s="7">
        <f t="shared" si="3"/>
        <v>3.0000000000001137E-2</v>
      </c>
      <c r="F19" s="7">
        <f t="shared" si="1"/>
        <v>3.0000000000001137E-2</v>
      </c>
      <c r="G19" s="15">
        <f t="shared" si="4"/>
        <v>0</v>
      </c>
      <c r="H19" s="16">
        <f t="shared" ref="H19:H28" si="7">((H18*13)+F19)/14</f>
        <v>0.2076897230320702</v>
      </c>
      <c r="I19" s="17">
        <f t="shared" ref="I19:I28" si="8">((I18*13)+G19)/14</f>
        <v>0.10439180029154542</v>
      </c>
      <c r="J19" s="16">
        <f t="shared" si="5"/>
        <v>1.9895214226791218</v>
      </c>
      <c r="K19" s="16">
        <f t="shared" si="6"/>
        <v>66.54982993552764</v>
      </c>
      <c r="L19" s="11"/>
      <c r="M19" s="12"/>
    </row>
    <row r="20" spans="2:13" x14ac:dyDescent="0.15">
      <c r="B20" s="4">
        <v>18</v>
      </c>
      <c r="C20" s="5">
        <v>40186</v>
      </c>
      <c r="D20" s="14">
        <v>46.4116</v>
      </c>
      <c r="E20" s="7">
        <f t="shared" si="3"/>
        <v>0.37879999999999825</v>
      </c>
      <c r="F20" s="7">
        <f t="shared" si="1"/>
        <v>0.37879999999999825</v>
      </c>
      <c r="G20" s="15">
        <f t="shared" si="4"/>
        <v>0</v>
      </c>
      <c r="H20" s="16">
        <f t="shared" si="7"/>
        <v>0.2199118856726365</v>
      </c>
      <c r="I20" s="17">
        <f t="shared" si="8"/>
        <v>9.6935243127863599E-2</v>
      </c>
      <c r="J20" s="16">
        <f t="shared" si="5"/>
        <v>2.2686473833109293</v>
      </c>
      <c r="K20" s="16">
        <f t="shared" si="6"/>
        <v>69.406305338844334</v>
      </c>
      <c r="L20" s="11"/>
      <c r="M20" s="12"/>
    </row>
    <row r="21" spans="2:13" x14ac:dyDescent="0.15">
      <c r="B21" s="4">
        <v>19</v>
      </c>
      <c r="C21" s="5">
        <v>40189</v>
      </c>
      <c r="D21" s="14">
        <v>46.222200000000001</v>
      </c>
      <c r="E21" s="7">
        <f t="shared" si="3"/>
        <v>-0.18939999999999912</v>
      </c>
      <c r="F21" s="7">
        <f t="shared" si="1"/>
        <v>0</v>
      </c>
      <c r="G21" s="15">
        <f t="shared" si="4"/>
        <v>0.18939999999999912</v>
      </c>
      <c r="H21" s="16">
        <f t="shared" si="7"/>
        <v>0.20420389383887677</v>
      </c>
      <c r="I21" s="17">
        <f t="shared" si="8"/>
        <v>0.10353986861873042</v>
      </c>
      <c r="J21" s="18">
        <f t="shared" si="5"/>
        <v>1.9722247725736071</v>
      </c>
      <c r="K21" s="19">
        <f t="shared" si="6"/>
        <v>66.355169056271805</v>
      </c>
      <c r="L21" s="11"/>
      <c r="M21" s="12"/>
    </row>
    <row r="22" spans="2:13" x14ac:dyDescent="0.15">
      <c r="B22" s="4">
        <v>20</v>
      </c>
      <c r="C22" s="5">
        <v>40190</v>
      </c>
      <c r="D22" s="14">
        <v>45.643900000000002</v>
      </c>
      <c r="E22" s="7">
        <f t="shared" si="3"/>
        <v>-0.5782999999999987</v>
      </c>
      <c r="F22" s="7">
        <f t="shared" si="1"/>
        <v>0</v>
      </c>
      <c r="G22" s="15">
        <f t="shared" si="4"/>
        <v>0.5782999999999987</v>
      </c>
      <c r="H22" s="16">
        <f t="shared" si="7"/>
        <v>0.18961790142181414</v>
      </c>
      <c r="I22" s="17">
        <f t="shared" si="8"/>
        <v>0.1374513065745353</v>
      </c>
      <c r="J22" s="20">
        <f t="shared" si="5"/>
        <v>1.3795278207776849</v>
      </c>
      <c r="K22" s="21">
        <f t="shared" si="6"/>
        <v>57.974855714308191</v>
      </c>
      <c r="L22" s="11"/>
      <c r="M22" s="12"/>
    </row>
    <row r="23" spans="2:13" x14ac:dyDescent="0.15">
      <c r="B23" s="4">
        <v>21</v>
      </c>
      <c r="C23" s="5">
        <v>40191</v>
      </c>
      <c r="D23" s="14">
        <v>46.212200000000003</v>
      </c>
      <c r="E23" s="7">
        <f t="shared" si="3"/>
        <v>0.56830000000000069</v>
      </c>
      <c r="F23" s="7">
        <f t="shared" si="1"/>
        <v>0.56830000000000069</v>
      </c>
      <c r="G23" s="15">
        <f t="shared" si="4"/>
        <v>0</v>
      </c>
      <c r="H23" s="16">
        <f t="shared" si="7"/>
        <v>0.21666662274882748</v>
      </c>
      <c r="I23" s="17">
        <f t="shared" si="8"/>
        <v>0.12763335610492563</v>
      </c>
      <c r="J23" s="20">
        <f t="shared" si="5"/>
        <v>1.6975705204422331</v>
      </c>
      <c r="K23" s="21">
        <f t="shared" si="6"/>
        <v>62.929606754597003</v>
      </c>
      <c r="L23" s="11"/>
      <c r="M23" s="12"/>
    </row>
    <row r="24" spans="2:13" x14ac:dyDescent="0.15">
      <c r="B24" s="4">
        <v>22</v>
      </c>
      <c r="C24" s="5">
        <v>40192</v>
      </c>
      <c r="D24" s="14">
        <v>46.252099999999999</v>
      </c>
      <c r="E24" s="7">
        <f t="shared" si="3"/>
        <v>3.9899999999995828E-2</v>
      </c>
      <c r="F24" s="7">
        <f t="shared" si="1"/>
        <v>3.9899999999995828E-2</v>
      </c>
      <c r="G24" s="15">
        <f t="shared" si="4"/>
        <v>0</v>
      </c>
      <c r="H24" s="16">
        <f t="shared" si="7"/>
        <v>0.20404043540962521</v>
      </c>
      <c r="I24" s="17">
        <f t="shared" si="8"/>
        <v>0.11851668781171665</v>
      </c>
      <c r="J24" s="20">
        <f t="shared" si="5"/>
        <v>1.7216177668901547</v>
      </c>
      <c r="K24" s="21">
        <f t="shared" si="6"/>
        <v>63.257147562545278</v>
      </c>
      <c r="L24" s="11"/>
      <c r="M24" s="12"/>
    </row>
    <row r="25" spans="2:13" x14ac:dyDescent="0.15">
      <c r="B25" s="4">
        <v>23</v>
      </c>
      <c r="C25" s="5">
        <v>40193</v>
      </c>
      <c r="D25" s="14">
        <v>45.713700000000003</v>
      </c>
      <c r="E25" s="7">
        <f t="shared" ref="E25:E35" si="9">D25-D24</f>
        <v>-0.53839999999999577</v>
      </c>
      <c r="F25" s="7">
        <f t="shared" si="1"/>
        <v>0</v>
      </c>
      <c r="G25" s="15">
        <f t="shared" ref="G25:G35" si="10">IF(E25&lt;0,-E25,0)</f>
        <v>0.53839999999999577</v>
      </c>
      <c r="H25" s="16">
        <f t="shared" si="7"/>
        <v>0.18946611859465198</v>
      </c>
      <c r="I25" s="17">
        <f t="shared" si="8"/>
        <v>0.14850835296802228</v>
      </c>
      <c r="J25" s="20">
        <f t="shared" ref="J25:J35" si="11">H25/I25</f>
        <v>1.2757943563985856</v>
      </c>
      <c r="K25" s="21">
        <f t="shared" ref="K25:K35" si="12">IF(I25=0,100,100-(100/(1+J25)))</f>
        <v>56.059298715263239</v>
      </c>
      <c r="L25" s="11"/>
      <c r="M25" s="12"/>
    </row>
    <row r="26" spans="2:13" x14ac:dyDescent="0.15">
      <c r="B26" s="4">
        <v>24</v>
      </c>
      <c r="C26" s="5">
        <v>40197</v>
      </c>
      <c r="D26" s="14">
        <v>46.451500000000003</v>
      </c>
      <c r="E26" s="7">
        <f t="shared" si="9"/>
        <v>0.73780000000000001</v>
      </c>
      <c r="F26" s="7">
        <f t="shared" si="1"/>
        <v>0.73780000000000001</v>
      </c>
      <c r="G26" s="15">
        <f t="shared" si="10"/>
        <v>0</v>
      </c>
      <c r="H26" s="16">
        <f t="shared" si="7"/>
        <v>0.2286328244093197</v>
      </c>
      <c r="I26" s="17">
        <f t="shared" si="8"/>
        <v>0.13790061347030641</v>
      </c>
      <c r="J26" s="20">
        <f t="shared" si="11"/>
        <v>1.6579536425234997</v>
      </c>
      <c r="K26" s="21">
        <f t="shared" si="12"/>
        <v>62.377071443180419</v>
      </c>
      <c r="L26" s="11"/>
      <c r="M26" s="12"/>
    </row>
    <row r="27" spans="2:13" x14ac:dyDescent="0.15">
      <c r="B27" s="4">
        <v>25</v>
      </c>
      <c r="C27" s="5">
        <v>40198</v>
      </c>
      <c r="D27" s="14">
        <v>45.783499999999997</v>
      </c>
      <c r="E27" s="7">
        <f t="shared" si="9"/>
        <v>-0.66800000000000637</v>
      </c>
      <c r="F27" s="7">
        <f t="shared" si="1"/>
        <v>0</v>
      </c>
      <c r="G27" s="15">
        <f t="shared" si="10"/>
        <v>0.66800000000000637</v>
      </c>
      <c r="H27" s="16">
        <f t="shared" si="7"/>
        <v>0.21230190838008259</v>
      </c>
      <c r="I27" s="17">
        <f t="shared" si="8"/>
        <v>0.17576485536528499</v>
      </c>
      <c r="J27" s="20">
        <f t="shared" si="11"/>
        <v>1.2078746228241368</v>
      </c>
      <c r="K27" s="21">
        <f t="shared" si="12"/>
        <v>54.707573081261287</v>
      </c>
      <c r="L27" s="11"/>
      <c r="M27" s="12"/>
    </row>
    <row r="28" spans="2:13" x14ac:dyDescent="0.15">
      <c r="B28" s="4">
        <v>26</v>
      </c>
      <c r="C28" s="5">
        <v>40199</v>
      </c>
      <c r="D28" s="7">
        <v>45.354799999999997</v>
      </c>
      <c r="E28" s="7">
        <f t="shared" si="9"/>
        <v>-0.42869999999999919</v>
      </c>
      <c r="F28" s="7">
        <f t="shared" si="1"/>
        <v>0</v>
      </c>
      <c r="G28" s="15">
        <f t="shared" si="10"/>
        <v>0.42869999999999919</v>
      </c>
      <c r="H28" s="16">
        <f t="shared" si="7"/>
        <v>0.19713748635293382</v>
      </c>
      <c r="I28" s="17">
        <f t="shared" si="8"/>
        <v>0.19383165141062172</v>
      </c>
      <c r="J28" s="20">
        <f t="shared" si="11"/>
        <v>1.0170551863859885</v>
      </c>
      <c r="K28" s="21">
        <f t="shared" si="12"/>
        <v>50.422774411456402</v>
      </c>
      <c r="L28" s="11"/>
      <c r="M28" s="12"/>
    </row>
    <row r="29" spans="2:13" x14ac:dyDescent="0.15">
      <c r="B29" s="4">
        <v>27</v>
      </c>
      <c r="C29" s="5">
        <v>40200</v>
      </c>
      <c r="D29" s="7">
        <v>44.028799999999997</v>
      </c>
      <c r="E29" s="7">
        <f t="shared" si="9"/>
        <v>-1.3260000000000005</v>
      </c>
      <c r="F29" s="7">
        <f t="shared" si="1"/>
        <v>0</v>
      </c>
      <c r="G29" s="15">
        <f t="shared" si="10"/>
        <v>1.3260000000000005</v>
      </c>
      <c r="H29" s="16">
        <f>((H28*13)+F29)/14</f>
        <v>0.18305623732772425</v>
      </c>
      <c r="I29" s="17">
        <f>((I28*13)+G29)/14</f>
        <v>0.27470081916700589</v>
      </c>
      <c r="J29" s="20">
        <f t="shared" si="11"/>
        <v>0.66638402420064935</v>
      </c>
      <c r="K29" s="21">
        <f t="shared" si="12"/>
        <v>39.989823145376604</v>
      </c>
      <c r="L29" s="11"/>
      <c r="M29" s="12"/>
    </row>
    <row r="30" spans="2:13" x14ac:dyDescent="0.15">
      <c r="B30" s="4">
        <v>28</v>
      </c>
      <c r="C30" s="5">
        <v>40203</v>
      </c>
      <c r="D30" s="7">
        <v>44.1783</v>
      </c>
      <c r="E30" s="7">
        <f t="shared" si="9"/>
        <v>0.1495000000000033</v>
      </c>
      <c r="F30" s="7">
        <f t="shared" si="1"/>
        <v>0.1495000000000033</v>
      </c>
      <c r="G30" s="15">
        <f t="shared" si="10"/>
        <v>0</v>
      </c>
      <c r="H30" s="16">
        <f t="shared" ref="H30:H35" si="13">((H29*13)+F30)/14</f>
        <v>0.18065936323288703</v>
      </c>
      <c r="I30" s="17">
        <f t="shared" ref="I30:I35" si="14">((I29*13)+G30)/14</f>
        <v>0.2550793320836483</v>
      </c>
      <c r="J30" s="20">
        <f t="shared" si="11"/>
        <v>0.70824775083558444</v>
      </c>
      <c r="K30" s="21">
        <f t="shared" si="12"/>
        <v>41.46048197570564</v>
      </c>
      <c r="L30" s="11"/>
      <c r="M30" s="12"/>
    </row>
    <row r="31" spans="2:13" x14ac:dyDescent="0.15">
      <c r="B31" s="4">
        <v>29</v>
      </c>
      <c r="C31" s="5">
        <v>40204</v>
      </c>
      <c r="D31" s="7">
        <v>44.2181</v>
      </c>
      <c r="E31" s="7">
        <f t="shared" si="9"/>
        <v>3.9799999999999613E-2</v>
      </c>
      <c r="F31" s="7">
        <f t="shared" si="1"/>
        <v>3.9799999999999613E-2</v>
      </c>
      <c r="G31" s="15">
        <f t="shared" si="10"/>
        <v>0</v>
      </c>
      <c r="H31" s="16">
        <f t="shared" si="13"/>
        <v>0.17059798014482364</v>
      </c>
      <c r="I31" s="17">
        <f t="shared" si="14"/>
        <v>0.23685937979195915</v>
      </c>
      <c r="J31" s="20">
        <f t="shared" si="11"/>
        <v>0.72025005002827025</v>
      </c>
      <c r="K31" s="21">
        <f t="shared" si="12"/>
        <v>41.86891609254328</v>
      </c>
      <c r="L31" s="11"/>
      <c r="M31" s="12"/>
    </row>
    <row r="32" spans="2:13" x14ac:dyDescent="0.15">
      <c r="B32" s="4">
        <v>30</v>
      </c>
      <c r="C32" s="5">
        <v>40205</v>
      </c>
      <c r="D32" s="7">
        <v>44.5672</v>
      </c>
      <c r="E32" s="7">
        <f t="shared" si="9"/>
        <v>0.34909999999999997</v>
      </c>
      <c r="F32" s="7">
        <f t="shared" si="1"/>
        <v>0.34909999999999997</v>
      </c>
      <c r="G32" s="15">
        <f t="shared" si="10"/>
        <v>0</v>
      </c>
      <c r="H32" s="16">
        <f t="shared" si="13"/>
        <v>0.18334812442019338</v>
      </c>
      <c r="I32" s="17">
        <f t="shared" si="14"/>
        <v>0.21994085266396207</v>
      </c>
      <c r="J32" s="20">
        <f t="shared" si="11"/>
        <v>0.83362468681670021</v>
      </c>
      <c r="K32" s="21">
        <f t="shared" si="12"/>
        <v>45.46321244528675</v>
      </c>
      <c r="L32" s="11"/>
      <c r="M32" s="12"/>
    </row>
    <row r="33" spans="1:13" x14ac:dyDescent="0.15">
      <c r="B33" s="4">
        <v>31</v>
      </c>
      <c r="C33" s="5">
        <v>40206</v>
      </c>
      <c r="D33" s="7">
        <v>43.420499999999997</v>
      </c>
      <c r="E33" s="7">
        <f t="shared" si="9"/>
        <v>-1.1467000000000027</v>
      </c>
      <c r="F33" s="7">
        <f t="shared" si="1"/>
        <v>0</v>
      </c>
      <c r="G33" s="15">
        <f t="shared" si="10"/>
        <v>1.1467000000000027</v>
      </c>
      <c r="H33" s="16">
        <f t="shared" si="13"/>
        <v>0.170251829818751</v>
      </c>
      <c r="I33" s="17">
        <f t="shared" si="14"/>
        <v>0.28613793461653636</v>
      </c>
      <c r="J33" s="20">
        <f t="shared" si="11"/>
        <v>0.59499915677699833</v>
      </c>
      <c r="K33" s="21">
        <f t="shared" si="12"/>
        <v>37.304042089859671</v>
      </c>
      <c r="L33" s="11"/>
      <c r="M33" s="12"/>
    </row>
    <row r="34" spans="1:13" x14ac:dyDescent="0.15">
      <c r="B34" s="4">
        <v>32</v>
      </c>
      <c r="C34" s="5">
        <v>40207</v>
      </c>
      <c r="D34" s="7">
        <v>42.662799999999997</v>
      </c>
      <c r="E34" s="7">
        <f t="shared" si="9"/>
        <v>-0.75769999999999982</v>
      </c>
      <c r="F34" s="7">
        <f t="shared" si="1"/>
        <v>0</v>
      </c>
      <c r="G34" s="15">
        <f t="shared" si="10"/>
        <v>0.75769999999999982</v>
      </c>
      <c r="H34" s="16">
        <f t="shared" si="13"/>
        <v>0.15809098483169737</v>
      </c>
      <c r="I34" s="17">
        <f t="shared" si="14"/>
        <v>0.31982093928678373</v>
      </c>
      <c r="J34" s="20">
        <f t="shared" si="11"/>
        <v>0.49431092655861736</v>
      </c>
      <c r="K34" s="21">
        <f t="shared" si="12"/>
        <v>33.079522994388483</v>
      </c>
      <c r="L34" s="11"/>
      <c r="M34" s="12"/>
    </row>
    <row r="35" spans="1:13" x14ac:dyDescent="0.15">
      <c r="B35" s="4">
        <v>33</v>
      </c>
      <c r="C35" s="5">
        <v>40210</v>
      </c>
      <c r="D35" s="7">
        <v>43.131399999999999</v>
      </c>
      <c r="E35" s="7">
        <f t="shared" si="9"/>
        <v>0.46860000000000213</v>
      </c>
      <c r="F35" s="7">
        <f t="shared" si="1"/>
        <v>0.46860000000000213</v>
      </c>
      <c r="G35" s="15">
        <f t="shared" si="10"/>
        <v>0</v>
      </c>
      <c r="H35" s="16">
        <f t="shared" si="13"/>
        <v>0.18027020020086201</v>
      </c>
      <c r="I35" s="17">
        <f t="shared" si="14"/>
        <v>0.29697658648058489</v>
      </c>
      <c r="J35" s="22">
        <f t="shared" si="11"/>
        <v>0.60701822435637476</v>
      </c>
      <c r="K35" s="23">
        <f t="shared" si="12"/>
        <v>37.772952114434858</v>
      </c>
    </row>
    <row r="36" spans="1:13" x14ac:dyDescent="0.15">
      <c r="K36" s="7"/>
    </row>
    <row r="37" spans="1:13" ht="105" customHeight="1" x14ac:dyDescent="0.15">
      <c r="A37"/>
      <c r="B37" s="24" t="s">
        <v>10</v>
      </c>
      <c r="C37" s="24"/>
      <c r="D37" s="24"/>
      <c r="E37" s="24"/>
      <c r="F37" s="24"/>
      <c r="G37" s="24"/>
      <c r="H37" s="24"/>
      <c r="I37" s="24"/>
      <c r="J37" s="24"/>
      <c r="K37" s="24"/>
    </row>
    <row r="38" spans="1:13" x14ac:dyDescent="0.15">
      <c r="A38"/>
      <c r="D38" s="4"/>
      <c r="F38" s="6"/>
      <c r="G38" s="8"/>
      <c r="H38" s="9"/>
      <c r="I38" s="6"/>
      <c r="J38" s="13"/>
      <c r="L38" s="6"/>
    </row>
  </sheetData>
  <mergeCells count="1">
    <mergeCell ref="B37:K37"/>
  </mergeCells>
  <phoneticPr fontId="2" type="noConversion"/>
  <pageMargins left="0.7" right="0.7" top="0.75" bottom="0.75" header="0.5" footer="0.5"/>
  <pageSetup orientation="portrait" horizontalDpi="4294967293"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RSI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 Hill</dc:creator>
  <cp:lastModifiedBy>Microsoft Office User</cp:lastModifiedBy>
  <dcterms:created xsi:type="dcterms:W3CDTF">2010-03-25T14:42:42Z</dcterms:created>
  <dcterms:modified xsi:type="dcterms:W3CDTF">2017-10-16T00:08:55Z</dcterms:modified>
</cp:coreProperties>
</file>