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Listas" sheetId="1" r:id="rId3"/>
    <sheet state="visible" name="Listado de invitados" sheetId="2" r:id="rId4"/>
    <sheet state="visible" name="Impresión" sheetId="3" r:id="rId5"/>
    <sheet state="visible" name="Impresión 2" sheetId="4" r:id="rId6"/>
    <sheet state="visible" name="Impresión 3" sheetId="5" r:id="rId7"/>
  </sheets>
  <definedNames>
    <definedName hidden="1" localSheetId="1" name="_xlnm._FilterDatabase">'Listado de invitados'!$B$2:$G$999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<sst xmlns="http://schemas.openxmlformats.org/spreadsheetml/2006/main" count="893" uniqueCount="409">
  <si>
    <t>Mesa</t>
  </si>
  <si>
    <t>Menor?</t>
  </si>
  <si>
    <t>Condición</t>
  </si>
  <si>
    <t>Living</t>
  </si>
  <si>
    <t>Menor 0 a 3 años</t>
  </si>
  <si>
    <t>Celíaco/a</t>
  </si>
  <si>
    <t>Post Cena</t>
  </si>
  <si>
    <t>Menor 4 a 10 años</t>
  </si>
  <si>
    <t>Diabético/a</t>
  </si>
  <si>
    <t>Adolescente - Menor de 18 años</t>
  </si>
  <si>
    <t>Vegano/a</t>
  </si>
  <si>
    <t>Vegetariano/a</t>
  </si>
  <si>
    <t>Sin sal</t>
  </si>
  <si>
    <t>Listado de invitados</t>
  </si>
  <si>
    <t>Apellido</t>
  </si>
  <si>
    <t>Nombre</t>
  </si>
  <si>
    <t>Observación</t>
  </si>
  <si>
    <t>Ubicación</t>
  </si>
  <si>
    <t>Comentario</t>
  </si>
  <si>
    <t>Las mesas no pueden exceder los 10 invitados.</t>
  </si>
  <si>
    <t>Zorrilla</t>
  </si>
  <si>
    <t>Natalia</t>
  </si>
  <si>
    <t>Barrera Oro</t>
  </si>
  <si>
    <t>Rafael</t>
  </si>
  <si>
    <t>Sergio</t>
  </si>
  <si>
    <t>Sirlin</t>
  </si>
  <si>
    <t>Graciela</t>
  </si>
  <si>
    <t>Resumen</t>
  </si>
  <si>
    <t>Cortese</t>
  </si>
  <si>
    <t>Elida</t>
  </si>
  <si>
    <t>Sebastián</t>
  </si>
  <si>
    <t>Echezuri</t>
  </si>
  <si>
    <t>Eliana Melissa</t>
  </si>
  <si>
    <t>Invitados totales:</t>
  </si>
  <si>
    <t>Eli</t>
  </si>
  <si>
    <t>Invitados incompletos:</t>
  </si>
  <si>
    <t>Sneh</t>
  </si>
  <si>
    <t>Perla</t>
  </si>
  <si>
    <t>Espinosa</t>
  </si>
  <si>
    <t>Patricia</t>
  </si>
  <si>
    <t>Javier</t>
  </si>
  <si>
    <t>Total niños:</t>
  </si>
  <si>
    <t>Gutierrez Estrada</t>
  </si>
  <si>
    <t>Fernanda</t>
  </si>
  <si>
    <t>Total adolescentes:</t>
  </si>
  <si>
    <t>Bialy</t>
  </si>
  <si>
    <t>Inés</t>
  </si>
  <si>
    <t>Lara</t>
  </si>
  <si>
    <t>Dietas totales:</t>
  </si>
  <si>
    <t>Raul</t>
  </si>
  <si>
    <t>Mia</t>
  </si>
  <si>
    <t>Inv post cena:</t>
  </si>
  <si>
    <t>Pérez</t>
  </si>
  <si>
    <t>Victor</t>
  </si>
  <si>
    <t>Mariano</t>
  </si>
  <si>
    <t>Sin cebolla, Sin verdeo, Sin ciboullete Ni Ajo por favor</t>
  </si>
  <si>
    <t>Cantidad de mesas:</t>
  </si>
  <si>
    <t>Safarano</t>
  </si>
  <si>
    <t>Sofia</t>
  </si>
  <si>
    <t>Bouza Fenley</t>
  </si>
  <si>
    <t>Álvaro Manuel</t>
  </si>
  <si>
    <t>Saicha</t>
  </si>
  <si>
    <t>Fernando</t>
  </si>
  <si>
    <t>Garcia</t>
  </si>
  <si>
    <t>Viviana</t>
  </si>
  <si>
    <t>Livings:</t>
  </si>
  <si>
    <t>Mesas:</t>
  </si>
  <si>
    <t>Paloma</t>
  </si>
  <si>
    <t>Ferrari Sr</t>
  </si>
  <si>
    <t>Rodolfo</t>
  </si>
  <si>
    <t>Total de invitados:</t>
  </si>
  <si>
    <t>Total</t>
  </si>
  <si>
    <t>Menores</t>
  </si>
  <si>
    <t>Ferrari</t>
  </si>
  <si>
    <t>Mesa 1:</t>
  </si>
  <si>
    <t>Adultos mayores de 18:</t>
  </si>
  <si>
    <t>Conde</t>
  </si>
  <si>
    <t>Clelia</t>
  </si>
  <si>
    <t>Ferrari Jr</t>
  </si>
  <si>
    <t>Niños menores de 3:</t>
  </si>
  <si>
    <t>Baños</t>
  </si>
  <si>
    <t>Liliana</t>
  </si>
  <si>
    <t>Niños entre 4 y 10:</t>
  </si>
  <si>
    <t>Urdax</t>
  </si>
  <si>
    <t>Gladys</t>
  </si>
  <si>
    <t>Adolescentes:</t>
  </si>
  <si>
    <t>Joubert</t>
  </si>
  <si>
    <t>Gustavo</t>
  </si>
  <si>
    <t>Prado</t>
  </si>
  <si>
    <t>Aurelio</t>
  </si>
  <si>
    <t>Celíacos:</t>
  </si>
  <si>
    <t>Mesa 21:</t>
  </si>
  <si>
    <t>Carolina</t>
  </si>
  <si>
    <t>Diabéticos:</t>
  </si>
  <si>
    <t>Veganos:</t>
  </si>
  <si>
    <t>Roccatagliata</t>
  </si>
  <si>
    <t>Ariel</t>
  </si>
  <si>
    <t>Vegetarianos:</t>
  </si>
  <si>
    <t>Arminda</t>
  </si>
  <si>
    <t>Sin sal:</t>
  </si>
  <si>
    <t>Taladrid</t>
  </si>
  <si>
    <t>Mesa 2:</t>
  </si>
  <si>
    <t>Berenguer</t>
  </si>
  <si>
    <t>Paola</t>
  </si>
  <si>
    <t>Cantidad de invitados por mesa</t>
  </si>
  <si>
    <t>Ramos</t>
  </si>
  <si>
    <t>Cristina</t>
  </si>
  <si>
    <t>De Hoyos</t>
  </si>
  <si>
    <t>Fontanarrosa</t>
  </si>
  <si>
    <t>Florencia</t>
  </si>
  <si>
    <t>Soccio</t>
  </si>
  <si>
    <t>Mesa 3:</t>
  </si>
  <si>
    <t>Sánchez</t>
  </si>
  <si>
    <t>Mesa 22:</t>
  </si>
  <si>
    <t>Mesa 4:</t>
  </si>
  <si>
    <t>Pereira</t>
  </si>
  <si>
    <t>Lilia</t>
  </si>
  <si>
    <t>Garigliano</t>
  </si>
  <si>
    <t>Mesa 5:</t>
  </si>
  <si>
    <t>Restrepo</t>
  </si>
  <si>
    <t>Alfonso Gómez</t>
  </si>
  <si>
    <t>Magariños</t>
  </si>
  <si>
    <t>Mario</t>
  </si>
  <si>
    <t>Mesa 6:</t>
  </si>
  <si>
    <t>del Carreto</t>
  </si>
  <si>
    <t>Maria Guillermina</t>
  </si>
  <si>
    <t>Mesa 7:</t>
  </si>
  <si>
    <t>Álvarez</t>
  </si>
  <si>
    <t>Cesar</t>
  </si>
  <si>
    <t>Mesa 8:</t>
  </si>
  <si>
    <t>Silvia</t>
  </si>
  <si>
    <t>Martinez</t>
  </si>
  <si>
    <t>Marcela</t>
  </si>
  <si>
    <t>Mesa 9:</t>
  </si>
  <si>
    <t>Abal Diez</t>
  </si>
  <si>
    <t>Pablo</t>
  </si>
  <si>
    <t>Filomene</t>
  </si>
  <si>
    <t>Rita</t>
  </si>
  <si>
    <t>Mesa 10:</t>
  </si>
  <si>
    <t>Bajar</t>
  </si>
  <si>
    <t>Leandro Matías</t>
  </si>
  <si>
    <t>De Cicco</t>
  </si>
  <si>
    <t>Juan Carlos</t>
  </si>
  <si>
    <t>Mesa 11:</t>
  </si>
  <si>
    <t>Di Palma</t>
  </si>
  <si>
    <t>Juan Pablo</t>
  </si>
  <si>
    <t>Gabriela</t>
  </si>
  <si>
    <t>Mesa 12:</t>
  </si>
  <si>
    <t>Dominguez</t>
  </si>
  <si>
    <t>Gregorio</t>
  </si>
  <si>
    <t>Ameri</t>
  </si>
  <si>
    <t>Mesa 13:</t>
  </si>
  <si>
    <t>Dorado</t>
  </si>
  <si>
    <t>Nicolas Federico</t>
  </si>
  <si>
    <t>Mesa 23:</t>
  </si>
  <si>
    <t>Mesa 14:</t>
  </si>
  <si>
    <t>Montoto</t>
  </si>
  <si>
    <t>Bárbara Mariana</t>
  </si>
  <si>
    <t>Abeytua</t>
  </si>
  <si>
    <t>Horacio</t>
  </si>
  <si>
    <t>Mesa 15:</t>
  </si>
  <si>
    <t>Pagua Rodas</t>
  </si>
  <si>
    <t>Cristian Andrés</t>
  </si>
  <si>
    <t>Enzo</t>
  </si>
  <si>
    <t>Mesa 16:</t>
  </si>
  <si>
    <t>Paula</t>
  </si>
  <si>
    <t>Pareja de Enzo De Cicco</t>
  </si>
  <si>
    <t>Mesa 17:</t>
  </si>
  <si>
    <t>Rodríguez</t>
  </si>
  <si>
    <t>María Fernanda</t>
  </si>
  <si>
    <t>Giovanna</t>
  </si>
  <si>
    <t>Mesa 18:</t>
  </si>
  <si>
    <t>Zárate</t>
  </si>
  <si>
    <t>Facundo</t>
  </si>
  <si>
    <t>Mesa 19:</t>
  </si>
  <si>
    <t>Bianchi</t>
  </si>
  <si>
    <t>Agustín</t>
  </si>
  <si>
    <t>Mesa 20:</t>
  </si>
  <si>
    <t>Alejandro</t>
  </si>
  <si>
    <t>Correa</t>
  </si>
  <si>
    <t>Mariel</t>
  </si>
  <si>
    <t>Ferrero</t>
  </si>
  <si>
    <t>Martin</t>
  </si>
  <si>
    <t>Mesa 24:</t>
  </si>
  <si>
    <t>Báez</t>
  </si>
  <si>
    <t>Benjamín</t>
  </si>
  <si>
    <t>Mesa 25:</t>
  </si>
  <si>
    <t>Rey</t>
  </si>
  <si>
    <t>Juan Manuel</t>
  </si>
  <si>
    <t>Carlos</t>
  </si>
  <si>
    <t>Mesa 26:</t>
  </si>
  <si>
    <t>Clemencia</t>
  </si>
  <si>
    <t>Mesa 27:</t>
  </si>
  <si>
    <t>Mesa 28:</t>
  </si>
  <si>
    <t>Guadalupe</t>
  </si>
  <si>
    <t>Miguel</t>
  </si>
  <si>
    <t>Mesa 29:</t>
  </si>
  <si>
    <t>Ivan</t>
  </si>
  <si>
    <t>Etchegoyen</t>
  </si>
  <si>
    <t>Susana</t>
  </si>
  <si>
    <t>Mesa 30:</t>
  </si>
  <si>
    <t>Lucia</t>
  </si>
  <si>
    <t>Cupito</t>
  </si>
  <si>
    <t>Ezequiel</t>
  </si>
  <si>
    <t>Mesa 31:</t>
  </si>
  <si>
    <t>Belen</t>
  </si>
  <si>
    <t>Mesa 32:</t>
  </si>
  <si>
    <t>Valeria</t>
  </si>
  <si>
    <t>Mesa 33:</t>
  </si>
  <si>
    <t>Minio</t>
  </si>
  <si>
    <t>Maximiliano</t>
  </si>
  <si>
    <t>Mesa 34:</t>
  </si>
  <si>
    <t>González</t>
  </si>
  <si>
    <t>María Florencia</t>
  </si>
  <si>
    <t>Mariana</t>
  </si>
  <si>
    <t>Mesa 35:</t>
  </si>
  <si>
    <t>Toledano</t>
  </si>
  <si>
    <t>Di Domenico</t>
  </si>
  <si>
    <t>Mesa 36:</t>
  </si>
  <si>
    <t>José</t>
  </si>
  <si>
    <t>Mesa 37:</t>
  </si>
  <si>
    <t>Aurora</t>
  </si>
  <si>
    <t>Lucci</t>
  </si>
  <si>
    <t>María Cristina</t>
  </si>
  <si>
    <t>Mesa 38:</t>
  </si>
  <si>
    <t>Mesa 39:</t>
  </si>
  <si>
    <t>Mesa 40:</t>
  </si>
  <si>
    <t>Esteban</t>
  </si>
  <si>
    <t>Zaccagnini</t>
  </si>
  <si>
    <t>Adriana</t>
  </si>
  <si>
    <t>Gabriel</t>
  </si>
  <si>
    <t>Busker</t>
  </si>
  <si>
    <t>Osvaldo</t>
  </si>
  <si>
    <t>Janete Inwentarz</t>
  </si>
  <si>
    <t>Sandra</t>
  </si>
  <si>
    <t>Arakaki</t>
  </si>
  <si>
    <t>Cornejo</t>
  </si>
  <si>
    <t>Ghidoli</t>
  </si>
  <si>
    <t>Eduardo</t>
  </si>
  <si>
    <t>Perez</t>
  </si>
  <si>
    <t>Diego</t>
  </si>
  <si>
    <t>Lucas</t>
  </si>
  <si>
    <t>Sala Mujica</t>
  </si>
  <si>
    <t>Guido</t>
  </si>
  <si>
    <t>D'Elia</t>
  </si>
  <si>
    <t>Matías</t>
  </si>
  <si>
    <t>Taccir</t>
  </si>
  <si>
    <t>Furquet</t>
  </si>
  <si>
    <t>Catriel</t>
  </si>
  <si>
    <t>Torti</t>
  </si>
  <si>
    <t>Manuel</t>
  </si>
  <si>
    <t>Jajam</t>
  </si>
  <si>
    <t>Estela</t>
  </si>
  <si>
    <t>Vieira</t>
  </si>
  <si>
    <t>Cristian</t>
  </si>
  <si>
    <t>Berdullas</t>
  </si>
  <si>
    <t>Pilar</t>
  </si>
  <si>
    <t>Baldoma</t>
  </si>
  <si>
    <t>Sabrina</t>
  </si>
  <si>
    <t>Nusimovich</t>
  </si>
  <si>
    <t>Celia</t>
  </si>
  <si>
    <t>Bursztyn</t>
  </si>
  <si>
    <t>Damian</t>
  </si>
  <si>
    <t>Erijimovich</t>
  </si>
  <si>
    <t>Gorfinkiel</t>
  </si>
  <si>
    <t>Estrin</t>
  </si>
  <si>
    <t>Laura</t>
  </si>
  <si>
    <t>Herszenbaun</t>
  </si>
  <si>
    <t>Czarnitzki</t>
  </si>
  <si>
    <t>Andrés</t>
  </si>
  <si>
    <t>Koch</t>
  </si>
  <si>
    <t>Leandro</t>
  </si>
  <si>
    <t>Masu</t>
  </si>
  <si>
    <t>Marino</t>
  </si>
  <si>
    <t xml:space="preserve">Leo </t>
  </si>
  <si>
    <t>Nestor</t>
  </si>
  <si>
    <t>Silvina</t>
  </si>
  <si>
    <t>Czerniuk</t>
  </si>
  <si>
    <t>Rosa</t>
  </si>
  <si>
    <t>Pedrazzoli</t>
  </si>
  <si>
    <t>Eliana</t>
  </si>
  <si>
    <t>Krauczik</t>
  </si>
  <si>
    <t>Schachmann</t>
  </si>
  <si>
    <t>Bugacoff</t>
  </si>
  <si>
    <t>Cantero</t>
  </si>
  <si>
    <t>Yanina</t>
  </si>
  <si>
    <t>Nucenovich</t>
  </si>
  <si>
    <t>Noemí</t>
  </si>
  <si>
    <t>Guerrero</t>
  </si>
  <si>
    <t>Rozemberg</t>
  </si>
  <si>
    <t>Han</t>
  </si>
  <si>
    <t>Haimovich</t>
  </si>
  <si>
    <t>Edgardo</t>
  </si>
  <si>
    <t>Langer</t>
  </si>
  <si>
    <t>Giselle</t>
  </si>
  <si>
    <t>Barea</t>
  </si>
  <si>
    <t>Annelie</t>
  </si>
  <si>
    <t>Lucero</t>
  </si>
  <si>
    <t>Jorge</t>
  </si>
  <si>
    <t>Carrera</t>
  </si>
  <si>
    <t>Carola</t>
  </si>
  <si>
    <t>Nam</t>
  </si>
  <si>
    <t>Perez Alzueta</t>
  </si>
  <si>
    <t>Alberto</t>
  </si>
  <si>
    <t>Paulo</t>
  </si>
  <si>
    <t>Melina</t>
  </si>
  <si>
    <t>Tedesco</t>
  </si>
  <si>
    <t>Luis</t>
  </si>
  <si>
    <t>Solari</t>
  </si>
  <si>
    <t>Gisela</t>
  </si>
  <si>
    <t>Paulesu</t>
  </si>
  <si>
    <t>Victoria</t>
  </si>
  <si>
    <t>Calzón Flores</t>
  </si>
  <si>
    <t>Mercedes</t>
  </si>
  <si>
    <t>Ritvo</t>
  </si>
  <si>
    <t>Juan</t>
  </si>
  <si>
    <t>Comuzzi</t>
  </si>
  <si>
    <t>Xavier</t>
  </si>
  <si>
    <t>Pisdiez</t>
  </si>
  <si>
    <t>Bárbara</t>
  </si>
  <si>
    <t>Rossi</t>
  </si>
  <si>
    <t>Stordeur</t>
  </si>
  <si>
    <t>Quimey</t>
  </si>
  <si>
    <t>Straschnoy</t>
  </si>
  <si>
    <t>Camil</t>
  </si>
  <si>
    <t>Fogar</t>
  </si>
  <si>
    <t>Claudio</t>
  </si>
  <si>
    <t>Szuster</t>
  </si>
  <si>
    <t>Gesualdi</t>
  </si>
  <si>
    <t>Ernesto</t>
  </si>
  <si>
    <t>Turazzini</t>
  </si>
  <si>
    <t>Carolina María</t>
  </si>
  <si>
    <t>Varela</t>
  </si>
  <si>
    <t>Van Straaten</t>
  </si>
  <si>
    <t>Alejandra</t>
  </si>
  <si>
    <t>Morii</t>
  </si>
  <si>
    <t>María Ines</t>
  </si>
  <si>
    <t>Palmieri</t>
  </si>
  <si>
    <t>Claudia</t>
  </si>
  <si>
    <t>Chiaccio</t>
  </si>
  <si>
    <t>Elvira</t>
  </si>
  <si>
    <t>Bahr</t>
  </si>
  <si>
    <t>Olzsevicki</t>
  </si>
  <si>
    <t>Nicolás</t>
  </si>
  <si>
    <t>Ratto</t>
  </si>
  <si>
    <t>Adrian</t>
  </si>
  <si>
    <t>González Ríos</t>
  </si>
  <si>
    <t>Algieri</t>
  </si>
  <si>
    <t>Juan Ignacio</t>
  </si>
  <si>
    <t>Nussembaum</t>
  </si>
  <si>
    <t>Azrak</t>
  </si>
  <si>
    <t>Bonfiglio</t>
  </si>
  <si>
    <t>María</t>
  </si>
  <si>
    <t>Bekier</t>
  </si>
  <si>
    <t>Gallo</t>
  </si>
  <si>
    <t>Hernán</t>
  </si>
  <si>
    <t>Coma</t>
  </si>
  <si>
    <t>Hannah</t>
  </si>
  <si>
    <t>Neisen</t>
  </si>
  <si>
    <t>Díaz</t>
  </si>
  <si>
    <t>María de los Ángeles</t>
  </si>
  <si>
    <t>Mosak</t>
  </si>
  <si>
    <t>Denise</t>
  </si>
  <si>
    <t>Hojnadel</t>
  </si>
  <si>
    <t>Anahí</t>
  </si>
  <si>
    <t>Saavedra</t>
  </si>
  <si>
    <t>Martín</t>
  </si>
  <si>
    <t>de Estrada</t>
  </si>
  <si>
    <t>Arbelo Arrocha</t>
  </si>
  <si>
    <t>Daniel</t>
  </si>
  <si>
    <t>Argüello</t>
  </si>
  <si>
    <t>Sonia Betiana</t>
  </si>
  <si>
    <t>Codino</t>
  </si>
  <si>
    <t>Peralta</t>
  </si>
  <si>
    <t>Abel</t>
  </si>
  <si>
    <t>Grande</t>
  </si>
  <si>
    <t>Tizziani</t>
  </si>
  <si>
    <t>Estefania</t>
  </si>
  <si>
    <t>Costa</t>
  </si>
  <si>
    <t>Esposo de Ivana</t>
  </si>
  <si>
    <t>Del Olmo</t>
  </si>
  <si>
    <t>Ismael</t>
  </si>
  <si>
    <t>Ivana</t>
  </si>
  <si>
    <t>Pizzi</t>
  </si>
  <si>
    <t xml:space="preserve">Natalia </t>
  </si>
  <si>
    <t>González Maspoch</t>
  </si>
  <si>
    <t>Eugenia</t>
  </si>
  <si>
    <t>Jacobi</t>
  </si>
  <si>
    <t>Debora</t>
  </si>
  <si>
    <t>Ongini</t>
  </si>
  <si>
    <t>Gines</t>
  </si>
  <si>
    <t>Benegas</t>
  </si>
  <si>
    <t>Contreras Woda</t>
  </si>
  <si>
    <t>Paul</t>
  </si>
  <si>
    <t>Andrea</t>
  </si>
  <si>
    <t>Spinelli</t>
  </si>
  <si>
    <t>Miriam</t>
  </si>
  <si>
    <t>D'Amelio</t>
  </si>
  <si>
    <t>Domingo</t>
  </si>
  <si>
    <t>Bovina</t>
  </si>
  <si>
    <t>Cantidad de dietas y menores totales:</t>
  </si>
  <si>
    <t>Totales</t>
  </si>
  <si>
    <t>Salón 1</t>
  </si>
  <si>
    <t>Salón 2</t>
  </si>
  <si>
    <t>Sector A</t>
  </si>
  <si>
    <t>Sector B</t>
  </si>
  <si>
    <t>Menores:</t>
  </si>
  <si>
    <t>Dietas especiales en este evento:</t>
  </si>
  <si>
    <t>Comentarios: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</si>
</sst>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sz val="14.0"/>
    </font>
    <font>
      <color rgb="FFFFFFFF"/>
    </font>
    <font>
      <b/>
      <sz val="9.0"/>
      <color rgb="FFCC0000"/>
      <name val="Arial"/>
    </font>
    <font>
      <b/>
    </font>
    <font>
      <sz val="11.0"/>
      <color rgb="FF000000"/>
      <name val="Calibri"/>
    </font>
    <font>
      <sz val="11.0"/>
      <color rgb="FF008000"/>
      <name val="Inconsolata"/>
    </font>
    <font>
      <name val="Arial"/>
    </font>
    <font>
      <sz val="12.0"/>
      <color rgb="FF2B2B2B"/>
      <name val="Arial"/>
    </font>
    <font>
      <b/>
      <name val="Arial"/>
    </font>
    <font>
      <sz val="8.0"/>
      <name val="Arial"/>
    </font>
    <font>
      <sz val="9.0"/>
      <color rgb="FF000000"/>
      <name val="Inconsolata"/>
    </font>
    <font>
      <sz val="8.0"/>
      <color rgb="FF000000"/>
      <name val="Inconsolata"/>
    </font>
    <font>
      <sz val="14.0"/>
      <name val="Arial"/>
    </font>
    <font>
      <b/>
      <sz val="14.0"/>
      <name val="Arial"/>
    </font>
    <font>
      <b/>
      <sz val="14.0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0" fillId="0" fontId="3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2" fontId="4" numFmtId="0" xfId="0" applyAlignment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center" vertical="bottom"/>
    </xf>
    <xf borderId="5" fillId="0" fontId="11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bottom"/>
    </xf>
    <xf borderId="5" fillId="0" fontId="11" numFmtId="0" xfId="0" applyAlignment="1" applyBorder="1" applyFont="1">
      <alignment horizontal="center" readingOrder="0" vertical="center"/>
    </xf>
    <xf borderId="5" fillId="2" fontId="12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bottom"/>
    </xf>
    <xf borderId="5" fillId="2" fontId="13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4" fillId="0" fontId="10" numFmtId="0" xfId="0" applyAlignment="1" applyBorder="1" applyFont="1">
      <alignment horizontal="center" vertical="bottom"/>
    </xf>
    <xf borderId="4" fillId="0" fontId="1" numFmtId="0" xfId="0" applyBorder="1" applyFont="1"/>
    <xf borderId="7" fillId="0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4" numFmtId="0" xfId="0" applyAlignment="1" applyBorder="1" applyFont="1">
      <alignment horizontal="center" readingOrder="0" vertical="bottom"/>
    </xf>
    <xf borderId="5" fillId="0" fontId="15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14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8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readingOrder="0"/>
    </xf>
    <xf borderId="6" fillId="0" fontId="1" numFmtId="0" xfId="0" applyBorder="1" applyFont="1"/>
    <xf borderId="5" fillId="0" fontId="15" numFmtId="0" xfId="0" applyAlignment="1" applyBorder="1" applyFont="1">
      <alignment horizontal="center" readingOrder="0" vertical="bottom"/>
    </xf>
    <xf borderId="5" fillId="0" fontId="16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5" fillId="0" fontId="2" numFmtId="0" xfId="0" applyBorder="1" applyFont="1"/>
    <xf borderId="8" fillId="0" fontId="15" numFmtId="0" xfId="0" applyAlignment="1" applyBorder="1" applyFont="1">
      <alignment horizontal="center" vertical="bottom"/>
    </xf>
    <xf borderId="9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center" vertical="bottom"/>
    </xf>
    <xf borderId="8" fillId="0" fontId="2" numFmtId="0" xfId="0" applyBorder="1" applyFont="1"/>
    <xf borderId="0" fillId="0" fontId="15" numFmtId="0" xfId="0" applyAlignment="1" applyFont="1">
      <alignment horizontal="center" vertical="bottom"/>
    </xf>
    <xf borderId="0" fillId="0" fontId="2" numFmtId="0" xfId="0" applyFont="1"/>
    <xf borderId="4" fillId="0" fontId="8" numFmtId="0" xfId="0" applyAlignment="1" applyBorder="1" applyFont="1">
      <alignment vertical="bottom"/>
    </xf>
    <xf borderId="10" fillId="0" fontId="8" numFmtId="0" xfId="0" applyAlignment="1" applyBorder="1" applyFont="1">
      <alignment horizontal="center" vertical="center"/>
    </xf>
    <xf borderId="11" fillId="0" fontId="1" numFmtId="0" xfId="0" applyBorder="1" applyFont="1"/>
    <xf borderId="12" fillId="0" fontId="1" numFmtId="0" xfId="0" applyBorder="1" applyFont="1"/>
    <xf borderId="7" fillId="0" fontId="1" numFmtId="0" xfId="0" applyBorder="1" applyFont="1"/>
    <xf borderId="0" fillId="0" fontId="8" numFmtId="0" xfId="0" applyAlignment="1" applyFont="1">
      <alignment horizontal="center" readingOrder="0" vertical="bottom"/>
    </xf>
    <xf borderId="0" fillId="2" fontId="17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428625</xdr:colOff>
      <xdr:row>0</xdr:row>
      <xdr:rowOff>0</xdr:rowOff>
    </xdr:from>
    <xdr:ext cx="4953000" cy="1000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371475</xdr:colOff>
      <xdr:row>0</xdr:row>
      <xdr:rowOff>76200</xdr:rowOff>
    </xdr:from>
    <xdr:ext cx="10477500" cy="4362450"/>
    <xdr:sp>
      <xdr:nvSpPr>
        <xdr:cNvPr id="3" name="Shape 3"/>
        <xdr:cNvSpPr/>
      </xdr:nvSpPr>
      <xdr:spPr>
        <a:xfrm>
          <a:off x="57150" y="133350"/>
          <a:ext cx="7448700" cy="355290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2:G999" sheet="Listado de invitados"/>
  </cacheSource>
  <cacheFields>
    <cacheField name="Apellido" numFmtId="0">
      <sharedItems containsBlank="1">
        <s v="Zorrilla"/>
        <s v="Barrera Oro"/>
        <s v="Sirlin"/>
        <s v="Cortese"/>
        <s v="Espinosa"/>
        <s v="Gutierrez Estrada"/>
        <s v="Bouza Fenley"/>
        <s v="Garcia"/>
        <s v="Ferrari Sr"/>
        <s v="Ferrari"/>
        <s v="Ferrari Jr"/>
        <s v="Baños"/>
        <s v="Urdax"/>
        <s v="Prado"/>
        <s v="Roccatagliata"/>
        <s v="Taladrid"/>
        <s v="Berenguer"/>
        <s v="Ramos"/>
        <s v="De Hoyos"/>
        <s v="Soccio"/>
        <s v="Sánchez"/>
        <s v="Garigliano"/>
        <s v="Magariños"/>
        <s v="del Carreto"/>
        <s v="Álvarez"/>
        <s v="Martinez"/>
        <s v="Filomene"/>
        <s v="De Cicco"/>
        <s v="Ameri"/>
        <s v="Abeytua"/>
        <s v="Pareja de Enzo De Cicco"/>
        <s v="Sneh"/>
        <s v="Saicha"/>
        <s v="Safarano"/>
        <s v="Báez"/>
        <s v="Etchegoyen"/>
        <s v="Cupito"/>
        <s v="Minio"/>
        <s v="Di Domenico"/>
        <s v="Lucci"/>
        <s v="Toledano"/>
        <s v="Zaccagnini"/>
        <s v="Janete Inwentarz"/>
        <s v="Busker"/>
        <s v="Joubert"/>
        <s v="Conde"/>
        <s v="D'Elia"/>
        <s v="Furquet"/>
        <s v="Jajam"/>
        <s v="Berdullas"/>
        <s v="Nusimovich"/>
        <s v="Erijimovich"/>
        <s v="Estrin"/>
        <s v="Czarnitzki"/>
        <s v="Sebastián"/>
        <s v="Czerniuk"/>
        <s v="Krauczik"/>
        <s v="Bugacoff"/>
        <s v="Nucenovich"/>
        <s v="Rozemberg"/>
        <s v="Haimovich"/>
        <s v="Barea"/>
        <s v="Carrera"/>
        <s v="Perez Alzueta"/>
        <s v="Tedesco"/>
        <s v="Paulesu"/>
        <s v="Ritvo"/>
        <s v="Pereira"/>
        <s v="Bialy"/>
        <s v="Pérez"/>
        <m/>
        <s v="Fogar"/>
        <s v="Gesualdi"/>
        <s v="Varela"/>
        <s v="González"/>
        <s v="Morii"/>
        <s v="Palmieri"/>
        <s v="Chiaccio"/>
        <s v="Paulo"/>
        <s v="Cantero"/>
        <s v="Solari"/>
        <s v="Lucero"/>
        <s v="Langer"/>
        <s v="Guerrero"/>
        <s v="Herszenbaun"/>
        <s v="Pedrazzoli"/>
        <s v="Bursztyn"/>
        <s v="Bahr"/>
        <s v="Marino"/>
        <s v="Gorfinkiel"/>
        <s v="Baldoma"/>
        <s v="Olzsevicki"/>
        <s v="Ratto"/>
        <s v="Nam"/>
        <s v="Han"/>
        <s v="González Ríos"/>
        <s v="Bajar"/>
        <s v="Abal Diez"/>
        <s v="Dorado"/>
        <s v="Koch"/>
        <s v="Schachmann"/>
        <s v="Nussembaum"/>
        <s v="Bonfiglio"/>
        <s v="Gallo"/>
        <s v="Neisen"/>
        <s v="Mosak"/>
        <s v="Hojnadel"/>
        <s v="Saavedra"/>
        <s v="de Estrada"/>
        <s v="Arbelo Arrocha"/>
        <s v="Argüello"/>
        <s v="Coma"/>
        <s v="Azrak"/>
        <s v="Perez"/>
        <s v="Pisdiez"/>
        <s v="Zárate"/>
        <s v="Rodríguez"/>
        <s v="Dominguez"/>
        <s v="Di Palma"/>
        <s v="Pagua Rodas"/>
        <s v="Straschnoy"/>
        <s v="Turazzini"/>
        <s v="Rey"/>
        <s v="Rossi"/>
        <s v="Bianchi"/>
        <s v="Ferrero"/>
        <s v="Tizziani"/>
        <s v="Del Olmo"/>
        <s v="Pizzi"/>
        <s v="González Maspoch"/>
        <s v="Codino"/>
        <s v="Peralta"/>
        <s v="Ongini"/>
        <s v="Fontanarrosa"/>
        <s v="Gines"/>
        <s v="Benegas"/>
        <s v="Contreras Woda"/>
        <s v="Paul"/>
        <s v="Costa"/>
        <s v="Echezuri"/>
        <s v="Montoto"/>
        <s v="Spinelli"/>
        <s v="D'Amelio"/>
        <s v="Bovina"/>
        <s v="Bekier"/>
        <s v="Algieri"/>
        <s v="Díaz"/>
        <s v="Jacobi"/>
        <s v="Grande"/>
        <s v="Stordeur"/>
        <s v="Van Straaten"/>
        <s v="Szuster"/>
        <s v="Comuzzi"/>
        <s v="Calzón Flores"/>
        <s v="Restrepo"/>
        <s v="Correa"/>
        <s v="Arakaki"/>
        <s v="Taccir"/>
        <s v="Ghidoli"/>
        <s v="Vieira"/>
        <s v="Sala Mujica"/>
        <s v="Torti"/>
        <s v="Cornejo"/>
      </sharedItems>
    </cacheField>
    <cacheField name="Nombre" numFmtId="0">
      <sharedItems containsBlank="1">
        <s v="Natalia"/>
        <s v="Rafael"/>
        <s v="Graciela"/>
        <s v="Sebastián"/>
        <s v="Elida"/>
        <s v="Eli"/>
        <s v="Patricia"/>
        <s v="Javier"/>
        <s v="Fernanda"/>
        <s v="Lara"/>
        <s v="Mia"/>
        <s v="Mariano"/>
        <s v="Álvaro Manuel"/>
        <s v="Viviana"/>
        <s v="Rodolfo"/>
        <s v="Liliana"/>
        <s v="Gladys"/>
        <s v="Aurelio"/>
        <s v="Carolina"/>
        <s v="Ariel"/>
        <s v="Arminda"/>
        <s v="Paola"/>
        <s v="Cristina"/>
        <s v="Fernando"/>
        <s v="Sergio"/>
        <s v="Mario"/>
        <s v="Maria Guillermina"/>
        <s v="Cesar"/>
        <s v="Marcela"/>
        <s v="Rita"/>
        <s v="Juan Carlos"/>
        <s v="Gabriela"/>
        <s v="Horacio"/>
        <s v="Enzo"/>
        <s v="Florencia"/>
        <s v="Giovanna"/>
        <s v="Perla"/>
        <s v="Paloma"/>
        <s v="Sofia"/>
        <s v="Martin"/>
        <s v="Benjamín"/>
        <s v="Carlos"/>
        <s v="Clemencia"/>
        <s v="Miguel"/>
        <s v="Susana"/>
        <s v="Ezequiel"/>
        <s v="Belen"/>
        <s v="Valeria"/>
        <s v="Maximiliano"/>
        <s v="Mariana"/>
        <s v="Gustavo"/>
        <s v="José"/>
        <s v="María Cristina"/>
        <s v="Guadalupe"/>
        <s v="Adriana"/>
        <s v="Esteban"/>
        <s v="Gabriel"/>
        <s v="Sandra"/>
        <s v="Lucia"/>
        <s v="Ivan"/>
        <s v="Aurora"/>
        <s v="Osvaldo"/>
        <s v="Clelia"/>
        <s v="Matías"/>
        <s v="Catriel"/>
        <s v="Estela"/>
        <s v="Pilar"/>
        <s v="Celia"/>
        <s v="Laura"/>
        <s v="Andrés"/>
        <s v="Masu"/>
        <s v="Nestor"/>
        <s v="Rosa"/>
        <s v="Gregorio"/>
        <s v="Noemí"/>
        <s v="Edgardo"/>
        <s v="Annelie"/>
        <s v="Carola"/>
        <s v="Alberto"/>
        <s v="Luis"/>
        <s v="Victoria"/>
        <s v="Juan"/>
        <s v="Lilia"/>
        <s v="Raul"/>
        <s v="Inés"/>
        <s v="Victor"/>
        <m/>
        <s v="Claudio"/>
        <s v="Ernesto"/>
        <s v="Alejandra"/>
        <s v="María Ines"/>
        <s v="Claudia"/>
        <s v="Elvira"/>
        <s v="Melina"/>
        <s v="Yanina"/>
        <s v="Gisela"/>
        <s v="Jorge"/>
        <s v="Giselle"/>
        <s v="Leandro"/>
        <s v="Eliana"/>
        <s v="Damian"/>
        <s v="Silvina"/>
        <s v="Sabrina"/>
        <s v="Nicolás"/>
        <s v="Adrian"/>
        <s v="Leandro Matías"/>
        <s v="Pablo"/>
        <s v="Paula"/>
        <s v="Nicolas Federico"/>
        <s v="María"/>
        <s v="Hernán"/>
        <s v="Denise"/>
        <s v="Anahí"/>
        <s v="Martín"/>
        <s v="Diego"/>
        <s v="Daniel"/>
        <s v="Sonia Betiana"/>
        <s v="Hannah"/>
        <s v="Xavier"/>
        <s v="Bárbara"/>
        <s v="Facundo"/>
        <s v="María Fernanda"/>
        <s v="Juan Pablo"/>
        <s v="Cristian Andrés"/>
        <s v="Camil"/>
        <s v="Carolina María"/>
        <s v="Silvia"/>
        <s v="Agustín"/>
        <s v="Alejandro"/>
        <s v="Manuel"/>
        <s v="Estefania"/>
        <s v="Ismael"/>
        <s v="Eugenia"/>
        <s v="Abel"/>
        <s v="María de los Ángeles"/>
        <s v="Juan Manuel"/>
        <s v="Natalia "/>
        <s v="Leo "/>
        <s v="Guido"/>
        <s v="Andrea"/>
        <s v="Esposo de Ivana"/>
        <s v="Ivana"/>
        <s v="Eliana Melissa"/>
        <s v="María Florencia"/>
        <s v="Bárbara Mariana"/>
        <s v="Miriam"/>
        <s v="Domingo"/>
        <s v="Lucas"/>
        <s v="Juan Ignacio"/>
        <s v="Debora"/>
        <s v="Quimey"/>
        <s v="Mercedes"/>
        <s v="Alfonso Gómez"/>
        <s v="Mariel"/>
        <s v="Eduardo"/>
        <s v="Cristian"/>
      </sharedItems>
    </cacheField>
    <cacheField name="Ubicación" numFmtId="0">
      <sharedItems containsString="0" containsBlank="1" containsNumber="1" containsInteger="1">
        <n v="1.0"/>
        <n v="3.0"/>
        <n v="6.0"/>
        <n v="4.0"/>
        <n v="14.0"/>
        <n v="17.0"/>
        <n v="18.0"/>
        <n v="13.0"/>
        <n v="2.0"/>
        <n v="8.0"/>
        <n v="7.0"/>
        <n v="15.0"/>
        <n v="20.0"/>
        <n v="22.0"/>
        <m/>
        <n v="21.0"/>
        <n v="11.0"/>
        <n v="10.0"/>
        <n v="23.0"/>
        <n v="19.0"/>
        <n v="5.0"/>
        <n v="16.0"/>
        <n v="12.0"/>
        <n v="9.0"/>
      </sharedItems>
    </cacheField>
    <cacheField name="Menor?" numFmtId="0">
      <sharedItems containsString="0" containsBlank="1">
        <m/>
      </sharedItems>
    </cacheField>
    <cacheField name="Condición" numFmtId="0">
      <sharedItems containsBlank="1">
        <m/>
        <s v="Vegetariano/a"/>
        <s v="Sin sal"/>
        <s v="Diabético/a"/>
        <s v="Celíaco/a"/>
      </sharedItems>
    </cacheField>
    <cacheField name="Comentario" numFmtId="0">
      <sharedItems containsBlank="1">
        <m/>
        <s v="Sin cebolla, Sin verdeo, Sin ciboullete Ni Ajo por fav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istado de invitados" cacheId="0" dataCaption="" rowGrandTotals="0" showHeaders="0" compact="0" compactData="0">
  <location ref="M3:R172" firstHeaderRow="0" firstDataRow="5" firstDataCol="0"/>
  <pivotFields>
    <pivotField name="Apellido" axis="axisRow" compact="0" outline="0" multipleItemSelectionAllowed="1" showAll="0" sortType="ascending" defaultSubtotal="0">
      <items>
        <item x="70"/>
        <item x="97"/>
        <item x="29"/>
        <item x="145"/>
        <item x="24"/>
        <item x="28"/>
        <item x="156"/>
        <item x="109"/>
        <item x="110"/>
        <item x="112"/>
        <item x="34"/>
        <item x="87"/>
        <item x="96"/>
        <item x="90"/>
        <item x="11"/>
        <item x="61"/>
        <item x="1"/>
        <item x="144"/>
        <item x="135"/>
        <item x="49"/>
        <item x="16"/>
        <item x="68"/>
        <item x="124"/>
        <item x="102"/>
        <item x="6"/>
        <item x="143"/>
        <item x="57"/>
        <item x="86"/>
        <item x="43"/>
        <item x="153"/>
        <item x="79"/>
        <item x="62"/>
        <item x="77"/>
        <item x="130"/>
        <item x="111"/>
        <item x="152"/>
        <item x="45"/>
        <item x="136"/>
        <item x="162"/>
        <item x="155"/>
        <item x="3"/>
        <item x="138"/>
        <item x="36"/>
        <item x="53"/>
        <item x="55"/>
        <item x="142"/>
        <item x="46"/>
        <item x="27"/>
        <item x="108"/>
        <item x="18"/>
        <item x="23"/>
        <item x="127"/>
        <item x="38"/>
        <item x="118"/>
        <item x="146"/>
        <item x="117"/>
        <item x="98"/>
        <item x="139"/>
        <item x="51"/>
        <item x="4"/>
        <item x="52"/>
        <item x="35"/>
        <item x="9"/>
        <item x="10"/>
        <item x="8"/>
        <item x="125"/>
        <item x="26"/>
        <item x="71"/>
        <item x="133"/>
        <item x="47"/>
        <item x="103"/>
        <item x="7"/>
        <item x="21"/>
        <item x="72"/>
        <item x="158"/>
        <item x="134"/>
        <item x="74"/>
        <item x="129"/>
        <item x="95"/>
        <item x="89"/>
        <item x="148"/>
        <item x="83"/>
        <item x="5"/>
        <item x="60"/>
        <item x="94"/>
        <item x="84"/>
        <item x="106"/>
        <item x="147"/>
        <item x="48"/>
        <item x="42"/>
        <item x="44"/>
        <item x="99"/>
        <item x="56"/>
        <item x="82"/>
        <item x="39"/>
        <item x="81"/>
        <item x="22"/>
        <item x="88"/>
        <item x="25"/>
        <item x="37"/>
        <item x="140"/>
        <item x="75"/>
        <item x="105"/>
        <item x="93"/>
        <item x="104"/>
        <item x="58"/>
        <item x="50"/>
        <item x="101"/>
        <item x="91"/>
        <item x="132"/>
        <item x="119"/>
        <item x="76"/>
        <item x="30"/>
        <item x="137"/>
        <item x="65"/>
        <item x="78"/>
        <item x="85"/>
        <item x="131"/>
        <item x="67"/>
        <item x="113"/>
        <item x="69"/>
        <item x="63"/>
        <item x="114"/>
        <item x="128"/>
        <item x="13"/>
        <item x="17"/>
        <item x="92"/>
        <item x="154"/>
        <item x="122"/>
        <item x="66"/>
        <item x="14"/>
        <item x="116"/>
        <item x="123"/>
        <item x="59"/>
        <item x="107"/>
        <item x="33"/>
        <item x="32"/>
        <item x="160"/>
        <item x="20"/>
        <item x="100"/>
        <item x="54"/>
        <item x="2"/>
        <item x="31"/>
        <item x="19"/>
        <item x="80"/>
        <item x="141"/>
        <item x="149"/>
        <item x="120"/>
        <item x="151"/>
        <item x="157"/>
        <item x="15"/>
        <item x="64"/>
        <item x="126"/>
        <item x="40"/>
        <item x="161"/>
        <item x="121"/>
        <item x="12"/>
        <item x="150"/>
        <item x="73"/>
        <item x="159"/>
        <item x="41"/>
        <item x="115"/>
        <item x="0"/>
      </items>
    </pivotField>
    <pivotField name="Nombre" axis="axisRow" compact="0" outline="0" multipleItemSelectionAllowed="1" showAll="0" sortType="ascending" defaultSubtotal="0">
      <items>
        <item x="86"/>
        <item x="133"/>
        <item x="104"/>
        <item x="54"/>
        <item x="127"/>
        <item x="78"/>
        <item x="89"/>
        <item x="128"/>
        <item x="152"/>
        <item x="12"/>
        <item x="112"/>
        <item x="139"/>
        <item x="69"/>
        <item x="76"/>
        <item x="19"/>
        <item x="20"/>
        <item x="17"/>
        <item x="60"/>
        <item x="119"/>
        <item x="144"/>
        <item x="46"/>
        <item x="40"/>
        <item x="124"/>
        <item x="41"/>
        <item x="77"/>
        <item x="18"/>
        <item x="125"/>
        <item x="64"/>
        <item x="67"/>
        <item x="27"/>
        <item x="91"/>
        <item x="87"/>
        <item x="62"/>
        <item x="42"/>
        <item x="155"/>
        <item x="123"/>
        <item x="22"/>
        <item x="100"/>
        <item x="115"/>
        <item x="149"/>
        <item x="111"/>
        <item x="114"/>
        <item x="146"/>
        <item x="75"/>
        <item x="154"/>
        <item x="5"/>
        <item x="99"/>
        <item x="142"/>
        <item x="4"/>
        <item x="92"/>
        <item x="33"/>
        <item x="88"/>
        <item x="140"/>
        <item x="55"/>
        <item x="130"/>
        <item x="65"/>
        <item x="132"/>
        <item x="45"/>
        <item x="120"/>
        <item x="8"/>
        <item x="23"/>
        <item x="34"/>
        <item x="56"/>
        <item x="31"/>
        <item x="35"/>
        <item x="95"/>
        <item x="97"/>
        <item x="16"/>
        <item x="2"/>
        <item x="73"/>
        <item x="53"/>
        <item x="138"/>
        <item x="50"/>
        <item x="117"/>
        <item x="110"/>
        <item x="32"/>
        <item x="84"/>
        <item x="131"/>
        <item x="59"/>
        <item x="141"/>
        <item x="7"/>
        <item x="96"/>
        <item x="51"/>
        <item x="81"/>
        <item x="30"/>
        <item x="148"/>
        <item x="135"/>
        <item x="122"/>
        <item x="9"/>
        <item x="68"/>
        <item x="98"/>
        <item x="105"/>
        <item x="137"/>
        <item x="82"/>
        <item x="15"/>
        <item x="147"/>
        <item x="58"/>
        <item x="79"/>
        <item x="129"/>
        <item x="28"/>
        <item x="109"/>
        <item x="52"/>
        <item x="134"/>
        <item x="121"/>
        <item x="143"/>
        <item x="26"/>
        <item x="90"/>
        <item x="49"/>
        <item x="11"/>
        <item x="153"/>
        <item x="25"/>
        <item x="39"/>
        <item x="113"/>
        <item x="70"/>
        <item x="63"/>
        <item x="48"/>
        <item x="93"/>
        <item x="151"/>
        <item x="10"/>
        <item x="43"/>
        <item x="145"/>
        <item x="0"/>
        <item x="136"/>
        <item x="71"/>
        <item x="103"/>
        <item x="108"/>
        <item x="74"/>
        <item x="61"/>
        <item x="106"/>
        <item x="37"/>
        <item x="21"/>
        <item x="6"/>
        <item x="107"/>
        <item x="36"/>
        <item x="66"/>
        <item x="150"/>
        <item x="1"/>
        <item x="83"/>
        <item x="29"/>
        <item x="14"/>
        <item x="72"/>
        <item x="102"/>
        <item x="57"/>
        <item x="3"/>
        <item x="24"/>
        <item x="126"/>
        <item x="101"/>
        <item x="38"/>
        <item x="116"/>
        <item x="44"/>
        <item x="47"/>
        <item x="85"/>
        <item x="80"/>
        <item x="13"/>
        <item x="118"/>
        <item x="94"/>
      </items>
    </pivotField>
    <pivotField name="Ubicación" axis="axisRow" compact="0" outline="0" multipleItemSelectionAllowed="1" showAll="0" sortType="ascending" defaultSubtotal="0">
      <items>
        <item h="1" x="14"/>
        <item x="0"/>
        <item x="8"/>
        <item x="1"/>
        <item x="3"/>
        <item x="20"/>
        <item x="2"/>
        <item x="10"/>
        <item x="9"/>
        <item x="23"/>
        <item x="17"/>
        <item x="16"/>
        <item x="22"/>
        <item x="7"/>
        <item x="4"/>
        <item x="11"/>
        <item x="21"/>
        <item x="5"/>
        <item x="6"/>
        <item x="19"/>
        <item h="1" x="12"/>
        <item h="1" x="15"/>
        <item h="1" x="13"/>
        <item h="1" x="18"/>
      </items>
    </pivotField>
    <pivotField name="Menor?" axis="axisRow" compact="0" outline="0" multipleItemSelectionAllowed="1" showAll="0" sortType="ascending" defaultSubtotal="0">
      <items>
        <item x="0"/>
      </items>
    </pivotField>
    <pivotField name="Condición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Comentario" compact="0" outline="0" multipleItemSelectionAllowed="1" showAll="0">
      <items>
        <item x="0"/>
        <item x="1"/>
        <item t="default"/>
      </items>
    </pivotField>
  </pivotFields>
  <rowFields>
    <field x="2"/>
    <field x="0"/>
    <field x="1"/>
    <field x="3"/>
    <field x="4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2" t="s">
        <v>2</v>
      </c>
    </row>
    <row r="2">
      <c r="B2" s="1" t="s">
        <v>3</v>
      </c>
      <c r="C2" s="2" t="s">
        <v>4</v>
      </c>
      <c r="D2" s="2" t="s">
        <v>5</v>
      </c>
    </row>
    <row r="3">
      <c r="B3" s="1" t="s">
        <v>6</v>
      </c>
      <c r="C3" s="2" t="s">
        <v>7</v>
      </c>
      <c r="D3" s="2" t="s">
        <v>8</v>
      </c>
    </row>
    <row r="4">
      <c r="B4" s="1">
        <v>1.0</v>
      </c>
      <c r="C4" s="2" t="s">
        <v>9</v>
      </c>
      <c r="D4" s="2" t="s">
        <v>10</v>
      </c>
    </row>
    <row r="5">
      <c r="B5" s="1">
        <v>2.0</v>
      </c>
      <c r="D5" s="2" t="s">
        <v>11</v>
      </c>
    </row>
    <row r="6">
      <c r="B6" s="1">
        <v>3.0</v>
      </c>
      <c r="D6" s="2" t="s">
        <v>12</v>
      </c>
    </row>
    <row r="7">
      <c r="B7" s="1">
        <v>4.0</v>
      </c>
    </row>
    <row r="8">
      <c r="B8" s="1">
        <v>5.0</v>
      </c>
    </row>
    <row r="9">
      <c r="B9" s="1">
        <v>6.0</v>
      </c>
    </row>
    <row r="10">
      <c r="B10" s="1">
        <v>7.0</v>
      </c>
    </row>
    <row r="11">
      <c r="B11" s="1">
        <v>8.0</v>
      </c>
    </row>
    <row r="12">
      <c r="B12" s="1">
        <v>9.0</v>
      </c>
    </row>
    <row r="13">
      <c r="B13" s="1">
        <v>10.0</v>
      </c>
    </row>
    <row r="14">
      <c r="B14" s="1">
        <v>11.0</v>
      </c>
    </row>
    <row r="15">
      <c r="B15" s="1">
        <v>12.0</v>
      </c>
    </row>
    <row r="16">
      <c r="B16" s="1">
        <v>13.0</v>
      </c>
    </row>
    <row r="17">
      <c r="B17" s="1">
        <v>14.0</v>
      </c>
    </row>
    <row r="18">
      <c r="B18" s="1">
        <v>15.0</v>
      </c>
    </row>
    <row r="19">
      <c r="B19" s="1">
        <v>16.0</v>
      </c>
    </row>
    <row r="20">
      <c r="B20" s="1">
        <v>17.0</v>
      </c>
    </row>
    <row r="21">
      <c r="B21" s="1">
        <v>18.0</v>
      </c>
    </row>
    <row r="22">
      <c r="B22" s="1">
        <v>19.0</v>
      </c>
    </row>
    <row r="23">
      <c r="B23" s="1">
        <v>20.0</v>
      </c>
    </row>
    <row r="24">
      <c r="B24" s="1">
        <v>21.0</v>
      </c>
    </row>
    <row r="25">
      <c r="B25" s="1">
        <v>22.0</v>
      </c>
    </row>
    <row r="26">
      <c r="B26" s="1">
        <v>23.0</v>
      </c>
    </row>
    <row r="27">
      <c r="B27" s="1">
        <v>24.0</v>
      </c>
    </row>
    <row r="28">
      <c r="B28" s="1">
        <v>25.0</v>
      </c>
    </row>
    <row r="29">
      <c r="B29" s="1">
        <v>26.0</v>
      </c>
    </row>
    <row r="30">
      <c r="B30" s="1">
        <v>27.0</v>
      </c>
    </row>
    <row r="31">
      <c r="B31" s="1">
        <v>28.0</v>
      </c>
    </row>
    <row r="32">
      <c r="B32" s="1">
        <v>29.0</v>
      </c>
    </row>
    <row r="33">
      <c r="B33" s="1">
        <v>30.0</v>
      </c>
    </row>
    <row r="34">
      <c r="B34" s="1">
        <v>31.0</v>
      </c>
    </row>
    <row r="35">
      <c r="B35" s="1">
        <v>32.0</v>
      </c>
    </row>
    <row r="36">
      <c r="B36" s="1">
        <v>33.0</v>
      </c>
    </row>
    <row r="37">
      <c r="B37" s="1">
        <v>34.0</v>
      </c>
    </row>
    <row r="38">
      <c r="B38" s="1">
        <v>35.0</v>
      </c>
    </row>
    <row r="39">
      <c r="B39" s="1">
        <v>36.0</v>
      </c>
    </row>
    <row r="40">
      <c r="B40" s="1">
        <v>37.0</v>
      </c>
    </row>
    <row r="41">
      <c r="B41" s="1">
        <v>38.0</v>
      </c>
    </row>
    <row r="42">
      <c r="B42" s="1">
        <v>39.0</v>
      </c>
    </row>
    <row r="43">
      <c r="B43" s="1">
        <v>40.0</v>
      </c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14.29"/>
    <col customWidth="1" min="4" max="4" width="11.57"/>
    <col customWidth="1" min="5" max="5" width="30.86"/>
    <col customWidth="1" min="8" max="8" width="7.57"/>
    <col customWidth="1" min="9" max="9" width="20.86"/>
    <col customWidth="1" min="10" max="10" width="7.71"/>
    <col customWidth="1" min="11" max="11" width="6.86"/>
    <col customWidth="1" min="12" max="12" width="7.14"/>
    <col customWidth="1" min="13" max="13" width="7.29"/>
    <col customWidth="1" min="14" max="14" width="21.43"/>
    <col customWidth="1" min="15" max="15" width="21.71"/>
    <col hidden="1" min="16" max="19" width="14.43"/>
  </cols>
  <sheetData>
    <row r="1" ht="9.0" customHeight="1">
      <c r="A1" s="8"/>
      <c r="B1" s="1"/>
      <c r="C1" s="1"/>
      <c r="D1" s="1"/>
      <c r="E1" s="1"/>
      <c r="F1" s="1"/>
      <c r="G1" s="1"/>
      <c r="J1" s="3"/>
      <c r="K1" s="3"/>
    </row>
    <row r="2">
      <c r="A2" s="8"/>
      <c r="B2" s="9" t="s">
        <v>14</v>
      </c>
      <c r="C2" s="9" t="s">
        <v>15</v>
      </c>
      <c r="D2" s="9" t="s">
        <v>17</v>
      </c>
      <c r="E2" s="9" t="s">
        <v>1</v>
      </c>
      <c r="F2" s="9" t="s">
        <v>2</v>
      </c>
      <c r="G2" s="9" t="s">
        <v>18</v>
      </c>
      <c r="I2" s="10" t="s">
        <v>19</v>
      </c>
      <c r="M2" s="11" t="s">
        <v>0</v>
      </c>
      <c r="N2" s="11" t="s">
        <v>14</v>
      </c>
      <c r="O2" s="11" t="s">
        <v>15</v>
      </c>
      <c r="T2" s="2"/>
      <c r="U2" s="2"/>
      <c r="V2" s="2"/>
    </row>
    <row r="3">
      <c r="A3" s="8">
        <f t="shared" ref="A3:A999" si="1">IF(OR(B3&lt;&gt;0,C3&lt;&gt;0),1,0)</f>
        <v>1</v>
      </c>
      <c r="B3" s="12" t="s">
        <v>20</v>
      </c>
      <c r="C3" s="12" t="s">
        <v>21</v>
      </c>
      <c r="D3" s="1">
        <v>1.0</v>
      </c>
      <c r="E3" s="1"/>
      <c r="F3" s="1"/>
      <c r="G3" s="3"/>
    </row>
    <row r="4">
      <c r="A4" s="8">
        <f t="shared" si="1"/>
        <v>1</v>
      </c>
      <c r="B4" s="12" t="s">
        <v>22</v>
      </c>
      <c r="C4" s="12" t="s">
        <v>23</v>
      </c>
      <c r="D4" s="1">
        <v>1.0</v>
      </c>
      <c r="E4" s="1"/>
      <c r="F4" s="1"/>
      <c r="G4" s="1"/>
    </row>
    <row r="5">
      <c r="A5" s="8">
        <f t="shared" si="1"/>
        <v>1</v>
      </c>
      <c r="B5" s="12" t="s">
        <v>25</v>
      </c>
      <c r="C5" s="12" t="s">
        <v>26</v>
      </c>
      <c r="D5" s="1">
        <v>1.0</v>
      </c>
      <c r="E5" s="1"/>
      <c r="F5" s="1"/>
      <c r="G5" s="3"/>
      <c r="I5" s="14" t="s">
        <v>27</v>
      </c>
      <c r="J5" s="6"/>
      <c r="K5" s="7"/>
    </row>
    <row r="6">
      <c r="A6" s="8">
        <f t="shared" si="1"/>
        <v>1</v>
      </c>
      <c r="B6" s="12" t="s">
        <v>20</v>
      </c>
      <c r="C6" s="12" t="s">
        <v>30</v>
      </c>
      <c r="D6" s="1">
        <v>1.0</v>
      </c>
      <c r="E6" s="1"/>
      <c r="F6" s="1"/>
      <c r="G6" s="3"/>
      <c r="I6" s="15"/>
    </row>
    <row r="7">
      <c r="A7" s="8">
        <f t="shared" si="1"/>
        <v>1</v>
      </c>
      <c r="B7" s="12" t="s">
        <v>28</v>
      </c>
      <c r="C7" s="12" t="s">
        <v>29</v>
      </c>
      <c r="D7" s="1">
        <v>1.0</v>
      </c>
      <c r="E7" s="1"/>
      <c r="F7" s="1"/>
      <c r="G7" s="3"/>
      <c r="I7" s="15" t="s">
        <v>33</v>
      </c>
      <c r="J7" s="16">
        <f>SUM(A3:A999)</f>
        <v>208</v>
      </c>
      <c r="K7" s="7"/>
    </row>
    <row r="8">
      <c r="A8" s="8">
        <f t="shared" si="1"/>
        <v>1</v>
      </c>
      <c r="B8" s="12" t="s">
        <v>25</v>
      </c>
      <c r="C8" s="12" t="s">
        <v>34</v>
      </c>
      <c r="D8" s="1">
        <v>3.0</v>
      </c>
      <c r="E8" s="17"/>
      <c r="F8" s="1" t="s">
        <v>11</v>
      </c>
      <c r="G8" s="3"/>
      <c r="I8" s="15" t="s">
        <v>35</v>
      </c>
      <c r="J8" s="16">
        <f>SUM(A3:A999)-(COUNTIFS(B:B,"&lt;&gt;Apellido",B:B,"&lt;&gt;0",C:C,"&lt;&gt;Nombre",C:C,"&lt;&gt;0",D:D,"&lt;&gt;Ubicación",D:D,"&lt;&gt;0"))</f>
        <v>0</v>
      </c>
      <c r="K8" s="7"/>
    </row>
    <row r="9">
      <c r="A9" s="8">
        <f t="shared" si="1"/>
        <v>1</v>
      </c>
      <c r="B9" s="12" t="s">
        <v>38</v>
      </c>
      <c r="C9" s="12" t="s">
        <v>39</v>
      </c>
      <c r="D9" s="1">
        <v>3.0</v>
      </c>
      <c r="E9" s="1"/>
      <c r="F9" s="1" t="s">
        <v>11</v>
      </c>
      <c r="G9" s="3"/>
    </row>
    <row r="10">
      <c r="A10" s="8">
        <f t="shared" si="1"/>
        <v>1</v>
      </c>
      <c r="B10" s="12" t="s">
        <v>25</v>
      </c>
      <c r="C10" s="12" t="s">
        <v>40</v>
      </c>
      <c r="D10" s="1">
        <v>3.0</v>
      </c>
      <c r="E10" s="1"/>
      <c r="F10" s="1"/>
      <c r="G10" s="3"/>
      <c r="I10" s="15" t="s">
        <v>41</v>
      </c>
      <c r="J10" s="16">
        <f>SUM(J19:K20)</f>
        <v>0</v>
      </c>
      <c r="K10" s="7"/>
    </row>
    <row r="11">
      <c r="A11" s="8">
        <f t="shared" si="1"/>
        <v>1</v>
      </c>
      <c r="B11" s="12" t="s">
        <v>42</v>
      </c>
      <c r="C11" s="12" t="s">
        <v>43</v>
      </c>
      <c r="D11" s="1">
        <v>3.0</v>
      </c>
      <c r="E11" s="1"/>
      <c r="F11" s="3"/>
      <c r="G11" s="3"/>
      <c r="I11" s="15" t="s">
        <v>44</v>
      </c>
      <c r="J11" s="16">
        <f>SUM(J21:K21)</f>
        <v>0</v>
      </c>
      <c r="K11" s="7"/>
    </row>
    <row r="12">
      <c r="A12" s="8">
        <f t="shared" si="1"/>
        <v>1</v>
      </c>
      <c r="B12" s="12" t="s">
        <v>25</v>
      </c>
      <c r="C12" s="12" t="s">
        <v>47</v>
      </c>
      <c r="D12" s="1">
        <v>6.0</v>
      </c>
      <c r="E12" s="17"/>
      <c r="F12" s="1"/>
      <c r="G12" s="3"/>
      <c r="I12" s="15" t="s">
        <v>48</v>
      </c>
      <c r="J12" s="16">
        <f>SUM(J22:K26)</f>
        <v>10</v>
      </c>
      <c r="K12" s="7"/>
      <c r="L12" s="18"/>
    </row>
    <row r="13">
      <c r="A13" s="8">
        <f t="shared" si="1"/>
        <v>1</v>
      </c>
      <c r="B13" s="12" t="s">
        <v>25</v>
      </c>
      <c r="C13" s="12" t="s">
        <v>50</v>
      </c>
      <c r="D13" s="1">
        <v>6.0</v>
      </c>
      <c r="E13" s="1"/>
      <c r="F13" s="3"/>
      <c r="G13" s="3"/>
      <c r="I13" s="15" t="s">
        <v>51</v>
      </c>
      <c r="J13" s="16">
        <f>COUNTIF(D:D,"Post Cena")</f>
        <v>0</v>
      </c>
      <c r="K13" s="7"/>
      <c r="L13" s="18"/>
    </row>
    <row r="14">
      <c r="A14" s="8">
        <f t="shared" si="1"/>
        <v>1</v>
      </c>
      <c r="B14" s="12" t="s">
        <v>25</v>
      </c>
      <c r="C14" s="12" t="s">
        <v>54</v>
      </c>
      <c r="D14" s="1">
        <v>3.0</v>
      </c>
      <c r="E14" s="1"/>
      <c r="F14" s="1" t="s">
        <v>11</v>
      </c>
      <c r="G14" s="20" t="s">
        <v>55</v>
      </c>
      <c r="I14" s="15" t="s">
        <v>56</v>
      </c>
      <c r="J14" s="16">
        <f>COUNTIF(J28:J67,"&lt;&gt;0")</f>
        <v>23</v>
      </c>
      <c r="K14" s="7"/>
      <c r="L14" s="18"/>
    </row>
    <row r="15">
      <c r="A15" s="8">
        <f t="shared" si="1"/>
        <v>1</v>
      </c>
      <c r="B15" s="12" t="s">
        <v>59</v>
      </c>
      <c r="C15" s="12" t="s">
        <v>60</v>
      </c>
      <c r="D15" s="1">
        <v>3.0</v>
      </c>
      <c r="E15" s="1"/>
      <c r="F15" s="3"/>
      <c r="G15" s="3"/>
    </row>
    <row r="16">
      <c r="A16" s="8">
        <f t="shared" si="1"/>
        <v>1</v>
      </c>
      <c r="B16" s="12" t="s">
        <v>63</v>
      </c>
      <c r="C16" s="12" t="s">
        <v>64</v>
      </c>
      <c r="D16" s="1">
        <v>4.0</v>
      </c>
      <c r="E16" s="17"/>
      <c r="F16" s="3"/>
      <c r="G16" s="3"/>
      <c r="I16" s="19"/>
      <c r="J16" s="23" t="s">
        <v>65</v>
      </c>
      <c r="K16" s="23" t="s">
        <v>66</v>
      </c>
      <c r="L16" s="18"/>
    </row>
    <row r="17">
      <c r="A17" s="8">
        <f t="shared" si="1"/>
        <v>1</v>
      </c>
      <c r="B17" s="12" t="s">
        <v>68</v>
      </c>
      <c r="C17" s="12" t="s">
        <v>69</v>
      </c>
      <c r="D17" s="1">
        <v>4.0</v>
      </c>
      <c r="E17" s="17"/>
      <c r="F17" s="1" t="s">
        <v>12</v>
      </c>
      <c r="G17" s="3"/>
      <c r="I17" s="25" t="s">
        <v>70</v>
      </c>
      <c r="J17" s="21">
        <f>COUNTIFS(D:D,"Living")</f>
        <v>0</v>
      </c>
      <c r="K17" s="21">
        <f>COUNTIFS(D:D,"&lt;&gt;living",D:D,"&lt;&gt;post cena",D:D,"&lt;&gt;0",D:D,"&lt;&gt;Ubicación")</f>
        <v>208</v>
      </c>
      <c r="L17" s="18"/>
    </row>
    <row r="18">
      <c r="A18" s="8">
        <f t="shared" si="1"/>
        <v>1</v>
      </c>
      <c r="B18" s="12" t="s">
        <v>73</v>
      </c>
      <c r="C18" s="12" t="s">
        <v>30</v>
      </c>
      <c r="D18" s="1">
        <v>4.0</v>
      </c>
      <c r="E18" s="17"/>
      <c r="F18" s="3"/>
      <c r="G18" s="3"/>
      <c r="I18" s="19" t="s">
        <v>75</v>
      </c>
      <c r="J18" s="29">
        <f t="shared" ref="J18:K18" si="2">J17-J19-J20-J21</f>
        <v>0</v>
      </c>
      <c r="K18" s="29">
        <f t="shared" si="2"/>
        <v>208</v>
      </c>
    </row>
    <row r="19">
      <c r="A19" s="8">
        <f t="shared" si="1"/>
        <v>1</v>
      </c>
      <c r="B19" s="12" t="s">
        <v>78</v>
      </c>
      <c r="C19" s="12" t="s">
        <v>69</v>
      </c>
      <c r="D19" s="1">
        <v>4.0</v>
      </c>
      <c r="E19" s="17"/>
      <c r="F19" s="3"/>
      <c r="G19" s="3"/>
      <c r="I19" s="23" t="s">
        <v>79</v>
      </c>
      <c r="J19" s="29">
        <f>COUNTIFS(E:E,"menor 0 a 3 años",D:D,"living")</f>
        <v>0</v>
      </c>
      <c r="K19" s="29">
        <f>COUNTIFS(E:E,"menor 0 a 3 años",D:D,"&lt;&gt;living",D:D,"&lt;&gt;post cena",D:D,"&lt;&gt;0")</f>
        <v>0</v>
      </c>
    </row>
    <row r="20">
      <c r="A20" s="8">
        <f t="shared" si="1"/>
        <v>1</v>
      </c>
      <c r="B20" s="12" t="s">
        <v>80</v>
      </c>
      <c r="C20" s="12" t="s">
        <v>81</v>
      </c>
      <c r="D20" s="1">
        <v>14.0</v>
      </c>
      <c r="E20" s="1"/>
      <c r="F20" s="3"/>
      <c r="G20" s="3"/>
      <c r="I20" s="23" t="s">
        <v>82</v>
      </c>
      <c r="J20" s="29">
        <f>COUNTIFS(E:E,"menor 4 a 10 años",D:D,"living")</f>
        <v>0</v>
      </c>
      <c r="K20" s="29">
        <f>COUNTIFS(E:E,"menor 4 a 10 años",D:D,"&lt;&gt;living",D:D,"&lt;&gt;post cena",D:D,"&lt;&gt;0")</f>
        <v>0</v>
      </c>
    </row>
    <row r="21">
      <c r="A21" s="8">
        <f t="shared" si="1"/>
        <v>1</v>
      </c>
      <c r="B21" s="12" t="s">
        <v>83</v>
      </c>
      <c r="C21" s="12" t="s">
        <v>84</v>
      </c>
      <c r="D21" s="1">
        <v>3.0</v>
      </c>
      <c r="E21" s="17"/>
      <c r="F21" s="3"/>
      <c r="G21" s="3"/>
      <c r="H21" s="31">
        <v>1.0</v>
      </c>
      <c r="I21" s="23" t="s">
        <v>85</v>
      </c>
      <c r="J21" s="29">
        <f>COUNTIFS(E:E,"Adolescente - Menor de 18 años",D:D,"living")</f>
        <v>0</v>
      </c>
      <c r="K21" s="29">
        <f>COUNTIFS(E:E,"Adolescente - Menor de 18 años",D:D,"&lt;&gt;living",D:D,"&lt;&gt;post cena",D:D,"&lt;&gt;0")</f>
        <v>0</v>
      </c>
    </row>
    <row r="22">
      <c r="A22" s="8">
        <f t="shared" si="1"/>
        <v>1</v>
      </c>
      <c r="B22" s="12" t="s">
        <v>88</v>
      </c>
      <c r="C22" s="12" t="s">
        <v>89</v>
      </c>
      <c r="D22" s="1">
        <v>3.0</v>
      </c>
      <c r="E22" s="17"/>
      <c r="F22" s="1" t="s">
        <v>8</v>
      </c>
      <c r="G22" s="3"/>
      <c r="H22" s="31">
        <v>2.0</v>
      </c>
      <c r="I22" s="23" t="s">
        <v>90</v>
      </c>
      <c r="J22" s="29">
        <f>COUNTIFS(F:F,"celíaco/a",D:D,"living")</f>
        <v>0</v>
      </c>
      <c r="K22" s="29">
        <f>COUNTIFS(F:F,"celíaco/a",D:D,"&lt;&gt;living",D:D,"&lt;&gt;post cena",D:D,"&lt;&gt;0")</f>
        <v>3</v>
      </c>
    </row>
    <row r="23">
      <c r="A23" s="8">
        <f t="shared" si="1"/>
        <v>1</v>
      </c>
      <c r="B23" s="12" t="s">
        <v>88</v>
      </c>
      <c r="C23" s="12" t="s">
        <v>92</v>
      </c>
      <c r="D23" s="1">
        <v>6.0</v>
      </c>
      <c r="E23" s="1"/>
      <c r="F23" s="3"/>
      <c r="G23" s="3"/>
      <c r="H23" s="31">
        <v>1.0</v>
      </c>
      <c r="I23" s="23" t="s">
        <v>93</v>
      </c>
      <c r="J23" s="29">
        <f>COUNTIFS(F:F,"diabético/a",D:D,"living")</f>
        <v>0</v>
      </c>
      <c r="K23" s="29">
        <f>COUNTIFS(F:F,"diabético/a",D:D,"&lt;&gt;living",D:D,"&lt;&gt;post cena",D:D,"&lt;&gt;0")</f>
        <v>1</v>
      </c>
    </row>
    <row r="24">
      <c r="A24" s="8">
        <f t="shared" si="1"/>
        <v>1</v>
      </c>
      <c r="B24" s="12" t="s">
        <v>88</v>
      </c>
      <c r="C24" s="12" t="s">
        <v>40</v>
      </c>
      <c r="D24" s="1">
        <v>6.0</v>
      </c>
      <c r="E24" s="1"/>
      <c r="F24" s="3"/>
      <c r="G24" s="3"/>
      <c r="H24" s="31">
        <v>2.0</v>
      </c>
      <c r="I24" s="23" t="s">
        <v>94</v>
      </c>
      <c r="J24" s="29">
        <f>COUNTIFS(F:F,"vegano/a",D:D,"living")</f>
        <v>0</v>
      </c>
      <c r="K24" s="29">
        <f>COUNTIFS(F:F,"vegano/a",D:D,"&lt;&gt;living",D:D,"&lt;&gt;post cena",D:D,"&lt;&gt;0")</f>
        <v>0</v>
      </c>
    </row>
    <row r="25">
      <c r="A25" s="8">
        <f t="shared" si="1"/>
        <v>1</v>
      </c>
      <c r="B25" s="12" t="s">
        <v>95</v>
      </c>
      <c r="C25" s="12" t="s">
        <v>96</v>
      </c>
      <c r="D25" s="1">
        <v>4.0</v>
      </c>
      <c r="E25" s="17"/>
      <c r="F25" s="3"/>
      <c r="G25" s="3"/>
      <c r="H25" s="31">
        <v>3.0</v>
      </c>
      <c r="I25" s="23" t="s">
        <v>97</v>
      </c>
      <c r="J25" s="29">
        <f>COUNTIFS(F:F,"vegetariano/a",D:D,"living")</f>
        <v>0</v>
      </c>
      <c r="K25" s="29">
        <f>COUNTIFS(F:F,"vegetariano/a",D:D,"&lt;&gt;living",D:D,"&lt;&gt;post cena",D:D,"&lt;&gt;0")</f>
        <v>4</v>
      </c>
    </row>
    <row r="26">
      <c r="A26" s="8">
        <f t="shared" si="1"/>
        <v>1</v>
      </c>
      <c r="B26" s="12" t="s">
        <v>95</v>
      </c>
      <c r="C26" s="12" t="s">
        <v>98</v>
      </c>
      <c r="D26" s="1">
        <v>4.0</v>
      </c>
      <c r="E26" s="17"/>
      <c r="F26" s="3"/>
      <c r="G26" s="3"/>
      <c r="H26" s="31">
        <v>4.0</v>
      </c>
      <c r="I26" s="29" t="s">
        <v>99</v>
      </c>
      <c r="J26" s="29">
        <f>COUNTIFS(F:F,"sin sal",D:D,"living")</f>
        <v>0</v>
      </c>
      <c r="K26" s="29">
        <f>COUNTIFS(F:F,"sin sal",D:D,"&lt;&gt;living",D:D,"&lt;&gt;post cena",D:D,"&lt;&gt;0")</f>
        <v>2</v>
      </c>
    </row>
    <row r="27">
      <c r="A27" s="8">
        <f t="shared" si="1"/>
        <v>1</v>
      </c>
      <c r="B27" s="12" t="s">
        <v>100</v>
      </c>
      <c r="C27" s="12" t="s">
        <v>43</v>
      </c>
      <c r="D27" s="1">
        <v>17.0</v>
      </c>
      <c r="E27" s="17"/>
      <c r="F27" s="3"/>
      <c r="G27" s="3"/>
      <c r="H27" s="31">
        <v>5.0</v>
      </c>
      <c r="I27" s="32"/>
      <c r="J27" s="32"/>
      <c r="K27" s="32"/>
    </row>
    <row r="28">
      <c r="A28" s="8">
        <f t="shared" si="1"/>
        <v>1</v>
      </c>
      <c r="B28" s="12" t="s">
        <v>102</v>
      </c>
      <c r="C28" s="12" t="s">
        <v>103</v>
      </c>
      <c r="D28" s="1">
        <v>17.0</v>
      </c>
      <c r="E28" s="17"/>
      <c r="F28" s="3"/>
      <c r="G28" s="3"/>
      <c r="H28" s="31">
        <v>6.0</v>
      </c>
      <c r="I28" s="33" t="s">
        <v>104</v>
      </c>
      <c r="J28" s="34"/>
      <c r="K28" s="34"/>
    </row>
    <row r="29">
      <c r="A29" s="8">
        <f t="shared" si="1"/>
        <v>1</v>
      </c>
      <c r="B29" s="12" t="s">
        <v>105</v>
      </c>
      <c r="C29" s="12" t="s">
        <v>106</v>
      </c>
      <c r="D29" s="1">
        <v>17.0</v>
      </c>
      <c r="E29" s="17"/>
      <c r="F29" s="3"/>
      <c r="G29" s="3"/>
      <c r="H29" s="31">
        <v>7.0</v>
      </c>
      <c r="I29" s="35" t="s">
        <v>74</v>
      </c>
      <c r="J29" s="36">
        <f>COUNTIF($D:$D,1)</f>
        <v>8</v>
      </c>
      <c r="K29" s="34"/>
    </row>
    <row r="30">
      <c r="A30" s="8">
        <f t="shared" si="1"/>
        <v>1</v>
      </c>
      <c r="B30" s="12" t="s">
        <v>107</v>
      </c>
      <c r="C30" s="12" t="s">
        <v>62</v>
      </c>
      <c r="D30" s="1">
        <v>17.0</v>
      </c>
      <c r="E30" s="17"/>
      <c r="F30" s="3"/>
      <c r="G30" s="3"/>
      <c r="H30" s="31">
        <v>8.0</v>
      </c>
      <c r="I30" s="35" t="s">
        <v>101</v>
      </c>
      <c r="J30" s="36">
        <f>COUNTIF($D:$D,2)</f>
        <v>6</v>
      </c>
      <c r="K30" s="34"/>
    </row>
    <row r="31">
      <c r="A31" s="8">
        <f t="shared" si="1"/>
        <v>1</v>
      </c>
      <c r="B31" s="12" t="s">
        <v>110</v>
      </c>
      <c r="C31" s="12" t="s">
        <v>24</v>
      </c>
      <c r="D31" s="1">
        <v>17.0</v>
      </c>
      <c r="E31" s="17"/>
      <c r="F31" s="3"/>
      <c r="G31" s="3"/>
      <c r="H31" s="31">
        <v>9.0</v>
      </c>
      <c r="I31" s="35" t="s">
        <v>111</v>
      </c>
      <c r="J31" s="36">
        <f>COUNTIF($D:$D,3)</f>
        <v>10</v>
      </c>
      <c r="K31" s="34"/>
    </row>
    <row r="32">
      <c r="A32" s="8">
        <f t="shared" si="1"/>
        <v>1</v>
      </c>
      <c r="B32" s="12" t="s">
        <v>112</v>
      </c>
      <c r="C32" s="12" t="s">
        <v>69</v>
      </c>
      <c r="D32" s="1">
        <v>17.0</v>
      </c>
      <c r="E32" s="17"/>
      <c r="F32" s="3"/>
      <c r="G32" s="3"/>
      <c r="H32" s="31">
        <v>10.0</v>
      </c>
      <c r="I32" s="35" t="s">
        <v>114</v>
      </c>
      <c r="J32" s="36">
        <f>COUNTIF($D:$D,4)</f>
        <v>10</v>
      </c>
      <c r="K32" s="34"/>
    </row>
    <row r="33">
      <c r="A33" s="8">
        <f t="shared" si="1"/>
        <v>1</v>
      </c>
      <c r="B33" s="12" t="s">
        <v>117</v>
      </c>
      <c r="C33" s="12" t="s">
        <v>39</v>
      </c>
      <c r="D33" s="1">
        <v>17.0</v>
      </c>
      <c r="E33" s="17"/>
      <c r="F33" s="3"/>
      <c r="G33" s="3"/>
      <c r="H33" s="31">
        <v>11.0</v>
      </c>
      <c r="I33" s="35" t="s">
        <v>118</v>
      </c>
      <c r="J33" s="36">
        <f>COUNTIF($D:$D,5)</f>
        <v>10</v>
      </c>
      <c r="K33" s="34"/>
    </row>
    <row r="34">
      <c r="A34" s="8">
        <f t="shared" si="1"/>
        <v>1</v>
      </c>
      <c r="B34" s="12" t="s">
        <v>121</v>
      </c>
      <c r="C34" s="12" t="s">
        <v>122</v>
      </c>
      <c r="D34" s="1">
        <v>18.0</v>
      </c>
      <c r="E34" s="17"/>
      <c r="F34" s="3"/>
      <c r="G34" s="3"/>
      <c r="H34" s="31">
        <v>12.0</v>
      </c>
      <c r="I34" s="35" t="s">
        <v>123</v>
      </c>
      <c r="J34" s="36">
        <f>COUNTIF($D:$D,6)</f>
        <v>9</v>
      </c>
      <c r="K34" s="34"/>
    </row>
    <row r="35">
      <c r="A35" s="8">
        <f t="shared" si="1"/>
        <v>1</v>
      </c>
      <c r="B35" s="12" t="s">
        <v>124</v>
      </c>
      <c r="C35" s="12" t="s">
        <v>125</v>
      </c>
      <c r="D35" s="1">
        <v>18.0</v>
      </c>
      <c r="E35" s="1"/>
      <c r="F35" s="3"/>
      <c r="G35" s="3"/>
      <c r="H35" s="31">
        <v>13.0</v>
      </c>
      <c r="I35" s="35" t="s">
        <v>126</v>
      </c>
      <c r="J35" s="36">
        <f>COUNTIF($D:$D,7)</f>
        <v>8</v>
      </c>
      <c r="K35" s="34"/>
    </row>
    <row r="36">
      <c r="A36" s="8">
        <f t="shared" si="1"/>
        <v>1</v>
      </c>
      <c r="B36" s="12" t="s">
        <v>127</v>
      </c>
      <c r="C36" s="12" t="s">
        <v>128</v>
      </c>
      <c r="D36" s="1">
        <v>18.0</v>
      </c>
      <c r="E36" s="17"/>
      <c r="F36" s="3"/>
      <c r="G36" s="3"/>
      <c r="H36" s="31">
        <v>14.0</v>
      </c>
      <c r="I36" s="35" t="s">
        <v>129</v>
      </c>
      <c r="J36" s="36">
        <f>COUNTIF($D:$D,8)</f>
        <v>9</v>
      </c>
      <c r="K36" s="34"/>
    </row>
    <row r="37">
      <c r="A37" s="8">
        <f t="shared" si="1"/>
        <v>1</v>
      </c>
      <c r="B37" s="12" t="s">
        <v>131</v>
      </c>
      <c r="C37" s="12" t="s">
        <v>132</v>
      </c>
      <c r="D37" s="1">
        <v>18.0</v>
      </c>
      <c r="E37" s="17"/>
      <c r="F37" s="3"/>
      <c r="G37" s="3"/>
      <c r="H37" s="31">
        <v>15.0</v>
      </c>
      <c r="I37" s="35" t="s">
        <v>133</v>
      </c>
      <c r="J37" s="36">
        <f>COUNTIF($D:$D,9)</f>
        <v>9</v>
      </c>
      <c r="K37" s="34"/>
    </row>
    <row r="38">
      <c r="A38" s="8">
        <f t="shared" si="1"/>
        <v>1</v>
      </c>
      <c r="B38" s="12" t="s">
        <v>136</v>
      </c>
      <c r="C38" s="12" t="s">
        <v>137</v>
      </c>
      <c r="D38" s="1">
        <v>13.0</v>
      </c>
      <c r="E38" s="17"/>
      <c r="F38" s="3"/>
      <c r="G38" s="3"/>
      <c r="H38" s="31">
        <v>16.0</v>
      </c>
      <c r="I38" s="35" t="s">
        <v>138</v>
      </c>
      <c r="J38" s="36">
        <f>COUNTIF($D:$D,10)</f>
        <v>9</v>
      </c>
      <c r="K38" s="34"/>
    </row>
    <row r="39">
      <c r="A39" s="8">
        <f t="shared" si="1"/>
        <v>1</v>
      </c>
      <c r="B39" s="12" t="s">
        <v>141</v>
      </c>
      <c r="C39" s="12" t="s">
        <v>142</v>
      </c>
      <c r="D39" s="1">
        <v>13.0</v>
      </c>
      <c r="E39" s="17"/>
      <c r="F39" s="3"/>
      <c r="G39" s="3"/>
      <c r="H39" s="31">
        <v>17.0</v>
      </c>
      <c r="I39" s="35" t="s">
        <v>143</v>
      </c>
      <c r="J39" s="36">
        <f>COUNTIF($D:$D,11)</f>
        <v>8</v>
      </c>
      <c r="K39" s="34"/>
    </row>
    <row r="40">
      <c r="A40" s="8">
        <f t="shared" si="1"/>
        <v>1</v>
      </c>
      <c r="B40" s="12" t="s">
        <v>141</v>
      </c>
      <c r="C40" s="12" t="s">
        <v>146</v>
      </c>
      <c r="D40" s="1">
        <v>13.0</v>
      </c>
      <c r="E40" s="17"/>
      <c r="F40" s="3"/>
      <c r="G40" s="3"/>
      <c r="H40" s="31">
        <v>18.0</v>
      </c>
      <c r="I40" s="35" t="s">
        <v>147</v>
      </c>
      <c r="J40" s="36">
        <f>COUNTIF($D:$D,12)</f>
        <v>11</v>
      </c>
      <c r="K40" s="34"/>
    </row>
    <row r="41">
      <c r="A41" s="8">
        <f t="shared" si="1"/>
        <v>1</v>
      </c>
      <c r="B41" s="12" t="s">
        <v>150</v>
      </c>
      <c r="C41" s="12" t="s">
        <v>96</v>
      </c>
      <c r="D41" s="1">
        <v>13.0</v>
      </c>
      <c r="E41" s="17"/>
      <c r="F41" s="3"/>
      <c r="G41" s="3"/>
      <c r="H41" s="31">
        <v>19.0</v>
      </c>
      <c r="I41" s="35" t="s">
        <v>151</v>
      </c>
      <c r="J41" s="36">
        <f>COUNTIF($D:$D,13)</f>
        <v>9</v>
      </c>
      <c r="K41" s="34"/>
    </row>
    <row r="42">
      <c r="A42" s="8">
        <f t="shared" si="1"/>
        <v>1</v>
      </c>
      <c r="B42" s="12" t="s">
        <v>141</v>
      </c>
      <c r="C42" s="12" t="s">
        <v>21</v>
      </c>
      <c r="D42" s="1">
        <v>13.0</v>
      </c>
      <c r="E42" s="17"/>
      <c r="F42" s="3"/>
      <c r="G42" s="3"/>
      <c r="H42" s="31">
        <v>20.0</v>
      </c>
      <c r="I42" s="35" t="s">
        <v>155</v>
      </c>
      <c r="J42" s="36">
        <f>COUNTIF($D:$D,14)</f>
        <v>9</v>
      </c>
      <c r="K42" s="34"/>
    </row>
    <row r="43">
      <c r="A43" s="8">
        <f t="shared" si="1"/>
        <v>1</v>
      </c>
      <c r="B43" s="12" t="s">
        <v>158</v>
      </c>
      <c r="C43" s="12" t="s">
        <v>159</v>
      </c>
      <c r="D43" s="1">
        <v>13.0</v>
      </c>
      <c r="E43" s="17"/>
      <c r="F43" s="3"/>
      <c r="G43" s="3"/>
      <c r="H43" s="31">
        <v>21.0</v>
      </c>
      <c r="I43" s="35" t="s">
        <v>160</v>
      </c>
      <c r="J43" s="36">
        <f>COUNTIF($D:$D,15)</f>
        <v>9</v>
      </c>
      <c r="K43" s="34"/>
    </row>
    <row r="44">
      <c r="A44" s="8">
        <f t="shared" si="1"/>
        <v>1</v>
      </c>
      <c r="B44" s="12" t="s">
        <v>141</v>
      </c>
      <c r="C44" s="12" t="s">
        <v>163</v>
      </c>
      <c r="D44" s="1">
        <v>13.0</v>
      </c>
      <c r="E44" s="17"/>
      <c r="F44" s="3"/>
      <c r="G44" s="3"/>
      <c r="H44" s="31">
        <v>22.0</v>
      </c>
      <c r="I44" s="35" t="s">
        <v>164</v>
      </c>
      <c r="J44" s="36">
        <f>COUNTIF($D:$D,16)</f>
        <v>9</v>
      </c>
      <c r="K44" s="34"/>
    </row>
    <row r="45">
      <c r="A45" s="8">
        <f t="shared" si="1"/>
        <v>1</v>
      </c>
      <c r="B45" s="12" t="s">
        <v>166</v>
      </c>
      <c r="C45" s="12" t="s">
        <v>109</v>
      </c>
      <c r="D45" s="1">
        <v>13.0</v>
      </c>
      <c r="E45" s="17"/>
      <c r="F45" s="3"/>
      <c r="G45" s="3"/>
      <c r="H45" s="31">
        <v>23.0</v>
      </c>
      <c r="I45" s="35" t="s">
        <v>167</v>
      </c>
      <c r="J45" s="36">
        <f>COUNTIF($D:$D,17)</f>
        <v>10</v>
      </c>
      <c r="K45" s="34"/>
    </row>
    <row r="46">
      <c r="A46" s="8">
        <f t="shared" si="1"/>
        <v>1</v>
      </c>
      <c r="B46" s="12" t="s">
        <v>141</v>
      </c>
      <c r="C46" s="12" t="s">
        <v>170</v>
      </c>
      <c r="D46" s="1">
        <v>13.0</v>
      </c>
      <c r="E46" s="17"/>
      <c r="F46" s="3"/>
      <c r="G46" s="3"/>
      <c r="H46" s="31">
        <v>24.0</v>
      </c>
      <c r="I46" s="35" t="s">
        <v>171</v>
      </c>
      <c r="J46" s="36">
        <f>COUNTIF($D:$D,18)</f>
        <v>10</v>
      </c>
      <c r="K46" s="34"/>
    </row>
    <row r="47">
      <c r="A47" s="8">
        <f t="shared" si="1"/>
        <v>1</v>
      </c>
      <c r="B47" s="12" t="s">
        <v>36</v>
      </c>
      <c r="C47" s="12" t="s">
        <v>37</v>
      </c>
      <c r="D47" s="1">
        <v>1.0</v>
      </c>
      <c r="E47" s="17"/>
      <c r="F47" s="3"/>
      <c r="G47" s="3"/>
      <c r="H47" s="31">
        <v>25.0</v>
      </c>
      <c r="I47" s="35" t="s">
        <v>174</v>
      </c>
      <c r="J47" s="36">
        <f>COUNTIF($D:$D,19)</f>
        <v>7</v>
      </c>
      <c r="K47" s="34"/>
    </row>
    <row r="48">
      <c r="A48" s="8">
        <f t="shared" si="1"/>
        <v>1</v>
      </c>
      <c r="B48" s="12" t="s">
        <v>22</v>
      </c>
      <c r="C48" s="12" t="s">
        <v>24</v>
      </c>
      <c r="D48" s="1">
        <v>1.0</v>
      </c>
      <c r="E48" s="17"/>
      <c r="F48" s="3"/>
      <c r="G48" s="3"/>
      <c r="H48" s="31">
        <v>26.0</v>
      </c>
      <c r="I48" s="35" t="s">
        <v>177</v>
      </c>
      <c r="J48" s="36">
        <f>COUNTIF($D:$D,20)</f>
        <v>11</v>
      </c>
      <c r="K48" s="34"/>
    </row>
    <row r="49">
      <c r="A49" s="8">
        <f t="shared" si="1"/>
        <v>1</v>
      </c>
      <c r="B49" s="12" t="s">
        <v>36</v>
      </c>
      <c r="C49" s="12" t="s">
        <v>67</v>
      </c>
      <c r="D49" s="1">
        <v>2.0</v>
      </c>
      <c r="E49" s="17"/>
      <c r="F49" s="1" t="s">
        <v>5</v>
      </c>
      <c r="G49" s="3"/>
      <c r="H49" s="31">
        <v>27.0</v>
      </c>
      <c r="I49" s="35" t="s">
        <v>91</v>
      </c>
      <c r="J49" s="36">
        <f>COUNTIF($D:$D,21)</f>
        <v>11</v>
      </c>
      <c r="K49" s="34"/>
    </row>
    <row r="50">
      <c r="A50" s="8">
        <f t="shared" si="1"/>
        <v>1</v>
      </c>
      <c r="B50" s="12" t="s">
        <v>61</v>
      </c>
      <c r="C50" s="12" t="s">
        <v>62</v>
      </c>
      <c r="D50" s="1">
        <v>2.0</v>
      </c>
      <c r="E50" s="17"/>
      <c r="F50" s="3"/>
      <c r="G50" s="3"/>
      <c r="H50" s="31">
        <v>28.0</v>
      </c>
      <c r="I50" s="35" t="s">
        <v>113</v>
      </c>
      <c r="J50" s="36">
        <f>COUNTIF($D:$D,22)</f>
        <v>7</v>
      </c>
      <c r="K50" s="34"/>
    </row>
    <row r="51">
      <c r="A51" s="8">
        <f t="shared" si="1"/>
        <v>1</v>
      </c>
      <c r="B51" s="12" t="s">
        <v>57</v>
      </c>
      <c r="C51" s="12" t="s">
        <v>58</v>
      </c>
      <c r="D51" s="1">
        <v>2.0</v>
      </c>
      <c r="E51" s="17"/>
      <c r="F51" s="3"/>
      <c r="G51" s="3"/>
      <c r="H51" s="31">
        <v>29.0</v>
      </c>
      <c r="I51" s="35" t="s">
        <v>154</v>
      </c>
      <c r="J51" s="36">
        <f>COUNTIF($D:$D,23)</f>
        <v>9</v>
      </c>
      <c r="K51" s="34"/>
    </row>
    <row r="52">
      <c r="A52" s="8">
        <f t="shared" si="1"/>
        <v>1</v>
      </c>
      <c r="B52" s="12" t="s">
        <v>22</v>
      </c>
      <c r="C52" s="12" t="s">
        <v>182</v>
      </c>
      <c r="D52" s="1">
        <v>8.0</v>
      </c>
      <c r="E52" s="17"/>
      <c r="F52" s="3"/>
      <c r="G52" s="3"/>
      <c r="H52" s="31">
        <v>30.0</v>
      </c>
      <c r="I52" s="35" t="s">
        <v>183</v>
      </c>
      <c r="J52" s="36">
        <f>COUNTIF($D:$D,24)</f>
        <v>0</v>
      </c>
      <c r="K52" s="34"/>
    </row>
    <row r="53">
      <c r="A53" s="8">
        <f t="shared" si="1"/>
        <v>1</v>
      </c>
      <c r="B53" s="12" t="s">
        <v>184</v>
      </c>
      <c r="C53" s="12" t="s">
        <v>185</v>
      </c>
      <c r="D53" s="1">
        <v>8.0</v>
      </c>
      <c r="E53" s="17"/>
      <c r="F53" s="3"/>
      <c r="G53" s="3"/>
      <c r="H53" s="31">
        <v>31.0</v>
      </c>
      <c r="I53" s="35" t="s">
        <v>186</v>
      </c>
      <c r="J53" s="36">
        <f>COUNTIF($D:$D,25)</f>
        <v>0</v>
      </c>
      <c r="K53" s="34"/>
    </row>
    <row r="54">
      <c r="A54" s="8">
        <f t="shared" si="1"/>
        <v>1</v>
      </c>
      <c r="B54" s="12" t="s">
        <v>22</v>
      </c>
      <c r="C54" s="12" t="s">
        <v>189</v>
      </c>
      <c r="D54" s="1">
        <v>8.0</v>
      </c>
      <c r="E54" s="17"/>
      <c r="F54" s="3"/>
      <c r="G54" s="3"/>
      <c r="H54" s="31">
        <v>32.0</v>
      </c>
      <c r="I54" s="35" t="s">
        <v>190</v>
      </c>
      <c r="J54" s="36">
        <f>COUNTIF($D:$D,26)</f>
        <v>0</v>
      </c>
      <c r="K54" s="34"/>
    </row>
    <row r="55">
      <c r="A55" s="8">
        <f t="shared" si="1"/>
        <v>1</v>
      </c>
      <c r="B55" s="12" t="s">
        <v>22</v>
      </c>
      <c r="C55" s="12" t="s">
        <v>191</v>
      </c>
      <c r="D55" s="1">
        <v>8.0</v>
      </c>
      <c r="E55" s="17"/>
      <c r="F55" s="3"/>
      <c r="G55" s="3"/>
      <c r="H55" s="31">
        <v>33.0</v>
      </c>
      <c r="I55" s="35" t="s">
        <v>192</v>
      </c>
      <c r="J55" s="36">
        <f>COUNTIF($D:$D,27)</f>
        <v>0</v>
      </c>
      <c r="K55" s="34"/>
    </row>
    <row r="56">
      <c r="A56" s="8">
        <f t="shared" si="1"/>
        <v>1</v>
      </c>
      <c r="B56" s="12" t="s">
        <v>22</v>
      </c>
      <c r="C56" s="12" t="s">
        <v>21</v>
      </c>
      <c r="D56" s="1">
        <v>7.0</v>
      </c>
      <c r="E56" s="17"/>
      <c r="F56" s="3"/>
      <c r="G56" s="3"/>
      <c r="H56" s="31">
        <v>34.0</v>
      </c>
      <c r="I56" s="35" t="s">
        <v>193</v>
      </c>
      <c r="J56" s="36">
        <f>COUNTIF($D:$D,28)</f>
        <v>0</v>
      </c>
      <c r="K56" s="34"/>
    </row>
    <row r="57">
      <c r="A57" s="8">
        <f t="shared" si="1"/>
        <v>1</v>
      </c>
      <c r="B57" s="12" t="s">
        <v>22</v>
      </c>
      <c r="C57" s="12" t="s">
        <v>195</v>
      </c>
      <c r="D57" s="1">
        <v>7.0</v>
      </c>
      <c r="E57" s="17"/>
      <c r="F57" s="1" t="s">
        <v>5</v>
      </c>
      <c r="G57" s="3"/>
      <c r="H57" s="31">
        <v>35.0</v>
      </c>
      <c r="I57" s="35" t="s">
        <v>196</v>
      </c>
      <c r="J57" s="36">
        <f>COUNTIF($D:$D,29)</f>
        <v>0</v>
      </c>
      <c r="K57" s="34"/>
    </row>
    <row r="58">
      <c r="A58" s="8">
        <f t="shared" si="1"/>
        <v>1</v>
      </c>
      <c r="B58" s="12" t="s">
        <v>198</v>
      </c>
      <c r="C58" s="12" t="s">
        <v>199</v>
      </c>
      <c r="D58" s="1">
        <v>7.0</v>
      </c>
      <c r="E58" s="17"/>
      <c r="F58" s="1" t="s">
        <v>5</v>
      </c>
      <c r="G58" s="3"/>
      <c r="H58" s="31">
        <v>36.0</v>
      </c>
      <c r="I58" s="35" t="s">
        <v>200</v>
      </c>
      <c r="J58" s="36">
        <f>COUNTIF($D:$D,30)</f>
        <v>0</v>
      </c>
      <c r="K58" s="34"/>
    </row>
    <row r="59">
      <c r="A59" s="8">
        <f t="shared" si="1"/>
        <v>1</v>
      </c>
      <c r="B59" s="12" t="s">
        <v>202</v>
      </c>
      <c r="C59" s="12" t="s">
        <v>203</v>
      </c>
      <c r="D59" s="1">
        <v>15.0</v>
      </c>
      <c r="E59" s="17"/>
      <c r="F59" s="3"/>
      <c r="G59" s="3"/>
      <c r="H59" s="31">
        <v>37.0</v>
      </c>
      <c r="I59" s="35" t="s">
        <v>204</v>
      </c>
      <c r="J59" s="36">
        <f>COUNTIF($D:$D,31)</f>
        <v>0</v>
      </c>
      <c r="K59" s="34"/>
    </row>
    <row r="60">
      <c r="A60" s="8">
        <f t="shared" si="1"/>
        <v>1</v>
      </c>
      <c r="B60" s="12" t="s">
        <v>202</v>
      </c>
      <c r="C60" s="12" t="s">
        <v>205</v>
      </c>
      <c r="D60" s="1">
        <v>15.0</v>
      </c>
      <c r="E60" s="17"/>
      <c r="F60" s="3"/>
      <c r="G60" s="3"/>
      <c r="H60" s="31">
        <v>38.0</v>
      </c>
      <c r="I60" s="35" t="s">
        <v>206</v>
      </c>
      <c r="J60" s="36">
        <f>COUNTIF($D:$D,32)</f>
        <v>0</v>
      </c>
      <c r="K60" s="34"/>
    </row>
    <row r="61">
      <c r="A61" s="8">
        <f t="shared" si="1"/>
        <v>1</v>
      </c>
      <c r="B61" s="12" t="s">
        <v>202</v>
      </c>
      <c r="C61" s="12" t="s">
        <v>207</v>
      </c>
      <c r="D61" s="1">
        <v>15.0</v>
      </c>
      <c r="E61" s="17"/>
      <c r="F61" s="3"/>
      <c r="G61" s="3"/>
      <c r="H61" s="31">
        <v>39.0</v>
      </c>
      <c r="I61" s="35" t="s">
        <v>208</v>
      </c>
      <c r="J61" s="36">
        <f>COUNTIF($D:$D,33)</f>
        <v>0</v>
      </c>
      <c r="K61" s="34"/>
    </row>
    <row r="62">
      <c r="A62" s="8">
        <f t="shared" si="1"/>
        <v>1</v>
      </c>
      <c r="B62" s="12" t="s">
        <v>209</v>
      </c>
      <c r="C62" s="12" t="s">
        <v>210</v>
      </c>
      <c r="D62" s="1">
        <v>15.0</v>
      </c>
      <c r="E62" s="17"/>
      <c r="F62" s="3"/>
      <c r="G62" s="3"/>
      <c r="H62" s="31">
        <v>40.0</v>
      </c>
      <c r="I62" s="35" t="s">
        <v>211</v>
      </c>
      <c r="J62" s="36">
        <f>COUNTIF($D:$D,34)</f>
        <v>0</v>
      </c>
      <c r="K62" s="34"/>
    </row>
    <row r="63">
      <c r="A63" s="8">
        <f t="shared" si="1"/>
        <v>1</v>
      </c>
      <c r="B63" s="12" t="s">
        <v>202</v>
      </c>
      <c r="C63" s="12" t="s">
        <v>214</v>
      </c>
      <c r="D63" s="1">
        <v>15.0</v>
      </c>
      <c r="E63" s="17"/>
      <c r="F63" s="3"/>
      <c r="G63" s="3"/>
      <c r="I63" s="35" t="s">
        <v>215</v>
      </c>
      <c r="J63" s="36">
        <f>COUNTIF($D:$D,35)</f>
        <v>0</v>
      </c>
      <c r="K63" s="34"/>
    </row>
    <row r="64">
      <c r="A64" s="8">
        <f t="shared" si="1"/>
        <v>1</v>
      </c>
      <c r="B64" s="12" t="s">
        <v>217</v>
      </c>
      <c r="C64" s="12" t="s">
        <v>87</v>
      </c>
      <c r="D64" s="1">
        <v>15.0</v>
      </c>
      <c r="E64" s="17"/>
      <c r="F64" s="3"/>
      <c r="G64" s="3"/>
      <c r="I64" s="35" t="s">
        <v>218</v>
      </c>
      <c r="J64" s="36">
        <f>COUNTIF($D:$D,36)</f>
        <v>0</v>
      </c>
      <c r="K64" s="34"/>
    </row>
    <row r="65">
      <c r="A65" s="8">
        <f t="shared" si="1"/>
        <v>1</v>
      </c>
      <c r="B65" s="12" t="s">
        <v>202</v>
      </c>
      <c r="C65" s="12" t="s">
        <v>219</v>
      </c>
      <c r="D65" s="1">
        <v>15.0</v>
      </c>
      <c r="E65" s="17"/>
      <c r="F65" s="3"/>
      <c r="G65" s="3"/>
      <c r="I65" s="35" t="s">
        <v>220</v>
      </c>
      <c r="J65" s="36">
        <f>COUNTIF($D:$D,37)</f>
        <v>0</v>
      </c>
      <c r="K65" s="34"/>
    </row>
    <row r="66">
      <c r="A66" s="8">
        <f t="shared" si="1"/>
        <v>1</v>
      </c>
      <c r="B66" s="12" t="s">
        <v>222</v>
      </c>
      <c r="C66" s="12" t="s">
        <v>223</v>
      </c>
      <c r="D66" s="1">
        <v>15.0</v>
      </c>
      <c r="E66" s="17"/>
      <c r="F66" s="3"/>
      <c r="G66" s="3"/>
      <c r="I66" s="35" t="s">
        <v>224</v>
      </c>
      <c r="J66" s="36">
        <f>COUNTIF($D:$D,38)</f>
        <v>0</v>
      </c>
      <c r="K66" s="34"/>
    </row>
    <row r="67">
      <c r="A67" s="8">
        <f t="shared" si="1"/>
        <v>1</v>
      </c>
      <c r="B67" s="12" t="s">
        <v>22</v>
      </c>
      <c r="C67" s="12" t="s">
        <v>194</v>
      </c>
      <c r="D67" s="1">
        <v>7.0</v>
      </c>
      <c r="E67" s="17"/>
      <c r="F67" s="3"/>
      <c r="G67" s="3"/>
      <c r="I67" s="35" t="s">
        <v>225</v>
      </c>
      <c r="J67" s="36">
        <f>COUNTIF($D:$D,39)</f>
        <v>0</v>
      </c>
      <c r="K67" s="34"/>
    </row>
    <row r="68">
      <c r="A68" s="8">
        <f t="shared" si="1"/>
        <v>1</v>
      </c>
      <c r="B68" s="12" t="s">
        <v>216</v>
      </c>
      <c r="C68" s="12" t="s">
        <v>40</v>
      </c>
      <c r="D68" s="1">
        <v>7.0</v>
      </c>
      <c r="E68" s="17"/>
      <c r="F68" s="3"/>
      <c r="G68" s="3"/>
      <c r="I68" s="37" t="s">
        <v>226</v>
      </c>
      <c r="J68" s="36">
        <f>COUNTIF($D:$D,40)</f>
        <v>0</v>
      </c>
      <c r="K68" s="34"/>
    </row>
    <row r="69">
      <c r="A69" s="8">
        <f t="shared" si="1"/>
        <v>1</v>
      </c>
      <c r="B69" s="12" t="s">
        <v>228</v>
      </c>
      <c r="C69" s="12" t="s">
        <v>229</v>
      </c>
      <c r="D69" s="1">
        <v>15.0</v>
      </c>
      <c r="E69" s="17"/>
      <c r="F69" s="3"/>
      <c r="G69" s="3"/>
    </row>
    <row r="70">
      <c r="A70" s="8">
        <f t="shared" si="1"/>
        <v>1</v>
      </c>
      <c r="B70" s="12" t="s">
        <v>22</v>
      </c>
      <c r="C70" s="12" t="s">
        <v>227</v>
      </c>
      <c r="D70" s="1">
        <v>8.0</v>
      </c>
      <c r="E70" s="17"/>
      <c r="F70" s="3"/>
      <c r="G70" s="3"/>
    </row>
    <row r="71">
      <c r="A71" s="8">
        <f t="shared" si="1"/>
        <v>1</v>
      </c>
      <c r="B71" s="12" t="s">
        <v>22</v>
      </c>
      <c r="C71" s="12" t="s">
        <v>230</v>
      </c>
      <c r="D71" s="1">
        <v>8.0</v>
      </c>
      <c r="E71" s="17"/>
      <c r="F71" s="3"/>
      <c r="G71" s="3"/>
    </row>
    <row r="72">
      <c r="A72" s="8">
        <f t="shared" si="1"/>
        <v>1</v>
      </c>
      <c r="B72" s="12" t="s">
        <v>233</v>
      </c>
      <c r="C72" s="12" t="s">
        <v>234</v>
      </c>
      <c r="D72" s="1">
        <v>8.0</v>
      </c>
      <c r="E72" s="17"/>
      <c r="F72" s="3"/>
      <c r="G72" s="3"/>
    </row>
    <row r="73">
      <c r="A73" s="8">
        <f t="shared" si="1"/>
        <v>1</v>
      </c>
      <c r="B73" s="12" t="s">
        <v>22</v>
      </c>
      <c r="C73" s="12" t="s">
        <v>201</v>
      </c>
      <c r="D73" s="1">
        <v>7.0</v>
      </c>
      <c r="E73" s="17"/>
      <c r="F73" s="3"/>
      <c r="G73" s="3"/>
    </row>
    <row r="74">
      <c r="A74" s="8">
        <f t="shared" si="1"/>
        <v>1</v>
      </c>
      <c r="B74" s="12" t="s">
        <v>22</v>
      </c>
      <c r="C74" s="12" t="s">
        <v>197</v>
      </c>
      <c r="D74" s="1">
        <v>7.0</v>
      </c>
      <c r="E74" s="17"/>
      <c r="F74" s="3"/>
      <c r="G74" s="3"/>
    </row>
    <row r="75">
      <c r="A75" s="8">
        <f t="shared" si="1"/>
        <v>1</v>
      </c>
      <c r="B75" s="12" t="s">
        <v>22</v>
      </c>
      <c r="C75" s="12" t="s">
        <v>221</v>
      </c>
      <c r="D75" s="1">
        <v>8.0</v>
      </c>
      <c r="E75" s="17"/>
      <c r="F75" s="3"/>
      <c r="G75" s="3"/>
    </row>
    <row r="76">
      <c r="A76" s="8">
        <f t="shared" si="1"/>
        <v>1</v>
      </c>
      <c r="B76" s="12" t="s">
        <v>231</v>
      </c>
      <c r="C76" s="12" t="s">
        <v>232</v>
      </c>
      <c r="D76" s="1">
        <v>8.0</v>
      </c>
      <c r="E76" s="17"/>
      <c r="F76" s="3"/>
      <c r="G76" s="3"/>
      <c r="J76" s="3"/>
      <c r="K76" s="3"/>
    </row>
    <row r="77">
      <c r="A77" s="8">
        <f t="shared" si="1"/>
        <v>1</v>
      </c>
      <c r="B77" s="12" t="s">
        <v>86</v>
      </c>
      <c r="C77" s="12" t="s">
        <v>87</v>
      </c>
      <c r="D77" s="1">
        <v>3.0</v>
      </c>
      <c r="E77" s="17"/>
      <c r="F77" s="3"/>
      <c r="G77" s="3"/>
      <c r="J77" s="3"/>
      <c r="K77" s="3"/>
    </row>
    <row r="78">
      <c r="A78" s="8">
        <f t="shared" si="1"/>
        <v>1</v>
      </c>
      <c r="B78" s="12" t="s">
        <v>76</v>
      </c>
      <c r="C78" s="12" t="s">
        <v>77</v>
      </c>
      <c r="D78" s="1">
        <v>3.0</v>
      </c>
      <c r="E78" s="17"/>
      <c r="F78" s="3"/>
      <c r="G78" s="3"/>
      <c r="J78" s="3"/>
      <c r="K78" s="3"/>
    </row>
    <row r="79">
      <c r="A79" s="8">
        <f t="shared" si="1"/>
        <v>1</v>
      </c>
      <c r="B79" s="12" t="s">
        <v>244</v>
      </c>
      <c r="C79" s="12" t="s">
        <v>245</v>
      </c>
      <c r="D79" s="1">
        <v>20.0</v>
      </c>
      <c r="E79" s="17"/>
      <c r="F79" s="3"/>
      <c r="G79" s="3"/>
      <c r="J79" s="3"/>
      <c r="K79" s="3"/>
    </row>
    <row r="80">
      <c r="A80" s="8">
        <f t="shared" si="1"/>
        <v>1</v>
      </c>
      <c r="B80" s="12" t="s">
        <v>247</v>
      </c>
      <c r="C80" s="12" t="s">
        <v>248</v>
      </c>
      <c r="D80" s="1">
        <v>20.0</v>
      </c>
      <c r="E80" s="17"/>
      <c r="F80" s="3"/>
      <c r="G80" s="3"/>
      <c r="J80" s="3"/>
      <c r="K80" s="3"/>
    </row>
    <row r="81">
      <c r="A81" s="8">
        <f t="shared" si="1"/>
        <v>1</v>
      </c>
      <c r="B81" s="12" t="s">
        <v>251</v>
      </c>
      <c r="C81" s="12" t="s">
        <v>252</v>
      </c>
      <c r="D81" s="1">
        <v>14.0</v>
      </c>
      <c r="E81" s="17"/>
      <c r="F81" s="3"/>
      <c r="G81" s="3"/>
      <c r="J81" s="3"/>
      <c r="K81" s="3"/>
    </row>
    <row r="82">
      <c r="A82" s="8">
        <f t="shared" si="1"/>
        <v>1</v>
      </c>
      <c r="B82" s="12" t="s">
        <v>255</v>
      </c>
      <c r="C82" s="12" t="s">
        <v>256</v>
      </c>
      <c r="D82" s="1">
        <v>14.0</v>
      </c>
      <c r="E82" s="17"/>
      <c r="F82" s="3"/>
      <c r="G82" s="3"/>
      <c r="J82" s="3"/>
      <c r="K82" s="3"/>
    </row>
    <row r="83">
      <c r="A83" s="8">
        <f t="shared" si="1"/>
        <v>1</v>
      </c>
      <c r="B83" s="12" t="s">
        <v>259</v>
      </c>
      <c r="C83" s="12" t="s">
        <v>260</v>
      </c>
      <c r="D83" s="1">
        <v>14.0</v>
      </c>
      <c r="E83" s="17"/>
      <c r="F83" s="3"/>
      <c r="G83" s="3"/>
      <c r="J83" s="3"/>
      <c r="K83" s="3"/>
    </row>
    <row r="84">
      <c r="A84" s="8">
        <f t="shared" si="1"/>
        <v>1</v>
      </c>
      <c r="B84" s="12" t="s">
        <v>263</v>
      </c>
      <c r="C84" s="12" t="s">
        <v>230</v>
      </c>
      <c r="D84" s="1">
        <v>14.0</v>
      </c>
      <c r="E84" s="17"/>
      <c r="F84" s="3"/>
      <c r="G84" s="3"/>
      <c r="J84" s="3"/>
      <c r="K84" s="3"/>
    </row>
    <row r="85">
      <c r="A85" s="8">
        <f t="shared" si="1"/>
        <v>1</v>
      </c>
      <c r="B85" s="12" t="s">
        <v>265</v>
      </c>
      <c r="C85" s="12" t="s">
        <v>266</v>
      </c>
      <c r="D85" s="1">
        <v>22.0</v>
      </c>
      <c r="E85" s="17"/>
      <c r="F85" s="3"/>
      <c r="G85" s="3"/>
    </row>
    <row r="86">
      <c r="A86" s="8">
        <f t="shared" si="1"/>
        <v>1</v>
      </c>
      <c r="B86" s="12" t="s">
        <v>268</v>
      </c>
      <c r="C86" s="12" t="s">
        <v>269</v>
      </c>
      <c r="D86" s="1">
        <v>22.0</v>
      </c>
      <c r="E86" s="17"/>
      <c r="F86" s="3"/>
      <c r="G86" s="3"/>
      <c r="J86" s="3"/>
      <c r="K86" s="3"/>
    </row>
    <row r="87">
      <c r="A87" s="8">
        <f t="shared" si="1"/>
        <v>1</v>
      </c>
      <c r="B87" s="12" t="s">
        <v>30</v>
      </c>
      <c r="C87" s="12" t="s">
        <v>272</v>
      </c>
      <c r="D87" s="1">
        <v>14.0</v>
      </c>
      <c r="E87" s="17"/>
      <c r="F87" s="3"/>
      <c r="G87" s="3"/>
      <c r="J87" s="3"/>
      <c r="K87" s="3"/>
    </row>
    <row r="88">
      <c r="A88" s="8">
        <f t="shared" si="1"/>
        <v>1</v>
      </c>
      <c r="B88" s="12" t="s">
        <v>30</v>
      </c>
      <c r="C88" s="12" t="s">
        <v>275</v>
      </c>
      <c r="D88" s="1">
        <v>14.0</v>
      </c>
      <c r="E88" s="17"/>
      <c r="F88" s="3"/>
      <c r="G88" s="3"/>
      <c r="J88" s="3"/>
      <c r="K88" s="3"/>
    </row>
    <row r="89">
      <c r="A89" s="8">
        <f t="shared" si="1"/>
        <v>1</v>
      </c>
      <c r="B89" s="12" t="s">
        <v>277</v>
      </c>
      <c r="C89" s="12" t="s">
        <v>278</v>
      </c>
      <c r="D89" s="1">
        <v>14.0</v>
      </c>
      <c r="E89" s="17"/>
      <c r="F89" s="3"/>
      <c r="G89" s="3"/>
      <c r="J89" s="3"/>
      <c r="K89" s="3"/>
    </row>
    <row r="90">
      <c r="A90" s="8">
        <f t="shared" si="1"/>
        <v>1</v>
      </c>
      <c r="B90" s="12" t="s">
        <v>281</v>
      </c>
      <c r="C90" s="12" t="s">
        <v>149</v>
      </c>
      <c r="D90" s="1">
        <v>14.0</v>
      </c>
      <c r="E90" s="17"/>
      <c r="F90" s="3"/>
      <c r="G90" s="3"/>
      <c r="J90" s="3"/>
      <c r="K90" s="3"/>
    </row>
    <row r="91">
      <c r="A91" s="8">
        <f t="shared" si="1"/>
        <v>1</v>
      </c>
      <c r="B91" s="12" t="s">
        <v>283</v>
      </c>
      <c r="C91" s="12" t="s">
        <v>229</v>
      </c>
      <c r="D91" s="1">
        <v>18.0</v>
      </c>
      <c r="E91" s="17"/>
      <c r="F91" s="3"/>
      <c r="G91" s="3"/>
      <c r="J91" s="3"/>
      <c r="K91" s="3"/>
    </row>
    <row r="92">
      <c r="A92" s="8">
        <f t="shared" si="1"/>
        <v>1</v>
      </c>
      <c r="B92" s="12" t="s">
        <v>286</v>
      </c>
      <c r="C92" s="12" t="s">
        <v>287</v>
      </c>
      <c r="D92" s="1">
        <v>18.0</v>
      </c>
      <c r="E92" s="17"/>
      <c r="F92" s="3"/>
      <c r="G92" s="3"/>
      <c r="J92" s="3"/>
      <c r="K92" s="3"/>
    </row>
    <row r="93">
      <c r="A93" s="8">
        <f t="shared" si="1"/>
        <v>1</v>
      </c>
      <c r="B93" s="12" t="s">
        <v>289</v>
      </c>
      <c r="C93" s="12" t="s">
        <v>266</v>
      </c>
      <c r="D93" s="1">
        <v>18.0</v>
      </c>
      <c r="E93" s="17"/>
      <c r="F93" s="3"/>
      <c r="G93" s="3"/>
      <c r="J93" s="3"/>
      <c r="K93" s="3"/>
    </row>
    <row r="94">
      <c r="A94" s="8">
        <f t="shared" si="1"/>
        <v>1</v>
      </c>
      <c r="B94" s="12" t="s">
        <v>291</v>
      </c>
      <c r="C94" s="12" t="s">
        <v>292</v>
      </c>
      <c r="D94" s="1">
        <v>18.0</v>
      </c>
      <c r="E94" s="17"/>
      <c r="F94" s="3"/>
      <c r="G94" s="3"/>
    </row>
    <row r="95">
      <c r="A95" s="8">
        <f t="shared" si="1"/>
        <v>1</v>
      </c>
      <c r="B95" s="12" t="s">
        <v>295</v>
      </c>
      <c r="C95" s="12" t="s">
        <v>296</v>
      </c>
      <c r="D95" s="1">
        <v>18.0</v>
      </c>
      <c r="E95" s="17"/>
      <c r="F95" s="3"/>
      <c r="G95" s="3"/>
    </row>
    <row r="96">
      <c r="A96" s="8">
        <f t="shared" si="1"/>
        <v>1</v>
      </c>
      <c r="B96" s="12" t="s">
        <v>299</v>
      </c>
      <c r="C96" s="12" t="s">
        <v>300</v>
      </c>
      <c r="D96" s="1">
        <v>22.0</v>
      </c>
      <c r="E96" s="17"/>
      <c r="F96" s="3"/>
      <c r="G96" s="3"/>
    </row>
    <row r="97">
      <c r="A97" s="8">
        <f t="shared" si="1"/>
        <v>1</v>
      </c>
      <c r="B97" s="12" t="s">
        <v>302</v>
      </c>
      <c r="C97" s="12" t="s">
        <v>303</v>
      </c>
      <c r="D97" s="1">
        <v>22.0</v>
      </c>
      <c r="E97" s="17"/>
      <c r="F97" s="3"/>
      <c r="G97" s="3"/>
      <c r="J97" s="3"/>
      <c r="K97" s="3"/>
    </row>
    <row r="98">
      <c r="A98" s="8">
        <f t="shared" si="1"/>
        <v>1</v>
      </c>
      <c r="B98" s="12" t="s">
        <v>306</v>
      </c>
      <c r="C98" s="12" t="s">
        <v>307</v>
      </c>
      <c r="D98" s="1">
        <v>22.0</v>
      </c>
      <c r="E98" s="17"/>
      <c r="F98" s="3"/>
      <c r="G98" s="3"/>
      <c r="J98" s="3"/>
      <c r="K98" s="3"/>
    </row>
    <row r="99">
      <c r="A99" s="8">
        <f t="shared" si="1"/>
        <v>1</v>
      </c>
      <c r="B99" s="12" t="s">
        <v>310</v>
      </c>
      <c r="C99" s="12" t="s">
        <v>311</v>
      </c>
      <c r="D99" s="1">
        <v>22.0</v>
      </c>
      <c r="E99" s="17"/>
      <c r="F99" s="3"/>
      <c r="G99" s="3"/>
      <c r="J99" s="3"/>
      <c r="K99" s="3"/>
    </row>
    <row r="100">
      <c r="A100" s="8">
        <f t="shared" si="1"/>
        <v>1</v>
      </c>
      <c r="B100" s="12" t="s">
        <v>314</v>
      </c>
      <c r="C100" s="12" t="s">
        <v>315</v>
      </c>
      <c r="D100" s="1">
        <v>22.0</v>
      </c>
      <c r="E100" s="17"/>
      <c r="F100" s="3"/>
      <c r="G100" s="3"/>
      <c r="J100" s="3"/>
      <c r="K100" s="3"/>
    </row>
    <row r="101">
      <c r="A101" s="8">
        <f t="shared" si="1"/>
        <v>1</v>
      </c>
      <c r="B101" s="12" t="s">
        <v>115</v>
      </c>
      <c r="C101" s="12" t="s">
        <v>116</v>
      </c>
      <c r="D101" s="1">
        <v>4.0</v>
      </c>
      <c r="E101" s="17"/>
      <c r="F101" s="3"/>
      <c r="G101" s="3"/>
      <c r="J101" s="3"/>
      <c r="K101" s="3"/>
    </row>
    <row r="102">
      <c r="A102" s="8">
        <f t="shared" si="1"/>
        <v>1</v>
      </c>
      <c r="B102" s="12" t="s">
        <v>45</v>
      </c>
      <c r="C102" s="12" t="s">
        <v>49</v>
      </c>
      <c r="D102" s="1">
        <v>2.0</v>
      </c>
      <c r="E102" s="17"/>
      <c r="F102" s="1" t="s">
        <v>12</v>
      </c>
      <c r="G102" s="3"/>
      <c r="J102" s="3"/>
      <c r="K102" s="3"/>
    </row>
    <row r="103">
      <c r="A103" s="8">
        <f t="shared" si="1"/>
        <v>1</v>
      </c>
      <c r="B103" s="12" t="s">
        <v>45</v>
      </c>
      <c r="C103" s="12" t="s">
        <v>46</v>
      </c>
      <c r="D103" s="1">
        <v>2.0</v>
      </c>
      <c r="E103" s="17"/>
      <c r="F103" s="3"/>
      <c r="G103" s="3"/>
      <c r="J103" s="3"/>
      <c r="K103" s="3"/>
    </row>
    <row r="104">
      <c r="A104" s="8">
        <f t="shared" si="1"/>
        <v>1</v>
      </c>
      <c r="B104" s="12" t="s">
        <v>52</v>
      </c>
      <c r="C104" s="12" t="s">
        <v>53</v>
      </c>
      <c r="D104" s="1">
        <v>2.0</v>
      </c>
      <c r="E104" s="17"/>
      <c r="F104" s="3"/>
      <c r="G104" s="3"/>
      <c r="J104" s="3"/>
      <c r="K104" s="3"/>
    </row>
    <row r="105">
      <c r="A105" s="8">
        <f t="shared" si="1"/>
        <v>0</v>
      </c>
      <c r="B105" s="12"/>
      <c r="C105" s="12"/>
      <c r="D105" s="1"/>
      <c r="E105" s="17"/>
      <c r="F105" s="3"/>
      <c r="G105" s="3"/>
      <c r="J105" s="3"/>
      <c r="K105" s="3"/>
    </row>
    <row r="106">
      <c r="A106" s="8">
        <f t="shared" si="1"/>
        <v>0</v>
      </c>
      <c r="B106" s="12"/>
      <c r="C106" s="12"/>
      <c r="D106" s="1"/>
      <c r="E106" s="17"/>
      <c r="F106" s="3"/>
      <c r="G106" s="3"/>
      <c r="J106" s="3"/>
      <c r="K106" s="3"/>
    </row>
    <row r="107">
      <c r="A107" s="8">
        <f t="shared" si="1"/>
        <v>1</v>
      </c>
      <c r="B107" s="12" t="s">
        <v>325</v>
      </c>
      <c r="C107" s="12" t="s">
        <v>326</v>
      </c>
      <c r="D107" s="1">
        <v>17.0</v>
      </c>
      <c r="E107" s="17"/>
      <c r="F107" s="3"/>
      <c r="G107" s="3"/>
      <c r="J107" s="3"/>
      <c r="K107" s="3"/>
    </row>
    <row r="108">
      <c r="A108" s="8">
        <f t="shared" si="1"/>
        <v>1</v>
      </c>
      <c r="B108" s="12" t="s">
        <v>328</v>
      </c>
      <c r="C108" s="12" t="s">
        <v>329</v>
      </c>
      <c r="D108" s="1">
        <v>21.0</v>
      </c>
      <c r="E108" s="17"/>
      <c r="F108" s="3"/>
      <c r="G108" s="3"/>
      <c r="J108" s="3"/>
      <c r="K108" s="3"/>
    </row>
    <row r="109">
      <c r="A109" s="8">
        <f t="shared" si="1"/>
        <v>1</v>
      </c>
      <c r="B109" s="12" t="s">
        <v>332</v>
      </c>
      <c r="C109" s="12" t="s">
        <v>39</v>
      </c>
      <c r="D109" s="1">
        <v>21.0</v>
      </c>
      <c r="E109" s="17"/>
      <c r="F109" s="3"/>
      <c r="G109" s="3"/>
      <c r="J109" s="3"/>
      <c r="K109" s="3"/>
    </row>
    <row r="110">
      <c r="A110" s="8">
        <f t="shared" si="1"/>
        <v>1</v>
      </c>
      <c r="B110" s="12" t="s">
        <v>212</v>
      </c>
      <c r="C110" s="12" t="s">
        <v>334</v>
      </c>
      <c r="D110" s="1">
        <v>21.0</v>
      </c>
      <c r="E110" s="17"/>
      <c r="F110" s="3"/>
      <c r="G110" s="3"/>
      <c r="J110" s="3"/>
      <c r="K110" s="3"/>
    </row>
    <row r="111">
      <c r="A111" s="8">
        <f t="shared" si="1"/>
        <v>1</v>
      </c>
      <c r="B111" s="12" t="s">
        <v>335</v>
      </c>
      <c r="C111" s="12" t="s">
        <v>336</v>
      </c>
      <c r="D111" s="1">
        <v>21.0</v>
      </c>
      <c r="E111" s="17"/>
      <c r="F111" s="3"/>
      <c r="G111" s="3"/>
      <c r="J111" s="3"/>
      <c r="K111" s="3"/>
    </row>
    <row r="112">
      <c r="A112" s="8">
        <f t="shared" si="1"/>
        <v>1</v>
      </c>
      <c r="B112" s="12" t="s">
        <v>337</v>
      </c>
      <c r="C112" s="12" t="s">
        <v>338</v>
      </c>
      <c r="D112" s="1">
        <v>21.0</v>
      </c>
      <c r="E112" s="17"/>
      <c r="F112" s="3"/>
      <c r="G112" s="3"/>
      <c r="J112" s="3"/>
      <c r="K112" s="3"/>
    </row>
    <row r="113">
      <c r="A113" s="8">
        <f t="shared" si="1"/>
        <v>1</v>
      </c>
      <c r="B113" s="12" t="s">
        <v>339</v>
      </c>
      <c r="C113" s="12" t="s">
        <v>340</v>
      </c>
      <c r="D113" s="1">
        <v>21.0</v>
      </c>
      <c r="E113" s="17"/>
      <c r="F113" s="3"/>
      <c r="G113" s="3"/>
      <c r="J113" s="3"/>
      <c r="K113" s="3"/>
    </row>
    <row r="114">
      <c r="A114" s="8">
        <f t="shared" si="1"/>
        <v>1</v>
      </c>
      <c r="B114" s="12" t="s">
        <v>304</v>
      </c>
      <c r="C114" s="12" t="s">
        <v>305</v>
      </c>
      <c r="D114" s="1">
        <v>11.0</v>
      </c>
      <c r="E114" s="17"/>
      <c r="F114" s="3"/>
      <c r="G114" s="3"/>
      <c r="J114" s="3"/>
      <c r="K114" s="3"/>
    </row>
    <row r="115">
      <c r="A115" s="8">
        <f t="shared" si="1"/>
        <v>1</v>
      </c>
      <c r="B115" s="12" t="s">
        <v>284</v>
      </c>
      <c r="C115" s="12" t="s">
        <v>285</v>
      </c>
      <c r="D115" s="1">
        <v>11.0</v>
      </c>
      <c r="E115" s="17"/>
      <c r="F115" s="3"/>
      <c r="G115" s="3"/>
      <c r="J115" s="3"/>
      <c r="K115" s="3"/>
    </row>
    <row r="116">
      <c r="A116" s="8">
        <f t="shared" si="1"/>
        <v>1</v>
      </c>
      <c r="B116" s="12" t="s">
        <v>308</v>
      </c>
      <c r="C116" s="12" t="s">
        <v>309</v>
      </c>
      <c r="D116" s="1">
        <v>11.0</v>
      </c>
      <c r="E116" s="17"/>
      <c r="F116" s="3"/>
      <c r="G116" s="3"/>
      <c r="J116" s="3"/>
      <c r="K116" s="3"/>
    </row>
    <row r="117">
      <c r="A117" s="8">
        <f t="shared" si="1"/>
        <v>1</v>
      </c>
      <c r="B117" s="12" t="s">
        <v>297</v>
      </c>
      <c r="C117" s="12" t="s">
        <v>298</v>
      </c>
      <c r="D117" s="1">
        <v>11.0</v>
      </c>
      <c r="E117" s="17"/>
      <c r="F117" s="3"/>
      <c r="G117" s="3"/>
      <c r="J117" s="3"/>
      <c r="K117" s="3"/>
    </row>
    <row r="118">
      <c r="A118" s="8">
        <f t="shared" si="1"/>
        <v>1</v>
      </c>
      <c r="B118" s="12" t="s">
        <v>293</v>
      </c>
      <c r="C118" s="12" t="s">
        <v>294</v>
      </c>
      <c r="D118" s="1">
        <v>11.0</v>
      </c>
      <c r="E118" s="17"/>
      <c r="F118" s="3"/>
      <c r="G118" s="3"/>
      <c r="J118" s="3"/>
      <c r="K118" s="3"/>
    </row>
    <row r="119">
      <c r="A119" s="8">
        <f t="shared" si="1"/>
        <v>1</v>
      </c>
      <c r="B119" s="12" t="s">
        <v>288</v>
      </c>
      <c r="C119" s="12" t="s">
        <v>271</v>
      </c>
      <c r="D119" s="1">
        <v>11.0</v>
      </c>
      <c r="E119" s="17"/>
      <c r="F119" s="3"/>
      <c r="G119" s="3"/>
      <c r="J119" s="3"/>
      <c r="K119" s="3"/>
    </row>
    <row r="120">
      <c r="A120" s="8">
        <f t="shared" si="1"/>
        <v>1</v>
      </c>
      <c r="B120" s="12" t="s">
        <v>267</v>
      </c>
      <c r="C120" s="12" t="s">
        <v>195</v>
      </c>
      <c r="D120" s="1">
        <v>10.0</v>
      </c>
      <c r="E120" s="17"/>
      <c r="F120" s="3"/>
      <c r="G120" s="3"/>
      <c r="J120" s="3"/>
      <c r="K120" s="3"/>
    </row>
    <row r="121">
      <c r="A121" s="8">
        <f t="shared" si="1"/>
        <v>1</v>
      </c>
      <c r="B121" s="12" t="s">
        <v>279</v>
      </c>
      <c r="C121" s="12" t="s">
        <v>280</v>
      </c>
      <c r="D121" s="1">
        <v>10.0</v>
      </c>
      <c r="E121" s="17"/>
      <c r="F121" s="3"/>
      <c r="G121" s="3"/>
      <c r="J121" s="3"/>
      <c r="K121" s="3"/>
    </row>
    <row r="122">
      <c r="A122" s="8">
        <f t="shared" si="1"/>
        <v>1</v>
      </c>
      <c r="B122" s="12" t="s">
        <v>261</v>
      </c>
      <c r="C122" s="12" t="s">
        <v>262</v>
      </c>
      <c r="D122" s="1">
        <v>10.0</v>
      </c>
      <c r="E122" s="17"/>
      <c r="F122" s="3"/>
      <c r="G122" s="3"/>
      <c r="J122" s="3"/>
      <c r="K122" s="3"/>
    </row>
    <row r="123">
      <c r="A123" s="8">
        <f t="shared" si="1"/>
        <v>1</v>
      </c>
      <c r="B123" s="12" t="s">
        <v>341</v>
      </c>
      <c r="C123" s="12" t="s">
        <v>62</v>
      </c>
      <c r="D123" s="1">
        <v>23.0</v>
      </c>
      <c r="E123" s="17"/>
      <c r="F123" s="3"/>
      <c r="G123" s="3"/>
      <c r="J123" s="3"/>
      <c r="K123" s="3"/>
    </row>
    <row r="124">
      <c r="A124" s="8">
        <f t="shared" si="1"/>
        <v>1</v>
      </c>
      <c r="B124" s="12" t="s">
        <v>273</v>
      </c>
      <c r="C124" s="12" t="s">
        <v>276</v>
      </c>
      <c r="D124" s="1">
        <v>10.0</v>
      </c>
      <c r="E124" s="17"/>
      <c r="F124" s="3"/>
      <c r="G124" s="3"/>
      <c r="J124" s="3"/>
      <c r="K124" s="3"/>
    </row>
    <row r="125">
      <c r="A125" s="8">
        <f t="shared" si="1"/>
        <v>1</v>
      </c>
      <c r="B125" s="12" t="s">
        <v>264</v>
      </c>
      <c r="C125" s="12" t="s">
        <v>227</v>
      </c>
      <c r="D125" s="1">
        <v>10.0</v>
      </c>
      <c r="E125" s="17"/>
      <c r="F125" s="3"/>
      <c r="G125" s="3"/>
      <c r="J125" s="3"/>
      <c r="K125" s="3"/>
    </row>
    <row r="126">
      <c r="A126" s="8">
        <f t="shared" si="1"/>
        <v>1</v>
      </c>
      <c r="B126" s="12" t="s">
        <v>257</v>
      </c>
      <c r="C126" s="12" t="s">
        <v>258</v>
      </c>
      <c r="D126" s="1">
        <v>10.0</v>
      </c>
      <c r="E126" s="17"/>
      <c r="F126" s="3"/>
      <c r="G126" s="3"/>
      <c r="J126" s="3"/>
      <c r="K126" s="3"/>
    </row>
    <row r="127">
      <c r="A127" s="8">
        <f t="shared" si="1"/>
        <v>1</v>
      </c>
      <c r="B127" s="12" t="s">
        <v>342</v>
      </c>
      <c r="C127" s="12" t="s">
        <v>343</v>
      </c>
      <c r="D127" s="1">
        <v>23.0</v>
      </c>
      <c r="E127" s="17"/>
      <c r="F127" s="3"/>
      <c r="G127" s="3"/>
      <c r="J127" s="3"/>
      <c r="K127" s="3"/>
    </row>
    <row r="128">
      <c r="A128" s="8">
        <f t="shared" si="1"/>
        <v>1</v>
      </c>
      <c r="B128" s="12" t="s">
        <v>344</v>
      </c>
      <c r="C128" s="12" t="s">
        <v>345</v>
      </c>
      <c r="D128" s="1">
        <v>23.0</v>
      </c>
      <c r="E128" s="17"/>
      <c r="F128" s="3"/>
      <c r="G128" s="3"/>
      <c r="J128" s="3"/>
      <c r="K128" s="3"/>
    </row>
    <row r="129">
      <c r="A129" s="8">
        <f t="shared" si="1"/>
        <v>1</v>
      </c>
      <c r="B129" s="12" t="s">
        <v>301</v>
      </c>
      <c r="C129" s="12" t="s">
        <v>46</v>
      </c>
      <c r="D129" s="1">
        <v>11.0</v>
      </c>
      <c r="E129" s="17"/>
      <c r="F129" s="3"/>
      <c r="G129" s="3"/>
      <c r="J129" s="3"/>
      <c r="K129" s="3"/>
    </row>
    <row r="130">
      <c r="A130" s="8">
        <f t="shared" si="1"/>
        <v>1</v>
      </c>
      <c r="B130" s="12" t="s">
        <v>290</v>
      </c>
      <c r="C130" s="12" t="s">
        <v>195</v>
      </c>
      <c r="D130" s="1">
        <v>11.0</v>
      </c>
      <c r="E130" s="17"/>
      <c r="F130" s="3"/>
      <c r="G130" s="3"/>
      <c r="J130" s="3"/>
      <c r="K130" s="3"/>
    </row>
    <row r="131">
      <c r="A131" s="8">
        <f t="shared" si="1"/>
        <v>1</v>
      </c>
      <c r="B131" s="12" t="s">
        <v>346</v>
      </c>
      <c r="C131" s="12" t="s">
        <v>219</v>
      </c>
      <c r="D131" s="1">
        <v>19.0</v>
      </c>
      <c r="E131" s="17"/>
      <c r="F131" s="3"/>
      <c r="G131" s="3"/>
      <c r="J131" s="3"/>
      <c r="K131" s="3"/>
    </row>
    <row r="132">
      <c r="A132" s="8">
        <f t="shared" si="1"/>
        <v>1</v>
      </c>
      <c r="B132" s="12" t="s">
        <v>139</v>
      </c>
      <c r="C132" s="12" t="s">
        <v>140</v>
      </c>
      <c r="D132" s="1">
        <v>5.0</v>
      </c>
      <c r="E132" s="17"/>
      <c r="F132" s="3"/>
      <c r="G132" s="3"/>
      <c r="J132" s="3"/>
      <c r="K132" s="3"/>
    </row>
    <row r="133">
      <c r="A133" s="8">
        <f t="shared" si="1"/>
        <v>1</v>
      </c>
      <c r="B133" s="12" t="s">
        <v>134</v>
      </c>
      <c r="C133" s="12" t="s">
        <v>135</v>
      </c>
      <c r="D133" s="1">
        <v>5.0</v>
      </c>
      <c r="E133" s="17"/>
      <c r="F133" s="3"/>
      <c r="G133" s="3"/>
      <c r="J133" s="3"/>
      <c r="K133" s="3"/>
    </row>
    <row r="134">
      <c r="A134" s="8">
        <f t="shared" si="1"/>
        <v>1</v>
      </c>
      <c r="B134" s="12" t="s">
        <v>105</v>
      </c>
      <c r="C134" s="12" t="s">
        <v>165</v>
      </c>
      <c r="D134" s="1">
        <v>5.0</v>
      </c>
      <c r="E134" s="17"/>
      <c r="F134" s="3"/>
      <c r="G134" s="3"/>
      <c r="J134" s="3"/>
      <c r="K134" s="3"/>
    </row>
    <row r="135">
      <c r="A135" s="8">
        <f t="shared" si="1"/>
        <v>1</v>
      </c>
      <c r="B135" s="12" t="s">
        <v>152</v>
      </c>
      <c r="C135" s="12" t="s">
        <v>153</v>
      </c>
      <c r="D135" s="1">
        <v>5.0</v>
      </c>
      <c r="E135" s="17"/>
      <c r="F135" s="3"/>
      <c r="G135" s="3"/>
      <c r="J135" s="3"/>
      <c r="K135" s="3"/>
    </row>
    <row r="136">
      <c r="A136" s="8">
        <f t="shared" si="1"/>
        <v>1</v>
      </c>
      <c r="B136" s="12" t="s">
        <v>270</v>
      </c>
      <c r="C136" s="12" t="s">
        <v>271</v>
      </c>
      <c r="D136" s="1">
        <v>10.0</v>
      </c>
      <c r="E136" s="17"/>
      <c r="F136" s="3"/>
      <c r="G136" s="3"/>
      <c r="J136" s="3"/>
      <c r="K136" s="3"/>
    </row>
    <row r="137">
      <c r="A137" s="8">
        <f t="shared" si="1"/>
        <v>1</v>
      </c>
      <c r="B137" s="12" t="s">
        <v>282</v>
      </c>
      <c r="C137" s="12" t="s">
        <v>67</v>
      </c>
      <c r="D137" s="1">
        <v>10.0</v>
      </c>
      <c r="E137" s="17"/>
      <c r="F137" s="3"/>
      <c r="G137" s="3"/>
      <c r="J137" s="3"/>
      <c r="K137" s="3"/>
    </row>
    <row r="138">
      <c r="A138" s="8">
        <f t="shared" si="1"/>
        <v>1</v>
      </c>
      <c r="B138" s="12" t="s">
        <v>349</v>
      </c>
      <c r="C138" s="12" t="s">
        <v>135</v>
      </c>
      <c r="D138" s="1">
        <v>20.0</v>
      </c>
      <c r="E138" s="17"/>
      <c r="F138" s="3"/>
      <c r="G138" s="3"/>
      <c r="J138" s="3"/>
      <c r="K138" s="3"/>
    </row>
    <row r="139">
      <c r="A139" s="8">
        <f t="shared" si="1"/>
        <v>1</v>
      </c>
      <c r="B139" s="12" t="s">
        <v>351</v>
      </c>
      <c r="C139" s="12" t="s">
        <v>352</v>
      </c>
      <c r="D139" s="1">
        <v>20.0</v>
      </c>
      <c r="E139" s="17"/>
      <c r="F139" s="3"/>
      <c r="G139" s="3"/>
      <c r="J139" s="3"/>
      <c r="K139" s="3"/>
    </row>
    <row r="140">
      <c r="A140" s="8">
        <f t="shared" si="1"/>
        <v>1</v>
      </c>
      <c r="B140" s="12" t="s">
        <v>354</v>
      </c>
      <c r="C140" s="12" t="s">
        <v>355</v>
      </c>
      <c r="D140" s="1">
        <v>20.0</v>
      </c>
      <c r="E140" s="17"/>
      <c r="F140" s="3"/>
      <c r="G140" s="3"/>
      <c r="J140" s="3"/>
      <c r="K140" s="3"/>
    </row>
    <row r="141">
      <c r="A141" s="8">
        <f t="shared" si="1"/>
        <v>1</v>
      </c>
      <c r="B141" s="12" t="s">
        <v>358</v>
      </c>
      <c r="C141" s="12" t="s">
        <v>96</v>
      </c>
      <c r="D141" s="1">
        <v>16.0</v>
      </c>
      <c r="E141" s="17"/>
      <c r="F141" s="3"/>
      <c r="G141" s="3"/>
      <c r="J141" s="3"/>
      <c r="K141" s="3"/>
    </row>
    <row r="142">
      <c r="A142" s="8">
        <f t="shared" si="1"/>
        <v>1</v>
      </c>
      <c r="B142" s="12" t="s">
        <v>361</v>
      </c>
      <c r="C142" s="12" t="s">
        <v>362</v>
      </c>
      <c r="D142" s="1">
        <v>16.0</v>
      </c>
      <c r="E142" s="17"/>
      <c r="F142" s="3"/>
      <c r="G142" s="3"/>
      <c r="J142" s="3"/>
      <c r="K142" s="3"/>
    </row>
    <row r="143">
      <c r="A143" s="8">
        <f t="shared" si="1"/>
        <v>1</v>
      </c>
      <c r="B143" s="12" t="s">
        <v>363</v>
      </c>
      <c r="C143" s="12" t="s">
        <v>364</v>
      </c>
      <c r="D143" s="1">
        <v>16.0</v>
      </c>
      <c r="E143" s="17"/>
      <c r="F143" s="3"/>
      <c r="G143" s="3"/>
      <c r="J143" s="3"/>
      <c r="K143" s="3"/>
    </row>
    <row r="144">
      <c r="A144" s="8">
        <f t="shared" si="1"/>
        <v>1</v>
      </c>
      <c r="B144" s="12" t="s">
        <v>365</v>
      </c>
      <c r="C144" s="12" t="s">
        <v>366</v>
      </c>
      <c r="D144" s="1">
        <v>16.0</v>
      </c>
      <c r="E144" s="17"/>
      <c r="F144" s="3"/>
      <c r="G144" s="3"/>
      <c r="J144" s="3"/>
      <c r="K144" s="3"/>
    </row>
    <row r="145">
      <c r="A145" s="8">
        <f t="shared" si="1"/>
        <v>1</v>
      </c>
      <c r="B145" s="12" t="s">
        <v>367</v>
      </c>
      <c r="C145" s="12" t="s">
        <v>240</v>
      </c>
      <c r="D145" s="1">
        <v>20.0</v>
      </c>
      <c r="E145" s="17"/>
      <c r="F145" s="3"/>
      <c r="G145" s="3"/>
      <c r="J145" s="3"/>
      <c r="K145" s="3"/>
    </row>
    <row r="146">
      <c r="A146" s="8">
        <f t="shared" si="1"/>
        <v>1</v>
      </c>
      <c r="B146" s="12" t="s">
        <v>368</v>
      </c>
      <c r="C146" s="12" t="s">
        <v>369</v>
      </c>
      <c r="D146" s="1">
        <v>20.0</v>
      </c>
      <c r="E146" s="17"/>
      <c r="F146" s="3"/>
      <c r="G146" s="3"/>
      <c r="J146" s="3"/>
      <c r="K146" s="3"/>
    </row>
    <row r="147">
      <c r="A147" s="8">
        <f t="shared" si="1"/>
        <v>1</v>
      </c>
      <c r="B147" s="12" t="s">
        <v>370</v>
      </c>
      <c r="C147" s="12" t="s">
        <v>371</v>
      </c>
      <c r="D147" s="1">
        <v>20.0</v>
      </c>
      <c r="E147" s="17"/>
      <c r="F147" s="3"/>
      <c r="G147" s="3"/>
      <c r="J147" s="3"/>
      <c r="K147" s="3"/>
    </row>
    <row r="148">
      <c r="A148" s="8">
        <f t="shared" si="1"/>
        <v>1</v>
      </c>
      <c r="B148" s="12" t="s">
        <v>356</v>
      </c>
      <c r="C148" s="12" t="s">
        <v>357</v>
      </c>
      <c r="D148" s="1">
        <v>16.0</v>
      </c>
      <c r="E148" s="17"/>
      <c r="F148" s="3"/>
      <c r="G148" s="3"/>
      <c r="J148" s="3"/>
      <c r="K148" s="3"/>
    </row>
    <row r="149">
      <c r="A149" s="8">
        <f t="shared" si="1"/>
        <v>1</v>
      </c>
      <c r="B149" s="12" t="s">
        <v>350</v>
      </c>
      <c r="C149" s="12" t="s">
        <v>343</v>
      </c>
      <c r="D149" s="1">
        <v>16.0</v>
      </c>
      <c r="E149" s="17"/>
      <c r="F149" s="3"/>
      <c r="G149" s="3"/>
      <c r="J149" s="3"/>
      <c r="K149" s="3"/>
    </row>
    <row r="150">
      <c r="A150" s="8">
        <f t="shared" si="1"/>
        <v>1</v>
      </c>
      <c r="B150" s="12" t="s">
        <v>239</v>
      </c>
      <c r="C150" s="12" t="s">
        <v>317</v>
      </c>
      <c r="D150" s="1">
        <v>12.0</v>
      </c>
      <c r="E150" s="17"/>
      <c r="F150" s="3"/>
      <c r="G150" s="3"/>
      <c r="J150" s="3"/>
      <c r="K150" s="3"/>
    </row>
    <row r="151">
      <c r="A151" s="8">
        <f t="shared" si="1"/>
        <v>1</v>
      </c>
      <c r="B151" s="12" t="s">
        <v>318</v>
      </c>
      <c r="C151" s="12" t="s">
        <v>319</v>
      </c>
      <c r="D151" s="1">
        <v>12.0</v>
      </c>
      <c r="E151" s="17"/>
      <c r="F151" s="3"/>
      <c r="G151" s="3"/>
      <c r="J151" s="3"/>
      <c r="K151" s="3"/>
    </row>
    <row r="152">
      <c r="A152" s="8">
        <f t="shared" si="1"/>
        <v>1</v>
      </c>
      <c r="B152" s="12" t="s">
        <v>172</v>
      </c>
      <c r="C152" s="12" t="s">
        <v>173</v>
      </c>
      <c r="D152" s="1">
        <v>5.0</v>
      </c>
      <c r="E152" s="17"/>
      <c r="F152" s="3"/>
      <c r="G152" s="3"/>
      <c r="J152" s="3"/>
      <c r="K152" s="3"/>
    </row>
    <row r="153">
      <c r="A153" s="8">
        <f t="shared" si="1"/>
        <v>1</v>
      </c>
      <c r="B153" s="12" t="s">
        <v>168</v>
      </c>
      <c r="C153" s="12" t="s">
        <v>169</v>
      </c>
      <c r="D153" s="1">
        <v>5.0</v>
      </c>
      <c r="E153" s="17"/>
      <c r="F153" s="3"/>
      <c r="G153" s="3"/>
      <c r="J153" s="3"/>
      <c r="K153" s="3"/>
    </row>
    <row r="154">
      <c r="A154" s="8">
        <f t="shared" si="1"/>
        <v>1</v>
      </c>
      <c r="B154" s="12" t="s">
        <v>148</v>
      </c>
      <c r="C154" s="12" t="s">
        <v>149</v>
      </c>
      <c r="D154" s="1">
        <v>5.0</v>
      </c>
      <c r="E154" s="17"/>
      <c r="F154" s="3"/>
      <c r="G154" s="3"/>
      <c r="J154" s="3"/>
      <c r="K154" s="3"/>
    </row>
    <row r="155">
      <c r="A155" s="8">
        <f t="shared" si="1"/>
        <v>1</v>
      </c>
      <c r="B155" s="12" t="s">
        <v>144</v>
      </c>
      <c r="C155" s="12" t="s">
        <v>145</v>
      </c>
      <c r="D155" s="1">
        <v>5.0</v>
      </c>
      <c r="E155" s="17"/>
      <c r="F155" s="3"/>
      <c r="G155" s="3"/>
      <c r="J155" s="3"/>
      <c r="K155" s="3"/>
    </row>
    <row r="156">
      <c r="A156" s="8">
        <f t="shared" si="1"/>
        <v>1</v>
      </c>
      <c r="B156" s="12" t="s">
        <v>161</v>
      </c>
      <c r="C156" s="12" t="s">
        <v>162</v>
      </c>
      <c r="D156" s="1">
        <v>5.0</v>
      </c>
      <c r="E156" s="17"/>
      <c r="F156" s="3"/>
      <c r="G156" s="3"/>
      <c r="J156" s="3"/>
      <c r="K156" s="3"/>
    </row>
    <row r="157">
      <c r="A157" s="8">
        <f t="shared" si="1"/>
        <v>1</v>
      </c>
      <c r="B157" s="12" t="s">
        <v>323</v>
      </c>
      <c r="C157" s="12" t="s">
        <v>324</v>
      </c>
      <c r="D157" s="1">
        <v>12.0</v>
      </c>
      <c r="E157" s="17"/>
      <c r="F157" s="3"/>
      <c r="G157" s="3"/>
      <c r="J157" s="3"/>
      <c r="K157" s="3"/>
    </row>
    <row r="158">
      <c r="A158" s="8">
        <f t="shared" si="1"/>
        <v>1</v>
      </c>
      <c r="B158" s="12" t="s">
        <v>330</v>
      </c>
      <c r="C158" s="12" t="s">
        <v>331</v>
      </c>
      <c r="D158" s="1">
        <v>12.0</v>
      </c>
      <c r="E158" s="17"/>
      <c r="F158" s="3"/>
      <c r="G158" s="3"/>
      <c r="J158" s="3"/>
      <c r="K158" s="3"/>
    </row>
    <row r="159">
      <c r="A159" s="8">
        <f t="shared" si="1"/>
        <v>1</v>
      </c>
      <c r="B159" s="12" t="s">
        <v>187</v>
      </c>
      <c r="C159" s="12" t="s">
        <v>40</v>
      </c>
      <c r="D159" s="1">
        <v>12.0</v>
      </c>
      <c r="E159" s="17"/>
      <c r="F159" s="3"/>
      <c r="G159" s="3"/>
      <c r="J159" s="3"/>
      <c r="K159" s="3"/>
    </row>
    <row r="160">
      <c r="A160" s="8">
        <f t="shared" si="1"/>
        <v>1</v>
      </c>
      <c r="B160" s="12" t="s">
        <v>320</v>
      </c>
      <c r="C160" s="12" t="s">
        <v>135</v>
      </c>
      <c r="D160" s="1">
        <v>12.0</v>
      </c>
      <c r="E160" s="17"/>
      <c r="F160" s="3"/>
      <c r="G160" s="3"/>
      <c r="J160" s="3"/>
      <c r="K160" s="3"/>
    </row>
    <row r="161">
      <c r="A161" s="8">
        <f t="shared" si="1"/>
        <v>1</v>
      </c>
      <c r="B161" s="12" t="s">
        <v>95</v>
      </c>
      <c r="C161" s="12" t="s">
        <v>130</v>
      </c>
      <c r="D161" s="1">
        <v>4.0</v>
      </c>
      <c r="E161" s="17"/>
      <c r="F161" s="3"/>
      <c r="G161" s="3"/>
      <c r="J161" s="3"/>
      <c r="K161" s="3"/>
    </row>
    <row r="162">
      <c r="A162" s="8">
        <f t="shared" si="1"/>
        <v>1</v>
      </c>
      <c r="B162" s="12" t="s">
        <v>175</v>
      </c>
      <c r="C162" s="12" t="s">
        <v>176</v>
      </c>
      <c r="D162" s="1">
        <v>6.0</v>
      </c>
      <c r="E162" s="17"/>
      <c r="F162" s="3"/>
      <c r="G162" s="3"/>
      <c r="J162" s="3"/>
      <c r="K162" s="3"/>
    </row>
    <row r="163">
      <c r="A163" s="8">
        <f t="shared" si="1"/>
        <v>1</v>
      </c>
      <c r="B163" s="12" t="s">
        <v>181</v>
      </c>
      <c r="C163" s="12" t="s">
        <v>43</v>
      </c>
      <c r="D163" s="1">
        <v>6.0</v>
      </c>
      <c r="E163" s="17"/>
      <c r="F163" s="3"/>
      <c r="G163" s="3"/>
      <c r="J163" s="3"/>
      <c r="K163" s="3"/>
    </row>
    <row r="164">
      <c r="A164" s="8">
        <f t="shared" si="1"/>
        <v>1</v>
      </c>
      <c r="B164" s="12" t="s">
        <v>175</v>
      </c>
      <c r="C164" s="12" t="s">
        <v>178</v>
      </c>
      <c r="D164" s="1">
        <v>6.0</v>
      </c>
      <c r="E164" s="17"/>
      <c r="F164" s="3"/>
      <c r="G164" s="3"/>
      <c r="J164" s="3"/>
      <c r="K164" s="3"/>
    </row>
    <row r="165">
      <c r="A165" s="8">
        <f t="shared" si="1"/>
        <v>1</v>
      </c>
      <c r="B165" s="12" t="s">
        <v>376</v>
      </c>
      <c r="C165" s="12" t="s">
        <v>250</v>
      </c>
      <c r="D165" s="1">
        <v>23.0</v>
      </c>
      <c r="E165" s="17"/>
      <c r="F165" s="3"/>
      <c r="G165" s="3"/>
      <c r="J165" s="3"/>
      <c r="K165" s="3"/>
    </row>
    <row r="166">
      <c r="A166" s="8">
        <f t="shared" si="1"/>
        <v>1</v>
      </c>
      <c r="B166" s="12" t="s">
        <v>376</v>
      </c>
      <c r="C166" s="12" t="s">
        <v>377</v>
      </c>
      <c r="D166" s="1">
        <v>23.0</v>
      </c>
      <c r="E166" s="17"/>
      <c r="F166" s="3"/>
      <c r="G166" s="3"/>
      <c r="J166" s="3"/>
      <c r="K166" s="3"/>
    </row>
    <row r="167">
      <c r="A167" s="8">
        <f t="shared" si="1"/>
        <v>1</v>
      </c>
      <c r="B167" s="12" t="s">
        <v>380</v>
      </c>
      <c r="C167" s="12" t="s">
        <v>381</v>
      </c>
      <c r="D167" s="1">
        <v>23.0</v>
      </c>
      <c r="E167" s="17"/>
      <c r="F167" s="3"/>
      <c r="G167" s="3"/>
      <c r="J167" s="3"/>
      <c r="K167" s="3"/>
    </row>
    <row r="168">
      <c r="A168" s="8">
        <f t="shared" si="1"/>
        <v>1</v>
      </c>
      <c r="B168" s="12" t="s">
        <v>383</v>
      </c>
      <c r="C168" s="12" t="s">
        <v>245</v>
      </c>
      <c r="D168" s="1">
        <v>19.0</v>
      </c>
      <c r="E168" s="17"/>
      <c r="F168" s="3"/>
      <c r="G168" s="3"/>
      <c r="J168" s="3"/>
      <c r="K168" s="3"/>
    </row>
    <row r="169">
      <c r="A169" s="8">
        <f t="shared" si="1"/>
        <v>0</v>
      </c>
      <c r="B169" s="12"/>
      <c r="C169" s="12"/>
      <c r="D169" s="1"/>
      <c r="E169" s="17"/>
      <c r="F169" s="3"/>
      <c r="G169" s="3"/>
      <c r="J169" s="3"/>
      <c r="K169" s="3"/>
    </row>
    <row r="170">
      <c r="A170" s="8">
        <f t="shared" si="1"/>
        <v>1</v>
      </c>
      <c r="B170" s="12" t="s">
        <v>385</v>
      </c>
      <c r="C170" s="12" t="s">
        <v>386</v>
      </c>
      <c r="D170" s="1">
        <v>20.0</v>
      </c>
      <c r="E170" s="17"/>
      <c r="F170" s="3"/>
      <c r="G170" s="3"/>
      <c r="J170" s="3"/>
      <c r="K170" s="3"/>
    </row>
    <row r="171">
      <c r="A171" s="8">
        <f t="shared" si="1"/>
        <v>1</v>
      </c>
      <c r="B171" s="12" t="s">
        <v>372</v>
      </c>
      <c r="C171" s="12" t="s">
        <v>203</v>
      </c>
      <c r="D171" s="1">
        <v>17.0</v>
      </c>
      <c r="E171" s="17"/>
      <c r="F171" s="3"/>
      <c r="G171" s="3"/>
      <c r="J171" s="3"/>
      <c r="K171" s="3"/>
    </row>
    <row r="172">
      <c r="A172" s="8">
        <f t="shared" si="1"/>
        <v>1</v>
      </c>
      <c r="B172" s="12" t="s">
        <v>373</v>
      </c>
      <c r="C172" s="12" t="s">
        <v>374</v>
      </c>
      <c r="D172" s="1">
        <v>17.0</v>
      </c>
      <c r="E172" s="17"/>
      <c r="F172" s="3"/>
      <c r="G172" s="3"/>
      <c r="J172" s="3"/>
      <c r="K172" s="3"/>
    </row>
    <row r="173">
      <c r="A173" s="8">
        <f t="shared" si="1"/>
        <v>1</v>
      </c>
      <c r="B173" s="12" t="s">
        <v>344</v>
      </c>
      <c r="C173" s="12" t="s">
        <v>360</v>
      </c>
      <c r="D173" s="1">
        <v>23.0</v>
      </c>
      <c r="E173" s="17"/>
      <c r="F173" s="3"/>
      <c r="G173" s="3"/>
      <c r="J173" s="3"/>
      <c r="K173" s="3"/>
      <c r="M173" s="13"/>
      <c r="N173" s="13"/>
      <c r="O173" s="13"/>
    </row>
    <row r="174">
      <c r="A174" s="8">
        <f t="shared" si="1"/>
        <v>1</v>
      </c>
      <c r="B174" s="12" t="s">
        <v>389</v>
      </c>
      <c r="C174" s="12" t="s">
        <v>130</v>
      </c>
      <c r="D174" s="1">
        <v>21.0</v>
      </c>
      <c r="E174" s="17"/>
      <c r="F174" s="1" t="s">
        <v>11</v>
      </c>
      <c r="G174" s="3"/>
      <c r="J174" s="3"/>
      <c r="K174" s="3"/>
      <c r="M174" s="13"/>
      <c r="N174" s="13"/>
      <c r="O174" s="13"/>
    </row>
    <row r="175">
      <c r="A175" s="8">
        <f t="shared" si="1"/>
        <v>1</v>
      </c>
      <c r="B175" s="12" t="s">
        <v>187</v>
      </c>
      <c r="C175" s="12" t="s">
        <v>188</v>
      </c>
      <c r="D175" s="1">
        <v>6.0</v>
      </c>
      <c r="E175" s="17"/>
      <c r="F175" s="3"/>
      <c r="G175" s="3"/>
      <c r="J175" s="3"/>
      <c r="K175" s="3"/>
    </row>
    <row r="176">
      <c r="A176" s="8">
        <f t="shared" si="1"/>
        <v>1</v>
      </c>
      <c r="B176" s="12" t="s">
        <v>108</v>
      </c>
      <c r="C176" s="12" t="s">
        <v>109</v>
      </c>
      <c r="D176" s="1">
        <v>4.0</v>
      </c>
      <c r="E176" s="17"/>
      <c r="F176" s="3"/>
      <c r="G176" s="3"/>
      <c r="J176" s="3"/>
      <c r="K176" s="3"/>
    </row>
    <row r="177">
      <c r="A177" s="8">
        <f t="shared" si="1"/>
        <v>1</v>
      </c>
      <c r="B177" s="12" t="s">
        <v>390</v>
      </c>
      <c r="C177" s="12" t="s">
        <v>326</v>
      </c>
      <c r="D177" s="1">
        <v>21.0</v>
      </c>
      <c r="E177" s="17"/>
      <c r="F177" s="3"/>
      <c r="G177" s="3"/>
      <c r="J177" s="3"/>
      <c r="K177" s="3"/>
    </row>
    <row r="178">
      <c r="A178" s="8">
        <f t="shared" si="1"/>
        <v>0</v>
      </c>
      <c r="B178" s="12"/>
      <c r="C178" s="12"/>
      <c r="D178" s="1"/>
      <c r="E178" s="17"/>
      <c r="F178" s="3"/>
      <c r="G178" s="3"/>
      <c r="J178" s="3"/>
      <c r="K178" s="3"/>
    </row>
    <row r="179">
      <c r="A179" s="8">
        <f t="shared" si="1"/>
        <v>1</v>
      </c>
      <c r="B179" s="12" t="s">
        <v>341</v>
      </c>
      <c r="C179" s="12" t="s">
        <v>199</v>
      </c>
      <c r="D179" s="1">
        <v>23.0</v>
      </c>
      <c r="E179" s="17"/>
      <c r="F179" s="3"/>
      <c r="G179" s="3"/>
      <c r="J179" s="3"/>
      <c r="K179" s="3"/>
    </row>
    <row r="180">
      <c r="A180" s="8">
        <f t="shared" si="1"/>
        <v>1</v>
      </c>
      <c r="B180" s="12" t="s">
        <v>346</v>
      </c>
      <c r="C180" s="12" t="s">
        <v>384</v>
      </c>
      <c r="D180" s="1">
        <v>19.0</v>
      </c>
      <c r="E180" s="17"/>
      <c r="F180" s="3"/>
      <c r="G180" s="3"/>
      <c r="J180" s="3"/>
      <c r="K180" s="3"/>
    </row>
    <row r="181">
      <c r="A181" s="8">
        <f t="shared" si="1"/>
        <v>1</v>
      </c>
      <c r="B181" s="12" t="s">
        <v>273</v>
      </c>
      <c r="C181" s="12" t="s">
        <v>274</v>
      </c>
      <c r="D181" s="1">
        <v>10.0</v>
      </c>
      <c r="E181" s="17"/>
      <c r="F181" s="3"/>
      <c r="G181" s="3"/>
      <c r="J181" s="3"/>
      <c r="K181" s="3"/>
    </row>
    <row r="182">
      <c r="A182" s="8">
        <f t="shared" si="1"/>
        <v>1</v>
      </c>
      <c r="B182" s="12" t="s">
        <v>391</v>
      </c>
      <c r="C182" s="12" t="s">
        <v>109</v>
      </c>
      <c r="D182" s="1">
        <v>20.0</v>
      </c>
      <c r="E182" s="17"/>
      <c r="F182" s="3"/>
      <c r="G182" s="3"/>
      <c r="J182" s="3"/>
      <c r="K182" s="3"/>
    </row>
    <row r="183">
      <c r="A183" s="8">
        <f t="shared" si="1"/>
        <v>1</v>
      </c>
      <c r="B183" s="12" t="s">
        <v>392</v>
      </c>
      <c r="C183" s="12" t="s">
        <v>243</v>
      </c>
      <c r="D183" s="1">
        <v>20.0</v>
      </c>
      <c r="E183" s="17"/>
      <c r="F183" s="3"/>
      <c r="G183" s="3"/>
      <c r="J183" s="3"/>
      <c r="K183" s="3"/>
    </row>
    <row r="184">
      <c r="A184" s="8">
        <f t="shared" si="1"/>
        <v>1</v>
      </c>
      <c r="B184" s="12" t="s">
        <v>393</v>
      </c>
      <c r="C184" s="12" t="s">
        <v>394</v>
      </c>
      <c r="D184" s="1">
        <v>23.0</v>
      </c>
      <c r="E184" s="17"/>
      <c r="F184" s="3"/>
      <c r="G184" s="3"/>
      <c r="J184" s="3"/>
      <c r="K184" s="3"/>
    </row>
    <row r="185">
      <c r="A185" s="8">
        <f t="shared" si="1"/>
        <v>1</v>
      </c>
      <c r="B185" s="12" t="s">
        <v>378</v>
      </c>
      <c r="C185" s="12" t="s">
        <v>379</v>
      </c>
      <c r="D185" s="1">
        <v>19.0</v>
      </c>
      <c r="E185" s="17"/>
      <c r="F185" s="3"/>
      <c r="G185" s="3"/>
      <c r="J185" s="3"/>
      <c r="K185" s="3"/>
    </row>
    <row r="186">
      <c r="A186" s="8">
        <f t="shared" si="1"/>
        <v>1</v>
      </c>
      <c r="B186" s="12" t="s">
        <v>378</v>
      </c>
      <c r="C186" s="12" t="s">
        <v>382</v>
      </c>
      <c r="D186" s="1">
        <v>19.0</v>
      </c>
      <c r="E186" s="17"/>
      <c r="F186" s="3"/>
      <c r="G186" s="3"/>
      <c r="J186" s="3"/>
      <c r="K186" s="3"/>
    </row>
    <row r="187">
      <c r="A187" s="8">
        <f t="shared" si="1"/>
        <v>1</v>
      </c>
      <c r="B187" s="12" t="s">
        <v>31</v>
      </c>
      <c r="C187" s="12" t="s">
        <v>32</v>
      </c>
      <c r="D187" s="1">
        <v>1.0</v>
      </c>
      <c r="E187" s="17"/>
      <c r="F187" s="3"/>
      <c r="G187" s="3"/>
      <c r="J187" s="3"/>
      <c r="K187" s="3"/>
    </row>
    <row r="188">
      <c r="A188" s="8">
        <f t="shared" si="1"/>
        <v>1</v>
      </c>
      <c r="B188" s="12" t="s">
        <v>212</v>
      </c>
      <c r="C188" s="12" t="s">
        <v>213</v>
      </c>
      <c r="D188" s="1">
        <v>7.0</v>
      </c>
      <c r="E188" s="17"/>
      <c r="F188" s="3"/>
      <c r="G188" s="3"/>
      <c r="J188" s="3"/>
      <c r="K188" s="3"/>
    </row>
    <row r="189">
      <c r="A189" s="8">
        <f t="shared" si="1"/>
        <v>1</v>
      </c>
      <c r="B189" s="12" t="s">
        <v>156</v>
      </c>
      <c r="C189" s="12" t="s">
        <v>157</v>
      </c>
      <c r="D189" s="1">
        <v>5.0</v>
      </c>
      <c r="E189" s="17"/>
      <c r="F189" s="3"/>
      <c r="G189" s="3"/>
      <c r="J189" s="3"/>
      <c r="K189" s="3"/>
    </row>
    <row r="190">
      <c r="A190" s="8">
        <f t="shared" si="1"/>
        <v>1</v>
      </c>
      <c r="B190" s="12" t="s">
        <v>395</v>
      </c>
      <c r="C190" s="12" t="s">
        <v>396</v>
      </c>
      <c r="D190" s="1">
        <v>21.0</v>
      </c>
      <c r="E190" s="17"/>
      <c r="F190" s="3"/>
      <c r="G190" s="3"/>
      <c r="J190" s="3"/>
      <c r="K190" s="3"/>
    </row>
    <row r="191">
      <c r="A191" s="8">
        <f t="shared" si="1"/>
        <v>1</v>
      </c>
      <c r="B191" s="12" t="s">
        <v>397</v>
      </c>
      <c r="C191" s="12" t="s">
        <v>398</v>
      </c>
      <c r="D191" s="1">
        <v>21.0</v>
      </c>
      <c r="E191" s="17"/>
      <c r="F191" s="3"/>
      <c r="G191" s="3"/>
      <c r="J191" s="3"/>
      <c r="K191" s="3"/>
    </row>
    <row r="192">
      <c r="A192" s="8">
        <f t="shared" si="1"/>
        <v>1</v>
      </c>
      <c r="B192" s="12" t="s">
        <v>399</v>
      </c>
      <c r="C192" s="12" t="s">
        <v>132</v>
      </c>
      <c r="D192" s="1">
        <v>21.0</v>
      </c>
      <c r="E192" s="17"/>
      <c r="F192" s="3"/>
      <c r="G192" s="3"/>
      <c r="J192" s="3"/>
      <c r="K192" s="3"/>
    </row>
    <row r="193">
      <c r="A193" s="8">
        <f t="shared" si="1"/>
        <v>1</v>
      </c>
      <c r="B193" s="12" t="s">
        <v>353</v>
      </c>
      <c r="C193" s="12" t="s">
        <v>241</v>
      </c>
      <c r="D193" s="1">
        <v>16.0</v>
      </c>
      <c r="E193" s="17"/>
      <c r="F193" s="3"/>
      <c r="G193" s="3"/>
      <c r="J193" s="3"/>
      <c r="K193" s="3"/>
    </row>
    <row r="194">
      <c r="A194" s="8">
        <f t="shared" si="1"/>
        <v>1</v>
      </c>
      <c r="B194" s="12" t="s">
        <v>347</v>
      </c>
      <c r="C194" s="12" t="s">
        <v>348</v>
      </c>
      <c r="D194" s="1">
        <v>16.0</v>
      </c>
      <c r="E194" s="17"/>
      <c r="F194" s="3"/>
      <c r="G194" s="3"/>
      <c r="J194" s="3"/>
      <c r="K194" s="3"/>
    </row>
    <row r="195">
      <c r="A195" s="8">
        <f t="shared" si="1"/>
        <v>1</v>
      </c>
      <c r="B195" s="12" t="s">
        <v>359</v>
      </c>
      <c r="C195" s="12" t="s">
        <v>360</v>
      </c>
      <c r="D195" s="1">
        <v>16.0</v>
      </c>
      <c r="E195" s="17"/>
      <c r="F195" s="3"/>
      <c r="G195" s="3"/>
      <c r="J195" s="3"/>
      <c r="K195" s="3"/>
    </row>
    <row r="196">
      <c r="A196" s="8">
        <f t="shared" si="1"/>
        <v>1</v>
      </c>
      <c r="B196" s="12" t="s">
        <v>387</v>
      </c>
      <c r="C196" s="12" t="s">
        <v>315</v>
      </c>
      <c r="D196" s="1">
        <v>19.0</v>
      </c>
      <c r="E196" s="17"/>
      <c r="F196" s="3"/>
      <c r="G196" s="3"/>
      <c r="J196" s="3"/>
      <c r="K196" s="3"/>
    </row>
    <row r="197">
      <c r="A197" s="8">
        <f t="shared" si="1"/>
        <v>1</v>
      </c>
      <c r="B197" s="12" t="s">
        <v>387</v>
      </c>
      <c r="C197" s="12" t="s">
        <v>388</v>
      </c>
      <c r="D197" s="1">
        <v>19.0</v>
      </c>
      <c r="E197" s="17"/>
      <c r="F197" s="3"/>
      <c r="G197" s="3"/>
      <c r="J197" s="3"/>
      <c r="K197" s="3"/>
    </row>
    <row r="198">
      <c r="A198" s="8">
        <f t="shared" si="1"/>
        <v>0</v>
      </c>
      <c r="B198" s="12"/>
      <c r="C198" s="12"/>
      <c r="D198" s="1"/>
      <c r="E198" s="17"/>
      <c r="F198" s="3"/>
      <c r="G198" s="3"/>
      <c r="J198" s="3"/>
      <c r="K198" s="3"/>
    </row>
    <row r="199">
      <c r="A199" s="8">
        <f t="shared" si="1"/>
        <v>1</v>
      </c>
      <c r="B199" s="12" t="s">
        <v>375</v>
      </c>
      <c r="C199" s="12" t="s">
        <v>132</v>
      </c>
      <c r="D199" s="1">
        <v>18.0</v>
      </c>
      <c r="E199" s="17"/>
      <c r="F199" s="3"/>
      <c r="G199" s="3"/>
      <c r="J199" s="3"/>
      <c r="K199" s="3"/>
    </row>
    <row r="200">
      <c r="A200" s="8">
        <f t="shared" si="1"/>
        <v>0</v>
      </c>
      <c r="B200" s="12"/>
      <c r="C200" s="12"/>
      <c r="D200" s="1"/>
      <c r="E200" s="17"/>
      <c r="F200" s="3"/>
      <c r="G200" s="3"/>
      <c r="J200" s="3"/>
      <c r="K200" s="3"/>
    </row>
    <row r="201">
      <c r="A201" s="8">
        <f t="shared" si="1"/>
        <v>1</v>
      </c>
      <c r="B201" s="12" t="s">
        <v>321</v>
      </c>
      <c r="C201" s="12" t="s">
        <v>322</v>
      </c>
      <c r="D201" s="1">
        <v>12.0</v>
      </c>
      <c r="E201" s="17"/>
      <c r="F201" s="3"/>
      <c r="G201" s="3"/>
      <c r="J201" s="3"/>
      <c r="K201" s="3"/>
    </row>
    <row r="202">
      <c r="A202" s="8">
        <f t="shared" si="1"/>
        <v>1</v>
      </c>
      <c r="B202" s="12" t="s">
        <v>333</v>
      </c>
      <c r="C202" s="12" t="s">
        <v>165</v>
      </c>
      <c r="D202" s="1">
        <v>12.0</v>
      </c>
      <c r="E202" s="17"/>
      <c r="F202" s="3"/>
      <c r="G202" s="3"/>
      <c r="J202" s="3"/>
      <c r="K202" s="3"/>
    </row>
    <row r="203">
      <c r="A203" s="8">
        <f t="shared" si="1"/>
        <v>1</v>
      </c>
      <c r="B203" s="12" t="s">
        <v>327</v>
      </c>
      <c r="C203" s="12" t="s">
        <v>87</v>
      </c>
      <c r="D203" s="1">
        <v>12.0</v>
      </c>
      <c r="E203" s="17"/>
      <c r="F203" s="3"/>
      <c r="G203" s="3"/>
      <c r="J203" s="3"/>
      <c r="K203" s="3"/>
    </row>
    <row r="204">
      <c r="A204" s="8">
        <f t="shared" si="1"/>
        <v>1</v>
      </c>
      <c r="B204" s="12" t="s">
        <v>316</v>
      </c>
      <c r="C204" s="12" t="s">
        <v>135</v>
      </c>
      <c r="D204" s="1">
        <v>12.0</v>
      </c>
      <c r="E204" s="17"/>
      <c r="F204" s="3"/>
      <c r="G204" s="3"/>
      <c r="J204" s="3"/>
      <c r="K204" s="3"/>
    </row>
    <row r="205">
      <c r="A205" s="8">
        <f t="shared" si="1"/>
        <v>1</v>
      </c>
      <c r="B205" s="12" t="s">
        <v>312</v>
      </c>
      <c r="C205" s="12" t="s">
        <v>313</v>
      </c>
      <c r="D205" s="1">
        <v>12.0</v>
      </c>
      <c r="E205" s="17"/>
      <c r="F205" s="3"/>
      <c r="G205" s="3"/>
      <c r="J205" s="3"/>
      <c r="K205" s="3"/>
    </row>
    <row r="206">
      <c r="A206" s="8">
        <f t="shared" si="1"/>
        <v>1</v>
      </c>
      <c r="B206" s="12" t="s">
        <v>119</v>
      </c>
      <c r="C206" s="12" t="s">
        <v>120</v>
      </c>
      <c r="D206" s="1">
        <v>4.0</v>
      </c>
      <c r="E206" s="17"/>
      <c r="F206" s="3"/>
      <c r="G206" s="3"/>
      <c r="J206" s="3"/>
      <c r="K206" s="3"/>
    </row>
    <row r="207">
      <c r="A207" s="8">
        <f t="shared" si="1"/>
        <v>1</v>
      </c>
      <c r="B207" s="12" t="s">
        <v>179</v>
      </c>
      <c r="C207" s="12" t="s">
        <v>180</v>
      </c>
      <c r="D207" s="1">
        <v>6.0</v>
      </c>
      <c r="E207" s="17"/>
      <c r="F207" s="3"/>
      <c r="G207" s="3"/>
      <c r="J207" s="3"/>
      <c r="K207" s="3"/>
    </row>
    <row r="208">
      <c r="A208" s="8">
        <f t="shared" si="1"/>
        <v>1</v>
      </c>
      <c r="B208" s="12" t="s">
        <v>235</v>
      </c>
      <c r="C208" s="12" t="s">
        <v>96</v>
      </c>
      <c r="D208" s="1">
        <v>9.0</v>
      </c>
      <c r="E208" s="17"/>
      <c r="F208" s="3"/>
      <c r="G208" s="3"/>
      <c r="J208" s="3"/>
      <c r="K208" s="3"/>
    </row>
    <row r="209">
      <c r="A209" s="8">
        <f t="shared" si="1"/>
        <v>1</v>
      </c>
      <c r="B209" s="12" t="s">
        <v>246</v>
      </c>
      <c r="C209" s="12" t="s">
        <v>178</v>
      </c>
      <c r="D209" s="1">
        <v>9.0</v>
      </c>
      <c r="E209" s="17"/>
      <c r="F209" s="3"/>
      <c r="G209" s="3"/>
      <c r="J209" s="3"/>
      <c r="K209" s="3"/>
    </row>
    <row r="210">
      <c r="A210" s="8">
        <f t="shared" si="1"/>
        <v>1</v>
      </c>
      <c r="B210" s="12" t="s">
        <v>237</v>
      </c>
      <c r="C210" s="12" t="s">
        <v>238</v>
      </c>
      <c r="D210" s="1">
        <v>9.0</v>
      </c>
      <c r="E210" s="17"/>
      <c r="F210" s="3"/>
      <c r="G210" s="3"/>
      <c r="J210" s="3"/>
      <c r="K210" s="3"/>
    </row>
    <row r="211">
      <c r="A211" s="8">
        <f t="shared" si="1"/>
        <v>1</v>
      </c>
      <c r="B211" s="12" t="s">
        <v>253</v>
      </c>
      <c r="C211" s="12" t="s">
        <v>254</v>
      </c>
      <c r="D211" s="1">
        <v>9.0</v>
      </c>
      <c r="E211" s="17"/>
      <c r="F211" s="3"/>
      <c r="G211" s="3"/>
      <c r="J211" s="3"/>
      <c r="K211" s="3"/>
    </row>
    <row r="212">
      <c r="A212" s="8">
        <f t="shared" si="1"/>
        <v>1</v>
      </c>
      <c r="B212" s="12" t="s">
        <v>242</v>
      </c>
      <c r="C212" s="12" t="s">
        <v>243</v>
      </c>
      <c r="D212" s="1">
        <v>9.0</v>
      </c>
      <c r="E212" s="17"/>
      <c r="F212" s="3"/>
      <c r="G212" s="3"/>
      <c r="J212" s="3"/>
      <c r="K212" s="3"/>
    </row>
    <row r="213">
      <c r="A213" s="8">
        <f t="shared" si="1"/>
        <v>1</v>
      </c>
      <c r="B213" s="12" t="s">
        <v>239</v>
      </c>
      <c r="C213" s="12" t="s">
        <v>241</v>
      </c>
      <c r="D213" s="1">
        <v>9.0</v>
      </c>
      <c r="E213" s="17"/>
      <c r="F213" s="3"/>
      <c r="G213" s="3"/>
      <c r="J213" s="3"/>
      <c r="K213" s="3"/>
    </row>
    <row r="214">
      <c r="A214" s="8">
        <f t="shared" si="1"/>
        <v>1</v>
      </c>
      <c r="B214" s="12" t="s">
        <v>239</v>
      </c>
      <c r="C214" s="12" t="s">
        <v>240</v>
      </c>
      <c r="D214" s="1">
        <v>9.0</v>
      </c>
      <c r="E214" s="17"/>
      <c r="F214" s="3"/>
      <c r="G214" s="3"/>
      <c r="J214" s="3"/>
      <c r="K214" s="3"/>
    </row>
    <row r="215">
      <c r="A215" s="8">
        <f t="shared" si="1"/>
        <v>1</v>
      </c>
      <c r="B215" s="12" t="s">
        <v>249</v>
      </c>
      <c r="C215" s="12" t="s">
        <v>250</v>
      </c>
      <c r="D215" s="1">
        <v>9.0</v>
      </c>
      <c r="E215" s="17"/>
      <c r="F215" s="3"/>
      <c r="G215" s="3"/>
      <c r="J215" s="3"/>
      <c r="K215" s="3"/>
    </row>
    <row r="216">
      <c r="A216" s="8">
        <f t="shared" si="1"/>
        <v>1</v>
      </c>
      <c r="B216" s="12" t="s">
        <v>236</v>
      </c>
      <c r="C216" s="12" t="s">
        <v>40</v>
      </c>
      <c r="D216" s="1">
        <v>9.0</v>
      </c>
      <c r="E216" s="17"/>
      <c r="F216" s="3"/>
      <c r="G216" s="3"/>
      <c r="J216" s="3"/>
      <c r="K216" s="3"/>
    </row>
    <row r="217">
      <c r="A217" s="8">
        <f t="shared" si="1"/>
        <v>0</v>
      </c>
      <c r="B217" s="3"/>
      <c r="C217" s="3"/>
      <c r="D217" s="38"/>
      <c r="E217" s="17"/>
      <c r="F217" s="3"/>
      <c r="G217" s="3"/>
      <c r="J217" s="3"/>
      <c r="K217" s="3"/>
    </row>
    <row r="218">
      <c r="A218" s="8">
        <f t="shared" si="1"/>
        <v>0</v>
      </c>
      <c r="B218" s="3"/>
      <c r="C218" s="3"/>
      <c r="D218" s="38"/>
      <c r="E218" s="17"/>
      <c r="F218" s="3"/>
      <c r="G218" s="3"/>
      <c r="J218" s="3"/>
      <c r="K218" s="3"/>
    </row>
    <row r="219">
      <c r="A219" s="8">
        <f t="shared" si="1"/>
        <v>0</v>
      </c>
      <c r="B219" s="3"/>
      <c r="C219" s="3"/>
      <c r="D219" s="38"/>
      <c r="E219" s="17"/>
      <c r="F219" s="3"/>
      <c r="G219" s="3"/>
      <c r="J219" s="3"/>
      <c r="K219" s="3"/>
    </row>
    <row r="220">
      <c r="A220" s="8">
        <f t="shared" si="1"/>
        <v>0</v>
      </c>
      <c r="B220" s="3"/>
      <c r="C220" s="3"/>
      <c r="D220" s="38"/>
      <c r="E220" s="17"/>
      <c r="F220" s="3"/>
      <c r="G220" s="3"/>
      <c r="J220" s="3"/>
      <c r="K220" s="3"/>
    </row>
    <row r="221">
      <c r="A221" s="8">
        <f t="shared" si="1"/>
        <v>0</v>
      </c>
      <c r="B221" s="3"/>
      <c r="C221" s="3"/>
      <c r="D221" s="38"/>
      <c r="E221" s="17"/>
      <c r="F221" s="3"/>
      <c r="G221" s="3"/>
      <c r="J221" s="3"/>
      <c r="K221" s="3"/>
    </row>
    <row r="222">
      <c r="A222" s="8">
        <f t="shared" si="1"/>
        <v>0</v>
      </c>
      <c r="B222" s="3"/>
      <c r="C222" s="3"/>
      <c r="D222" s="38"/>
      <c r="E222" s="17"/>
      <c r="F222" s="3"/>
      <c r="G222" s="3"/>
      <c r="J222" s="3"/>
      <c r="K222" s="3"/>
    </row>
    <row r="223">
      <c r="A223" s="8">
        <f t="shared" si="1"/>
        <v>0</v>
      </c>
      <c r="B223" s="3"/>
      <c r="C223" s="3"/>
      <c r="D223" s="38"/>
      <c r="E223" s="17"/>
      <c r="F223" s="3"/>
      <c r="G223" s="3"/>
      <c r="J223" s="3"/>
      <c r="K223" s="3"/>
    </row>
    <row r="224">
      <c r="A224" s="8">
        <f t="shared" si="1"/>
        <v>0</v>
      </c>
      <c r="B224" s="3"/>
      <c r="C224" s="3"/>
      <c r="D224" s="38"/>
      <c r="E224" s="17"/>
      <c r="F224" s="3"/>
      <c r="G224" s="3"/>
      <c r="J224" s="3"/>
      <c r="K224" s="3"/>
    </row>
    <row r="225">
      <c r="A225" s="8">
        <f t="shared" si="1"/>
        <v>0</v>
      </c>
      <c r="B225" s="3"/>
      <c r="C225" s="3"/>
      <c r="D225" s="38"/>
      <c r="E225" s="17"/>
      <c r="F225" s="3"/>
      <c r="G225" s="3"/>
      <c r="J225" s="3"/>
      <c r="K225" s="3"/>
    </row>
    <row r="226">
      <c r="A226" s="8">
        <f t="shared" si="1"/>
        <v>0</v>
      </c>
      <c r="B226" s="3"/>
      <c r="C226" s="3"/>
      <c r="D226" s="38"/>
      <c r="E226" s="17"/>
      <c r="F226" s="3"/>
      <c r="G226" s="3"/>
      <c r="J226" s="3"/>
      <c r="K226" s="3"/>
    </row>
    <row r="227">
      <c r="A227" s="8">
        <f t="shared" si="1"/>
        <v>0</v>
      </c>
      <c r="B227" s="3"/>
      <c r="C227" s="3"/>
      <c r="D227" s="38"/>
      <c r="E227" s="17"/>
      <c r="F227" s="3"/>
      <c r="G227" s="3"/>
      <c r="J227" s="3"/>
      <c r="K227" s="3"/>
    </row>
    <row r="228">
      <c r="A228" s="8">
        <f t="shared" si="1"/>
        <v>0</v>
      </c>
      <c r="B228" s="3"/>
      <c r="C228" s="3"/>
      <c r="D228" s="38"/>
      <c r="E228" s="17"/>
      <c r="F228" s="3"/>
      <c r="G228" s="3"/>
      <c r="J228" s="3"/>
      <c r="K228" s="3"/>
    </row>
    <row r="229">
      <c r="A229" s="8">
        <f t="shared" si="1"/>
        <v>0</v>
      </c>
      <c r="B229" s="3"/>
      <c r="C229" s="3"/>
      <c r="D229" s="38"/>
      <c r="E229" s="17"/>
      <c r="F229" s="3"/>
      <c r="G229" s="3"/>
      <c r="J229" s="3"/>
      <c r="K229" s="3"/>
    </row>
    <row r="230">
      <c r="A230" s="8">
        <f t="shared" si="1"/>
        <v>0</v>
      </c>
      <c r="B230" s="3"/>
      <c r="C230" s="3"/>
      <c r="D230" s="38"/>
      <c r="E230" s="17"/>
      <c r="F230" s="3"/>
      <c r="G230" s="3"/>
      <c r="J230" s="3"/>
      <c r="K230" s="3"/>
    </row>
    <row r="231">
      <c r="A231" s="8">
        <f t="shared" si="1"/>
        <v>0</v>
      </c>
      <c r="B231" s="3"/>
      <c r="C231" s="3"/>
      <c r="D231" s="38"/>
      <c r="E231" s="17"/>
      <c r="F231" s="3"/>
      <c r="G231" s="3"/>
      <c r="J231" s="3"/>
      <c r="K231" s="3"/>
    </row>
    <row r="232">
      <c r="A232" s="8">
        <f t="shared" si="1"/>
        <v>0</v>
      </c>
      <c r="B232" s="3"/>
      <c r="C232" s="3"/>
      <c r="D232" s="38"/>
      <c r="E232" s="17"/>
      <c r="F232" s="3"/>
      <c r="G232" s="3"/>
      <c r="J232" s="3"/>
      <c r="K232" s="3"/>
    </row>
    <row r="233">
      <c r="A233" s="8">
        <f t="shared" si="1"/>
        <v>0</v>
      </c>
      <c r="B233" s="3"/>
      <c r="C233" s="3"/>
      <c r="D233" s="38"/>
      <c r="E233" s="17"/>
      <c r="F233" s="3"/>
      <c r="G233" s="3"/>
      <c r="J233" s="3"/>
      <c r="K233" s="3"/>
    </row>
    <row r="234">
      <c r="A234" s="8">
        <f t="shared" si="1"/>
        <v>0</v>
      </c>
      <c r="B234" s="3"/>
      <c r="C234" s="3"/>
      <c r="D234" s="38"/>
      <c r="E234" s="17"/>
      <c r="F234" s="3"/>
      <c r="G234" s="3"/>
      <c r="J234" s="3"/>
      <c r="K234" s="3"/>
    </row>
    <row r="235">
      <c r="A235" s="8">
        <f t="shared" si="1"/>
        <v>0</v>
      </c>
      <c r="B235" s="3"/>
      <c r="C235" s="3"/>
      <c r="D235" s="38"/>
      <c r="E235" s="17"/>
      <c r="F235" s="3"/>
      <c r="G235" s="3"/>
      <c r="J235" s="3"/>
      <c r="K235" s="3"/>
    </row>
    <row r="236">
      <c r="A236" s="8">
        <f t="shared" si="1"/>
        <v>0</v>
      </c>
      <c r="B236" s="3"/>
      <c r="C236" s="3"/>
      <c r="D236" s="38"/>
      <c r="E236" s="17"/>
      <c r="F236" s="3"/>
      <c r="G236" s="3"/>
      <c r="J236" s="3"/>
      <c r="K236" s="3"/>
    </row>
    <row r="237">
      <c r="A237" s="8">
        <f t="shared" si="1"/>
        <v>0</v>
      </c>
      <c r="B237" s="3"/>
      <c r="C237" s="3"/>
      <c r="D237" s="38"/>
      <c r="E237" s="17"/>
      <c r="F237" s="3"/>
      <c r="G237" s="3"/>
      <c r="J237" s="3"/>
      <c r="K237" s="3"/>
    </row>
    <row r="238">
      <c r="A238" s="8">
        <f t="shared" si="1"/>
        <v>0</v>
      </c>
      <c r="B238" s="3"/>
      <c r="C238" s="3"/>
      <c r="D238" s="38"/>
      <c r="E238" s="17"/>
      <c r="F238" s="3"/>
      <c r="G238" s="3"/>
      <c r="J238" s="3"/>
      <c r="K238" s="3"/>
    </row>
    <row r="239">
      <c r="A239" s="8">
        <f t="shared" si="1"/>
        <v>0</v>
      </c>
      <c r="B239" s="3"/>
      <c r="C239" s="3"/>
      <c r="D239" s="38"/>
      <c r="E239" s="17"/>
      <c r="F239" s="3"/>
      <c r="G239" s="3"/>
      <c r="J239" s="3"/>
      <c r="K239" s="3"/>
    </row>
    <row r="240">
      <c r="A240" s="8">
        <f t="shared" si="1"/>
        <v>0</v>
      </c>
      <c r="B240" s="3"/>
      <c r="C240" s="3"/>
      <c r="D240" s="38"/>
      <c r="E240" s="17"/>
      <c r="F240" s="3"/>
      <c r="G240" s="3"/>
      <c r="J240" s="3"/>
      <c r="K240" s="3"/>
    </row>
    <row r="241">
      <c r="A241" s="8">
        <f t="shared" si="1"/>
        <v>0</v>
      </c>
      <c r="B241" s="3"/>
      <c r="C241" s="3"/>
      <c r="D241" s="38"/>
      <c r="E241" s="17"/>
      <c r="F241" s="3"/>
      <c r="G241" s="3"/>
      <c r="J241" s="3"/>
      <c r="K241" s="3"/>
    </row>
    <row r="242">
      <c r="A242" s="8">
        <f t="shared" si="1"/>
        <v>0</v>
      </c>
      <c r="B242" s="3"/>
      <c r="C242" s="3"/>
      <c r="D242" s="38"/>
      <c r="E242" s="17"/>
      <c r="F242" s="3"/>
      <c r="G242" s="3"/>
      <c r="J242" s="3"/>
      <c r="K242" s="3"/>
    </row>
    <row r="243">
      <c r="A243" s="8">
        <f t="shared" si="1"/>
        <v>0</v>
      </c>
      <c r="B243" s="3"/>
      <c r="C243" s="3"/>
      <c r="D243" s="38"/>
      <c r="E243" s="17"/>
      <c r="F243" s="3"/>
      <c r="G243" s="3"/>
      <c r="J243" s="3"/>
      <c r="K243" s="3"/>
    </row>
    <row r="244">
      <c r="A244" s="8">
        <f t="shared" si="1"/>
        <v>0</v>
      </c>
      <c r="B244" s="3"/>
      <c r="C244" s="3"/>
      <c r="D244" s="38"/>
      <c r="E244" s="17"/>
      <c r="F244" s="3"/>
      <c r="G244" s="3"/>
      <c r="J244" s="3"/>
      <c r="K244" s="3"/>
    </row>
    <row r="245">
      <c r="A245" s="8">
        <f t="shared" si="1"/>
        <v>0</v>
      </c>
      <c r="B245" s="3"/>
      <c r="C245" s="3"/>
      <c r="D245" s="38"/>
      <c r="E245" s="17"/>
      <c r="F245" s="3"/>
      <c r="G245" s="3"/>
      <c r="J245" s="3"/>
      <c r="K245" s="3"/>
    </row>
    <row r="246">
      <c r="A246" s="8">
        <f t="shared" si="1"/>
        <v>0</v>
      </c>
      <c r="B246" s="3"/>
      <c r="C246" s="3"/>
      <c r="D246" s="38"/>
      <c r="E246" s="17"/>
      <c r="F246" s="3"/>
      <c r="G246" s="3"/>
      <c r="J246" s="3"/>
      <c r="K246" s="3"/>
    </row>
    <row r="247">
      <c r="A247" s="8">
        <f t="shared" si="1"/>
        <v>0</v>
      </c>
      <c r="B247" s="3"/>
      <c r="C247" s="3"/>
      <c r="D247" s="38"/>
      <c r="E247" s="17"/>
      <c r="F247" s="3"/>
      <c r="G247" s="3"/>
      <c r="J247" s="3"/>
      <c r="K247" s="3"/>
    </row>
    <row r="248">
      <c r="A248" s="8">
        <f t="shared" si="1"/>
        <v>0</v>
      </c>
      <c r="B248" s="3"/>
      <c r="C248" s="3"/>
      <c r="D248" s="38"/>
      <c r="E248" s="17"/>
      <c r="F248" s="3"/>
      <c r="G248" s="3"/>
      <c r="J248" s="3"/>
      <c r="K248" s="3"/>
    </row>
    <row r="249">
      <c r="A249" s="8">
        <f t="shared" si="1"/>
        <v>0</v>
      </c>
      <c r="B249" s="3"/>
      <c r="C249" s="3"/>
      <c r="D249" s="38"/>
      <c r="E249" s="17"/>
      <c r="F249" s="3"/>
      <c r="G249" s="3"/>
      <c r="J249" s="3"/>
      <c r="K249" s="3"/>
    </row>
    <row r="250">
      <c r="A250" s="8">
        <f t="shared" si="1"/>
        <v>0</v>
      </c>
      <c r="B250" s="3"/>
      <c r="C250" s="3"/>
      <c r="D250" s="38"/>
      <c r="E250" s="17"/>
      <c r="F250" s="3"/>
      <c r="G250" s="3"/>
      <c r="J250" s="3"/>
      <c r="K250" s="3"/>
    </row>
    <row r="251">
      <c r="A251" s="8">
        <f t="shared" si="1"/>
        <v>0</v>
      </c>
      <c r="B251" s="3"/>
      <c r="C251" s="3"/>
      <c r="D251" s="38"/>
      <c r="E251" s="17"/>
      <c r="F251" s="3"/>
      <c r="G251" s="3"/>
      <c r="J251" s="3"/>
      <c r="K251" s="3"/>
    </row>
    <row r="252">
      <c r="A252" s="8">
        <f t="shared" si="1"/>
        <v>0</v>
      </c>
      <c r="B252" s="3"/>
      <c r="C252" s="3"/>
      <c r="D252" s="38"/>
      <c r="E252" s="17"/>
      <c r="F252" s="3"/>
      <c r="G252" s="3"/>
      <c r="J252" s="3"/>
      <c r="K252" s="3"/>
    </row>
    <row r="253">
      <c r="A253" s="8">
        <f t="shared" si="1"/>
        <v>0</v>
      </c>
      <c r="B253" s="3"/>
      <c r="C253" s="3"/>
      <c r="D253" s="38"/>
      <c r="E253" s="17"/>
      <c r="F253" s="3"/>
      <c r="G253" s="3"/>
      <c r="J253" s="3"/>
      <c r="K253" s="3"/>
    </row>
    <row r="254">
      <c r="A254" s="8">
        <f t="shared" si="1"/>
        <v>0</v>
      </c>
      <c r="B254" s="3"/>
      <c r="C254" s="3"/>
      <c r="D254" s="38"/>
      <c r="E254" s="17"/>
      <c r="F254" s="3"/>
      <c r="G254" s="3"/>
      <c r="J254" s="3"/>
      <c r="K254" s="3"/>
    </row>
    <row r="255">
      <c r="A255" s="8">
        <f t="shared" si="1"/>
        <v>0</v>
      </c>
      <c r="B255" s="3"/>
      <c r="C255" s="3"/>
      <c r="D255" s="38"/>
      <c r="E255" s="17"/>
      <c r="F255" s="3"/>
      <c r="G255" s="3"/>
      <c r="J255" s="3"/>
      <c r="K255" s="3"/>
    </row>
    <row r="256">
      <c r="A256" s="8">
        <f t="shared" si="1"/>
        <v>0</v>
      </c>
      <c r="B256" s="3"/>
      <c r="C256" s="3"/>
      <c r="D256" s="38"/>
      <c r="E256" s="17"/>
      <c r="F256" s="3"/>
      <c r="G256" s="3"/>
      <c r="J256" s="3"/>
      <c r="K256" s="3"/>
    </row>
    <row r="257">
      <c r="A257" s="8">
        <f t="shared" si="1"/>
        <v>0</v>
      </c>
      <c r="B257" s="3"/>
      <c r="C257" s="3"/>
      <c r="D257" s="38"/>
      <c r="E257" s="17"/>
      <c r="F257" s="3"/>
      <c r="G257" s="3"/>
      <c r="J257" s="3"/>
      <c r="K257" s="3"/>
    </row>
    <row r="258">
      <c r="A258" s="8">
        <f t="shared" si="1"/>
        <v>0</v>
      </c>
      <c r="B258" s="3"/>
      <c r="C258" s="3"/>
      <c r="D258" s="38"/>
      <c r="E258" s="17"/>
      <c r="F258" s="3"/>
      <c r="G258" s="3"/>
      <c r="J258" s="3"/>
      <c r="K258" s="3"/>
    </row>
    <row r="259">
      <c r="A259" s="8">
        <f t="shared" si="1"/>
        <v>0</v>
      </c>
      <c r="B259" s="3"/>
      <c r="C259" s="3"/>
      <c r="D259" s="38"/>
      <c r="E259" s="17"/>
      <c r="F259" s="3"/>
      <c r="G259" s="3"/>
      <c r="J259" s="3"/>
      <c r="K259" s="3"/>
    </row>
    <row r="260">
      <c r="A260" s="8">
        <f t="shared" si="1"/>
        <v>0</v>
      </c>
      <c r="B260" s="3"/>
      <c r="C260" s="3"/>
      <c r="D260" s="38"/>
      <c r="E260" s="17"/>
      <c r="F260" s="3"/>
      <c r="G260" s="3"/>
      <c r="J260" s="3"/>
      <c r="K260" s="3"/>
    </row>
    <row r="261">
      <c r="A261" s="8">
        <f t="shared" si="1"/>
        <v>0</v>
      </c>
      <c r="B261" s="3"/>
      <c r="C261" s="3"/>
      <c r="D261" s="38"/>
      <c r="E261" s="17"/>
      <c r="F261" s="3"/>
      <c r="G261" s="3"/>
      <c r="J261" s="3"/>
      <c r="K261" s="3"/>
    </row>
    <row r="262">
      <c r="A262" s="8">
        <f t="shared" si="1"/>
        <v>0</v>
      </c>
      <c r="B262" s="3"/>
      <c r="C262" s="3"/>
      <c r="D262" s="38"/>
      <c r="E262" s="17"/>
      <c r="F262" s="3"/>
      <c r="G262" s="3"/>
      <c r="J262" s="3"/>
      <c r="K262" s="3"/>
    </row>
    <row r="263">
      <c r="A263" s="8">
        <f t="shared" si="1"/>
        <v>0</v>
      </c>
      <c r="B263" s="3"/>
      <c r="C263" s="3"/>
      <c r="D263" s="38"/>
      <c r="E263" s="17"/>
      <c r="F263" s="3"/>
      <c r="G263" s="3"/>
      <c r="J263" s="3"/>
      <c r="K263" s="3"/>
    </row>
    <row r="264">
      <c r="A264" s="8">
        <f t="shared" si="1"/>
        <v>0</v>
      </c>
      <c r="B264" s="3"/>
      <c r="C264" s="3"/>
      <c r="D264" s="38"/>
      <c r="E264" s="17"/>
      <c r="F264" s="3"/>
      <c r="G264" s="3"/>
      <c r="J264" s="3"/>
      <c r="K264" s="3"/>
    </row>
    <row r="265">
      <c r="A265" s="8">
        <f t="shared" si="1"/>
        <v>0</v>
      </c>
      <c r="B265" s="3"/>
      <c r="C265" s="3"/>
      <c r="D265" s="38"/>
      <c r="E265" s="17"/>
      <c r="F265" s="3"/>
      <c r="G265" s="3"/>
      <c r="J265" s="3"/>
      <c r="K265" s="3"/>
    </row>
    <row r="266">
      <c r="A266" s="8">
        <f t="shared" si="1"/>
        <v>0</v>
      </c>
      <c r="B266" s="3"/>
      <c r="C266" s="3"/>
      <c r="D266" s="38"/>
      <c r="E266" s="17"/>
      <c r="F266" s="3"/>
      <c r="G266" s="3"/>
      <c r="J266" s="3"/>
      <c r="K266" s="3"/>
    </row>
    <row r="267">
      <c r="A267" s="8">
        <f t="shared" si="1"/>
        <v>0</v>
      </c>
      <c r="B267" s="3"/>
      <c r="C267" s="3"/>
      <c r="D267" s="38"/>
      <c r="E267" s="17"/>
      <c r="F267" s="3"/>
      <c r="G267" s="3"/>
      <c r="J267" s="3"/>
      <c r="K267" s="3"/>
    </row>
    <row r="268">
      <c r="A268" s="8">
        <f t="shared" si="1"/>
        <v>0</v>
      </c>
      <c r="B268" s="3"/>
      <c r="C268" s="3"/>
      <c r="D268" s="38"/>
      <c r="E268" s="17"/>
      <c r="F268" s="3"/>
      <c r="G268" s="3"/>
      <c r="J268" s="3"/>
      <c r="K268" s="3"/>
    </row>
    <row r="269">
      <c r="A269" s="8">
        <f t="shared" si="1"/>
        <v>0</v>
      </c>
      <c r="B269" s="3"/>
      <c r="C269" s="3"/>
      <c r="D269" s="38"/>
      <c r="E269" s="17"/>
      <c r="F269" s="3"/>
      <c r="G269" s="3"/>
      <c r="J269" s="3"/>
      <c r="K269" s="3"/>
    </row>
    <row r="270">
      <c r="A270" s="8">
        <f t="shared" si="1"/>
        <v>0</v>
      </c>
      <c r="B270" s="3"/>
      <c r="C270" s="3"/>
      <c r="D270" s="38"/>
      <c r="E270" s="17"/>
      <c r="F270" s="3"/>
      <c r="G270" s="3"/>
      <c r="J270" s="3"/>
      <c r="K270" s="3"/>
    </row>
    <row r="271">
      <c r="A271" s="8">
        <f t="shared" si="1"/>
        <v>0</v>
      </c>
      <c r="B271" s="3"/>
      <c r="C271" s="3"/>
      <c r="D271" s="38"/>
      <c r="E271" s="17"/>
      <c r="F271" s="3"/>
      <c r="G271" s="3"/>
      <c r="J271" s="3"/>
      <c r="K271" s="3"/>
    </row>
    <row r="272">
      <c r="A272" s="8">
        <f t="shared" si="1"/>
        <v>0</v>
      </c>
      <c r="B272" s="3"/>
      <c r="C272" s="3"/>
      <c r="D272" s="38"/>
      <c r="E272" s="17"/>
      <c r="F272" s="3"/>
      <c r="G272" s="3"/>
      <c r="J272" s="3"/>
      <c r="K272" s="3"/>
    </row>
    <row r="273">
      <c r="A273" s="8">
        <f t="shared" si="1"/>
        <v>0</v>
      </c>
      <c r="B273" s="3"/>
      <c r="C273" s="3"/>
      <c r="D273" s="38"/>
      <c r="E273" s="17"/>
      <c r="F273" s="3"/>
      <c r="G273" s="3"/>
      <c r="J273" s="3"/>
      <c r="K273" s="3"/>
    </row>
    <row r="274">
      <c r="A274" s="8">
        <f t="shared" si="1"/>
        <v>0</v>
      </c>
      <c r="B274" s="3"/>
      <c r="C274" s="3"/>
      <c r="D274" s="38"/>
      <c r="E274" s="17"/>
      <c r="F274" s="3"/>
      <c r="G274" s="3"/>
      <c r="J274" s="3"/>
      <c r="K274" s="3"/>
    </row>
    <row r="275">
      <c r="A275" s="8">
        <f t="shared" si="1"/>
        <v>0</v>
      </c>
      <c r="B275" s="3"/>
      <c r="C275" s="3"/>
      <c r="D275" s="38"/>
      <c r="E275" s="17"/>
      <c r="F275" s="3"/>
      <c r="G275" s="3"/>
      <c r="J275" s="3"/>
      <c r="K275" s="3"/>
    </row>
    <row r="276">
      <c r="A276" s="8">
        <f t="shared" si="1"/>
        <v>0</v>
      </c>
      <c r="B276" s="3"/>
      <c r="C276" s="3"/>
      <c r="D276" s="38"/>
      <c r="E276" s="17"/>
      <c r="F276" s="3"/>
      <c r="G276" s="3"/>
      <c r="J276" s="3"/>
      <c r="K276" s="3"/>
    </row>
    <row r="277">
      <c r="A277" s="8">
        <f t="shared" si="1"/>
        <v>0</v>
      </c>
      <c r="B277" s="3"/>
      <c r="C277" s="3"/>
      <c r="D277" s="38"/>
      <c r="E277" s="17"/>
      <c r="F277" s="3"/>
      <c r="G277" s="3"/>
      <c r="J277" s="3"/>
      <c r="K277" s="3"/>
    </row>
    <row r="278">
      <c r="A278" s="8">
        <f t="shared" si="1"/>
        <v>0</v>
      </c>
      <c r="B278" s="3"/>
      <c r="C278" s="3"/>
      <c r="D278" s="38"/>
      <c r="E278" s="17"/>
      <c r="F278" s="3"/>
      <c r="G278" s="3"/>
      <c r="J278" s="3"/>
      <c r="K278" s="3"/>
    </row>
    <row r="279">
      <c r="A279" s="8">
        <f t="shared" si="1"/>
        <v>0</v>
      </c>
      <c r="B279" s="3"/>
      <c r="C279" s="3"/>
      <c r="D279" s="38"/>
      <c r="E279" s="17"/>
      <c r="F279" s="3"/>
      <c r="G279" s="3"/>
      <c r="J279" s="3"/>
      <c r="K279" s="3"/>
    </row>
    <row r="280">
      <c r="A280" s="8">
        <f t="shared" si="1"/>
        <v>0</v>
      </c>
      <c r="B280" s="3"/>
      <c r="C280" s="3"/>
      <c r="D280" s="38"/>
      <c r="E280" s="17"/>
      <c r="F280" s="3"/>
      <c r="G280" s="3"/>
      <c r="J280" s="3"/>
      <c r="K280" s="3"/>
    </row>
    <row r="281">
      <c r="A281" s="8">
        <f t="shared" si="1"/>
        <v>0</v>
      </c>
      <c r="B281" s="3"/>
      <c r="C281" s="3"/>
      <c r="D281" s="38"/>
      <c r="E281" s="17"/>
      <c r="F281" s="3"/>
      <c r="G281" s="3"/>
      <c r="J281" s="3"/>
      <c r="K281" s="3"/>
    </row>
    <row r="282">
      <c r="A282" s="8">
        <f t="shared" si="1"/>
        <v>0</v>
      </c>
      <c r="B282" s="3"/>
      <c r="C282" s="3"/>
      <c r="D282" s="38"/>
      <c r="E282" s="17"/>
      <c r="F282" s="3"/>
      <c r="G282" s="3"/>
      <c r="J282" s="3"/>
      <c r="K282" s="3"/>
    </row>
    <row r="283">
      <c r="A283" s="8">
        <f t="shared" si="1"/>
        <v>0</v>
      </c>
      <c r="B283" s="3"/>
      <c r="C283" s="3"/>
      <c r="D283" s="38"/>
      <c r="E283" s="17"/>
      <c r="F283" s="3"/>
      <c r="G283" s="3"/>
      <c r="J283" s="3"/>
      <c r="K283" s="3"/>
    </row>
    <row r="284">
      <c r="A284" s="8">
        <f t="shared" si="1"/>
        <v>0</v>
      </c>
      <c r="B284" s="3"/>
      <c r="C284" s="3"/>
      <c r="D284" s="38"/>
      <c r="E284" s="17"/>
      <c r="F284" s="3"/>
      <c r="G284" s="3"/>
      <c r="J284" s="3"/>
      <c r="K284" s="3"/>
    </row>
    <row r="285">
      <c r="A285" s="8">
        <f t="shared" si="1"/>
        <v>0</v>
      </c>
      <c r="B285" s="3"/>
      <c r="C285" s="3"/>
      <c r="D285" s="38"/>
      <c r="E285" s="17"/>
      <c r="F285" s="3"/>
      <c r="G285" s="3"/>
      <c r="J285" s="3"/>
      <c r="K285" s="3"/>
    </row>
    <row r="286">
      <c r="A286" s="8">
        <f t="shared" si="1"/>
        <v>0</v>
      </c>
      <c r="B286" s="3"/>
      <c r="C286" s="3"/>
      <c r="D286" s="38"/>
      <c r="E286" s="17"/>
      <c r="F286" s="3"/>
      <c r="G286" s="3"/>
      <c r="J286" s="3"/>
      <c r="K286" s="3"/>
    </row>
    <row r="287">
      <c r="A287" s="8">
        <f t="shared" si="1"/>
        <v>0</v>
      </c>
      <c r="B287" s="3"/>
      <c r="C287" s="3"/>
      <c r="D287" s="38"/>
      <c r="E287" s="17"/>
      <c r="F287" s="3"/>
      <c r="G287" s="3"/>
      <c r="J287" s="3"/>
      <c r="K287" s="3"/>
    </row>
    <row r="288">
      <c r="A288" s="8">
        <f t="shared" si="1"/>
        <v>0</v>
      </c>
      <c r="B288" s="3"/>
      <c r="C288" s="3"/>
      <c r="D288" s="38"/>
      <c r="E288" s="17"/>
      <c r="F288" s="3"/>
      <c r="G288" s="3"/>
      <c r="J288" s="3"/>
      <c r="K288" s="3"/>
    </row>
    <row r="289">
      <c r="A289" s="8">
        <f t="shared" si="1"/>
        <v>0</v>
      </c>
      <c r="B289" s="3"/>
      <c r="C289" s="3"/>
      <c r="D289" s="38"/>
      <c r="E289" s="17"/>
      <c r="F289" s="3"/>
      <c r="G289" s="3"/>
      <c r="J289" s="3"/>
      <c r="K289" s="3"/>
    </row>
    <row r="290">
      <c r="A290" s="8">
        <f t="shared" si="1"/>
        <v>0</v>
      </c>
      <c r="B290" s="3"/>
      <c r="C290" s="3"/>
      <c r="D290" s="38"/>
      <c r="E290" s="17"/>
      <c r="F290" s="3"/>
      <c r="G290" s="3"/>
      <c r="J290" s="3"/>
      <c r="K290" s="3"/>
    </row>
    <row r="291">
      <c r="A291" s="8">
        <f t="shared" si="1"/>
        <v>0</v>
      </c>
      <c r="B291" s="3"/>
      <c r="C291" s="3"/>
      <c r="D291" s="38"/>
      <c r="E291" s="17"/>
      <c r="F291" s="3"/>
      <c r="G291" s="3"/>
      <c r="J291" s="3"/>
      <c r="K291" s="3"/>
    </row>
    <row r="292">
      <c r="A292" s="8">
        <f t="shared" si="1"/>
        <v>0</v>
      </c>
      <c r="B292" s="3"/>
      <c r="C292" s="3"/>
      <c r="D292" s="38"/>
      <c r="E292" s="17"/>
      <c r="F292" s="3"/>
      <c r="G292" s="3"/>
      <c r="J292" s="3"/>
      <c r="K292" s="3"/>
    </row>
    <row r="293">
      <c r="A293" s="8">
        <f t="shared" si="1"/>
        <v>0</v>
      </c>
      <c r="B293" s="3"/>
      <c r="C293" s="3"/>
      <c r="D293" s="38"/>
      <c r="E293" s="17"/>
      <c r="F293" s="3"/>
      <c r="G293" s="3"/>
      <c r="J293" s="3"/>
      <c r="K293" s="3"/>
    </row>
    <row r="294">
      <c r="A294" s="8">
        <f t="shared" si="1"/>
        <v>0</v>
      </c>
      <c r="B294" s="3"/>
      <c r="C294" s="3"/>
      <c r="D294" s="38"/>
      <c r="E294" s="17"/>
      <c r="F294" s="3"/>
      <c r="G294" s="3"/>
      <c r="J294" s="3"/>
      <c r="K294" s="3"/>
    </row>
    <row r="295">
      <c r="A295" s="8">
        <f t="shared" si="1"/>
        <v>0</v>
      </c>
      <c r="B295" s="3"/>
      <c r="C295" s="3"/>
      <c r="D295" s="38"/>
      <c r="E295" s="17"/>
      <c r="F295" s="3"/>
      <c r="G295" s="3"/>
      <c r="J295" s="3"/>
      <c r="K295" s="3"/>
    </row>
    <row r="296">
      <c r="A296" s="8">
        <f t="shared" si="1"/>
        <v>0</v>
      </c>
      <c r="B296" s="3"/>
      <c r="C296" s="3"/>
      <c r="D296" s="38"/>
      <c r="E296" s="17"/>
      <c r="F296" s="3"/>
      <c r="G296" s="3"/>
      <c r="J296" s="3"/>
      <c r="K296" s="3"/>
    </row>
    <row r="297">
      <c r="A297" s="8">
        <f t="shared" si="1"/>
        <v>0</v>
      </c>
      <c r="B297" s="3"/>
      <c r="C297" s="3"/>
      <c r="D297" s="38"/>
      <c r="E297" s="17"/>
      <c r="F297" s="3"/>
      <c r="G297" s="3"/>
      <c r="J297" s="3"/>
      <c r="K297" s="3"/>
    </row>
    <row r="298">
      <c r="A298" s="8">
        <f t="shared" si="1"/>
        <v>0</v>
      </c>
      <c r="B298" s="3"/>
      <c r="C298" s="3"/>
      <c r="D298" s="38"/>
      <c r="E298" s="17"/>
      <c r="F298" s="3"/>
      <c r="G298" s="3"/>
      <c r="J298" s="3"/>
      <c r="K298" s="3"/>
    </row>
    <row r="299">
      <c r="A299" s="8">
        <f t="shared" si="1"/>
        <v>0</v>
      </c>
      <c r="B299" s="3"/>
      <c r="C299" s="3"/>
      <c r="D299" s="38"/>
      <c r="E299" s="17"/>
      <c r="F299" s="3"/>
      <c r="G299" s="3"/>
      <c r="J299" s="3"/>
      <c r="K299" s="3"/>
    </row>
    <row r="300">
      <c r="A300" s="8">
        <f t="shared" si="1"/>
        <v>0</v>
      </c>
      <c r="B300" s="3"/>
      <c r="C300" s="3"/>
      <c r="D300" s="38"/>
      <c r="E300" s="17"/>
      <c r="F300" s="3"/>
      <c r="G300" s="3"/>
      <c r="J300" s="3"/>
      <c r="K300" s="3"/>
    </row>
    <row r="301">
      <c r="A301" s="8">
        <f t="shared" si="1"/>
        <v>0</v>
      </c>
      <c r="B301" s="3"/>
      <c r="C301" s="3"/>
      <c r="D301" s="38"/>
      <c r="E301" s="17"/>
      <c r="F301" s="3"/>
      <c r="G301" s="3"/>
      <c r="J301" s="3"/>
      <c r="K301" s="3"/>
    </row>
    <row r="302">
      <c r="A302" s="8">
        <f t="shared" si="1"/>
        <v>0</v>
      </c>
      <c r="B302" s="3"/>
      <c r="C302" s="3"/>
      <c r="D302" s="38"/>
      <c r="E302" s="17"/>
      <c r="F302" s="3"/>
      <c r="G302" s="3"/>
      <c r="J302" s="3"/>
      <c r="K302" s="3"/>
    </row>
    <row r="303">
      <c r="A303" s="8">
        <f t="shared" si="1"/>
        <v>0</v>
      </c>
      <c r="B303" s="3"/>
      <c r="C303" s="3"/>
      <c r="D303" s="38"/>
      <c r="E303" s="17"/>
      <c r="F303" s="3"/>
      <c r="G303" s="3"/>
      <c r="J303" s="3"/>
      <c r="K303" s="3"/>
    </row>
    <row r="304">
      <c r="A304" s="8">
        <f t="shared" si="1"/>
        <v>0</v>
      </c>
      <c r="B304" s="3"/>
      <c r="C304" s="3"/>
      <c r="D304" s="38"/>
      <c r="E304" s="17"/>
      <c r="F304" s="3"/>
      <c r="G304" s="3"/>
      <c r="J304" s="3"/>
      <c r="K304" s="3"/>
    </row>
    <row r="305">
      <c r="A305" s="8">
        <f t="shared" si="1"/>
        <v>0</v>
      </c>
      <c r="B305" s="3"/>
      <c r="C305" s="3"/>
      <c r="D305" s="38"/>
      <c r="E305" s="17"/>
      <c r="F305" s="3"/>
      <c r="G305" s="3"/>
      <c r="J305" s="3"/>
      <c r="K305" s="3"/>
    </row>
    <row r="306">
      <c r="A306" s="8">
        <f t="shared" si="1"/>
        <v>0</v>
      </c>
      <c r="B306" s="3"/>
      <c r="C306" s="3"/>
      <c r="D306" s="38"/>
      <c r="E306" s="17"/>
      <c r="F306" s="3"/>
      <c r="G306" s="3"/>
      <c r="J306" s="3"/>
      <c r="K306" s="3"/>
    </row>
    <row r="307">
      <c r="A307" s="8">
        <f t="shared" si="1"/>
        <v>0</v>
      </c>
      <c r="B307" s="3"/>
      <c r="C307" s="3"/>
      <c r="D307" s="38"/>
      <c r="E307" s="17"/>
      <c r="F307" s="3"/>
      <c r="G307" s="3"/>
      <c r="J307" s="3"/>
      <c r="K307" s="3"/>
    </row>
    <row r="308">
      <c r="A308" s="8">
        <f t="shared" si="1"/>
        <v>0</v>
      </c>
      <c r="B308" s="3"/>
      <c r="C308" s="3"/>
      <c r="D308" s="38"/>
      <c r="E308" s="17"/>
      <c r="F308" s="3"/>
      <c r="G308" s="3"/>
      <c r="J308" s="3"/>
      <c r="K308" s="3"/>
    </row>
    <row r="309">
      <c r="A309" s="8">
        <f t="shared" si="1"/>
        <v>0</v>
      </c>
      <c r="B309" s="3"/>
      <c r="C309" s="3"/>
      <c r="D309" s="38"/>
      <c r="E309" s="17"/>
      <c r="F309" s="3"/>
      <c r="G309" s="3"/>
      <c r="J309" s="3"/>
      <c r="K309" s="3"/>
    </row>
    <row r="310">
      <c r="A310" s="8">
        <f t="shared" si="1"/>
        <v>0</v>
      </c>
      <c r="B310" s="3"/>
      <c r="C310" s="3"/>
      <c r="D310" s="38"/>
      <c r="E310" s="17"/>
      <c r="F310" s="3"/>
      <c r="G310" s="3"/>
      <c r="J310" s="3"/>
      <c r="K310" s="3"/>
    </row>
    <row r="311">
      <c r="A311" s="8">
        <f t="shared" si="1"/>
        <v>0</v>
      </c>
      <c r="B311" s="3"/>
      <c r="C311" s="3"/>
      <c r="D311" s="38"/>
      <c r="E311" s="17"/>
      <c r="F311" s="3"/>
      <c r="G311" s="3"/>
      <c r="J311" s="3"/>
      <c r="K311" s="3"/>
    </row>
    <row r="312">
      <c r="A312" s="8">
        <f t="shared" si="1"/>
        <v>0</v>
      </c>
      <c r="B312" s="3"/>
      <c r="C312" s="3"/>
      <c r="D312" s="38"/>
      <c r="E312" s="17"/>
      <c r="F312" s="3"/>
      <c r="G312" s="3"/>
      <c r="J312" s="3"/>
      <c r="K312" s="3"/>
    </row>
    <row r="313">
      <c r="A313" s="8">
        <f t="shared" si="1"/>
        <v>0</v>
      </c>
      <c r="B313" s="3"/>
      <c r="C313" s="3"/>
      <c r="D313" s="38"/>
      <c r="E313" s="17"/>
      <c r="F313" s="3"/>
      <c r="G313" s="3"/>
      <c r="J313" s="3"/>
      <c r="K313" s="3"/>
    </row>
    <row r="314">
      <c r="A314" s="8">
        <f t="shared" si="1"/>
        <v>0</v>
      </c>
      <c r="B314" s="3"/>
      <c r="C314" s="3"/>
      <c r="D314" s="38"/>
      <c r="E314" s="17"/>
      <c r="F314" s="3"/>
      <c r="G314" s="3"/>
      <c r="J314" s="3"/>
      <c r="K314" s="3"/>
    </row>
    <row r="315">
      <c r="A315" s="8">
        <f t="shared" si="1"/>
        <v>0</v>
      </c>
      <c r="B315" s="3"/>
      <c r="C315" s="3"/>
      <c r="D315" s="38"/>
      <c r="E315" s="17"/>
      <c r="F315" s="3"/>
      <c r="G315" s="3"/>
      <c r="J315" s="3"/>
      <c r="K315" s="3"/>
    </row>
    <row r="316">
      <c r="A316" s="8">
        <f t="shared" si="1"/>
        <v>0</v>
      </c>
      <c r="B316" s="3"/>
      <c r="C316" s="3"/>
      <c r="D316" s="38"/>
      <c r="E316" s="17"/>
      <c r="F316" s="3"/>
      <c r="G316" s="3"/>
      <c r="J316" s="3"/>
      <c r="K316" s="3"/>
    </row>
    <row r="317">
      <c r="A317" s="8">
        <f t="shared" si="1"/>
        <v>0</v>
      </c>
      <c r="B317" s="3"/>
      <c r="C317" s="3"/>
      <c r="D317" s="38"/>
      <c r="E317" s="17"/>
      <c r="F317" s="3"/>
      <c r="G317" s="3"/>
      <c r="J317" s="3"/>
      <c r="K317" s="3"/>
    </row>
    <row r="318">
      <c r="A318" s="8">
        <f t="shared" si="1"/>
        <v>0</v>
      </c>
      <c r="B318" s="3"/>
      <c r="C318" s="3"/>
      <c r="D318" s="38"/>
      <c r="E318" s="17"/>
      <c r="F318" s="3"/>
      <c r="G318" s="3"/>
      <c r="J318" s="3"/>
      <c r="K318" s="3"/>
    </row>
    <row r="319">
      <c r="A319" s="8">
        <f t="shared" si="1"/>
        <v>0</v>
      </c>
      <c r="B319" s="3"/>
      <c r="C319" s="3"/>
      <c r="D319" s="38"/>
      <c r="E319" s="17"/>
      <c r="F319" s="3"/>
      <c r="G319" s="3"/>
      <c r="J319" s="3"/>
      <c r="K319" s="3"/>
    </row>
    <row r="320">
      <c r="A320" s="8">
        <f t="shared" si="1"/>
        <v>0</v>
      </c>
      <c r="B320" s="3"/>
      <c r="C320" s="3"/>
      <c r="D320" s="38"/>
      <c r="E320" s="17"/>
      <c r="F320" s="3"/>
      <c r="G320" s="3"/>
      <c r="J320" s="3"/>
      <c r="K320" s="3"/>
    </row>
    <row r="321">
      <c r="A321" s="8">
        <f t="shared" si="1"/>
        <v>0</v>
      </c>
      <c r="B321" s="3"/>
      <c r="C321" s="3"/>
      <c r="D321" s="38"/>
      <c r="E321" s="17"/>
      <c r="F321" s="3"/>
      <c r="G321" s="3"/>
      <c r="J321" s="3"/>
      <c r="K321" s="3"/>
    </row>
    <row r="322">
      <c r="A322" s="8">
        <f t="shared" si="1"/>
        <v>0</v>
      </c>
      <c r="B322" s="3"/>
      <c r="C322" s="3"/>
      <c r="D322" s="38"/>
      <c r="E322" s="17"/>
      <c r="F322" s="3"/>
      <c r="G322" s="3"/>
      <c r="J322" s="3"/>
      <c r="K322" s="3"/>
    </row>
    <row r="323">
      <c r="A323" s="8">
        <f t="shared" si="1"/>
        <v>0</v>
      </c>
      <c r="B323" s="3"/>
      <c r="C323" s="3"/>
      <c r="D323" s="38"/>
      <c r="E323" s="17"/>
      <c r="F323" s="3"/>
      <c r="G323" s="3"/>
      <c r="J323" s="3"/>
      <c r="K323" s="3"/>
    </row>
    <row r="324">
      <c r="A324" s="8">
        <f t="shared" si="1"/>
        <v>0</v>
      </c>
      <c r="B324" s="3"/>
      <c r="C324" s="3"/>
      <c r="D324" s="38"/>
      <c r="E324" s="17"/>
      <c r="F324" s="3"/>
      <c r="G324" s="3"/>
      <c r="J324" s="3"/>
      <c r="K324" s="3"/>
    </row>
    <row r="325">
      <c r="A325" s="8">
        <f t="shared" si="1"/>
        <v>0</v>
      </c>
      <c r="B325" s="3"/>
      <c r="C325" s="3"/>
      <c r="D325" s="38"/>
      <c r="E325" s="17"/>
      <c r="F325" s="3"/>
      <c r="G325" s="3"/>
      <c r="J325" s="3"/>
      <c r="K325" s="3"/>
    </row>
    <row r="326">
      <c r="A326" s="8">
        <f t="shared" si="1"/>
        <v>0</v>
      </c>
      <c r="B326" s="3"/>
      <c r="C326" s="3"/>
      <c r="D326" s="38"/>
      <c r="E326" s="17"/>
      <c r="F326" s="3"/>
      <c r="G326" s="3"/>
      <c r="J326" s="3"/>
      <c r="K326" s="3"/>
    </row>
    <row r="327">
      <c r="A327" s="8">
        <f t="shared" si="1"/>
        <v>0</v>
      </c>
      <c r="B327" s="3"/>
      <c r="C327" s="3"/>
      <c r="D327" s="38"/>
      <c r="E327" s="17"/>
      <c r="F327" s="3"/>
      <c r="G327" s="3"/>
      <c r="J327" s="3"/>
      <c r="K327" s="3"/>
    </row>
    <row r="328">
      <c r="A328" s="8">
        <f t="shared" si="1"/>
        <v>0</v>
      </c>
      <c r="B328" s="3"/>
      <c r="C328" s="3"/>
      <c r="D328" s="38"/>
      <c r="E328" s="17"/>
      <c r="F328" s="3"/>
      <c r="G328" s="3"/>
      <c r="J328" s="3"/>
      <c r="K328" s="3"/>
    </row>
    <row r="329">
      <c r="A329" s="8">
        <f t="shared" si="1"/>
        <v>0</v>
      </c>
      <c r="B329" s="3"/>
      <c r="C329" s="3"/>
      <c r="D329" s="38"/>
      <c r="E329" s="17"/>
      <c r="F329" s="3"/>
      <c r="G329" s="3"/>
      <c r="J329" s="3"/>
      <c r="K329" s="3"/>
    </row>
    <row r="330">
      <c r="A330" s="8">
        <f t="shared" si="1"/>
        <v>0</v>
      </c>
      <c r="B330" s="3"/>
      <c r="C330" s="3"/>
      <c r="D330" s="38"/>
      <c r="E330" s="17"/>
      <c r="F330" s="3"/>
      <c r="G330" s="3"/>
      <c r="J330" s="3"/>
      <c r="K330" s="3"/>
    </row>
    <row r="331">
      <c r="A331" s="8">
        <f t="shared" si="1"/>
        <v>0</v>
      </c>
      <c r="B331" s="3"/>
      <c r="C331" s="3"/>
      <c r="D331" s="38"/>
      <c r="E331" s="17"/>
      <c r="F331" s="3"/>
      <c r="G331" s="3"/>
      <c r="J331" s="3"/>
      <c r="K331" s="3"/>
    </row>
    <row r="332">
      <c r="A332" s="8">
        <f t="shared" si="1"/>
        <v>0</v>
      </c>
      <c r="B332" s="3"/>
      <c r="C332" s="3"/>
      <c r="D332" s="38"/>
      <c r="E332" s="17"/>
      <c r="F332" s="3"/>
      <c r="G332" s="3"/>
      <c r="J332" s="3"/>
      <c r="K332" s="3"/>
    </row>
    <row r="333">
      <c r="A333" s="8">
        <f t="shared" si="1"/>
        <v>0</v>
      </c>
      <c r="B333" s="3"/>
      <c r="C333" s="3"/>
      <c r="D333" s="38"/>
      <c r="E333" s="17"/>
      <c r="F333" s="3"/>
      <c r="G333" s="3"/>
      <c r="J333" s="3"/>
      <c r="K333" s="3"/>
    </row>
    <row r="334">
      <c r="A334" s="8">
        <f t="shared" si="1"/>
        <v>0</v>
      </c>
      <c r="B334" s="3"/>
      <c r="C334" s="3"/>
      <c r="D334" s="38"/>
      <c r="E334" s="17"/>
      <c r="F334" s="3"/>
      <c r="G334" s="3"/>
      <c r="J334" s="3"/>
      <c r="K334" s="3"/>
    </row>
    <row r="335">
      <c r="A335" s="8">
        <f t="shared" si="1"/>
        <v>0</v>
      </c>
      <c r="B335" s="3"/>
      <c r="C335" s="3"/>
      <c r="D335" s="38"/>
      <c r="E335" s="17"/>
      <c r="F335" s="3"/>
      <c r="G335" s="3"/>
      <c r="J335" s="3"/>
      <c r="K335" s="3"/>
    </row>
    <row r="336">
      <c r="A336" s="8">
        <f t="shared" si="1"/>
        <v>0</v>
      </c>
      <c r="B336" s="3"/>
      <c r="C336" s="3"/>
      <c r="D336" s="38"/>
      <c r="E336" s="17"/>
      <c r="F336" s="3"/>
      <c r="G336" s="3"/>
      <c r="J336" s="3"/>
      <c r="K336" s="3"/>
    </row>
    <row r="337">
      <c r="A337" s="8">
        <f t="shared" si="1"/>
        <v>0</v>
      </c>
      <c r="B337" s="3"/>
      <c r="C337" s="3"/>
      <c r="D337" s="38"/>
      <c r="E337" s="17"/>
      <c r="F337" s="3"/>
      <c r="G337" s="3"/>
      <c r="J337" s="3"/>
      <c r="K337" s="3"/>
    </row>
    <row r="338">
      <c r="A338" s="8">
        <f t="shared" si="1"/>
        <v>0</v>
      </c>
      <c r="B338" s="3"/>
      <c r="C338" s="3"/>
      <c r="D338" s="38"/>
      <c r="E338" s="17"/>
      <c r="F338" s="3"/>
      <c r="G338" s="3"/>
      <c r="J338" s="3"/>
      <c r="K338" s="3"/>
    </row>
    <row r="339">
      <c r="A339" s="8">
        <f t="shared" si="1"/>
        <v>0</v>
      </c>
      <c r="B339" s="3"/>
      <c r="C339" s="3"/>
      <c r="D339" s="38"/>
      <c r="E339" s="17"/>
      <c r="F339" s="3"/>
      <c r="G339" s="3"/>
      <c r="J339" s="3"/>
      <c r="K339" s="3"/>
    </row>
    <row r="340">
      <c r="A340" s="8">
        <f t="shared" si="1"/>
        <v>0</v>
      </c>
      <c r="B340" s="3"/>
      <c r="C340" s="3"/>
      <c r="D340" s="38"/>
      <c r="E340" s="17"/>
      <c r="F340" s="3"/>
      <c r="G340" s="3"/>
      <c r="J340" s="3"/>
      <c r="K340" s="3"/>
    </row>
    <row r="341">
      <c r="A341" s="8">
        <f t="shared" si="1"/>
        <v>0</v>
      </c>
      <c r="B341" s="3"/>
      <c r="C341" s="3"/>
      <c r="D341" s="38"/>
      <c r="E341" s="17"/>
      <c r="F341" s="3"/>
      <c r="G341" s="3"/>
      <c r="J341" s="3"/>
      <c r="K341" s="3"/>
    </row>
    <row r="342">
      <c r="A342" s="8">
        <f t="shared" si="1"/>
        <v>0</v>
      </c>
      <c r="B342" s="3"/>
      <c r="C342" s="3"/>
      <c r="D342" s="38"/>
      <c r="E342" s="17"/>
      <c r="F342" s="3"/>
      <c r="G342" s="3"/>
      <c r="J342" s="3"/>
      <c r="K342" s="3"/>
    </row>
    <row r="343">
      <c r="A343" s="8">
        <f t="shared" si="1"/>
        <v>0</v>
      </c>
      <c r="B343" s="3"/>
      <c r="C343" s="3"/>
      <c r="D343" s="38"/>
      <c r="E343" s="17"/>
      <c r="F343" s="3"/>
      <c r="G343" s="3"/>
      <c r="J343" s="3"/>
      <c r="K343" s="3"/>
    </row>
    <row r="344">
      <c r="A344" s="8">
        <f t="shared" si="1"/>
        <v>0</v>
      </c>
      <c r="B344" s="3"/>
      <c r="C344" s="3"/>
      <c r="D344" s="38"/>
      <c r="E344" s="17"/>
      <c r="F344" s="3"/>
      <c r="G344" s="3"/>
      <c r="J344" s="3"/>
      <c r="K344" s="3"/>
    </row>
    <row r="345">
      <c r="A345" s="8">
        <f t="shared" si="1"/>
        <v>0</v>
      </c>
      <c r="B345" s="3"/>
      <c r="C345" s="3"/>
      <c r="D345" s="38"/>
      <c r="E345" s="17"/>
      <c r="F345" s="3"/>
      <c r="G345" s="3"/>
      <c r="J345" s="3"/>
      <c r="K345" s="3"/>
    </row>
    <row r="346">
      <c r="A346" s="8">
        <f t="shared" si="1"/>
        <v>0</v>
      </c>
      <c r="B346" s="3"/>
      <c r="C346" s="3"/>
      <c r="D346" s="38"/>
      <c r="E346" s="17"/>
      <c r="F346" s="3"/>
      <c r="G346" s="3"/>
      <c r="J346" s="3"/>
      <c r="K346" s="3"/>
    </row>
    <row r="347">
      <c r="A347" s="8">
        <f t="shared" si="1"/>
        <v>0</v>
      </c>
      <c r="B347" s="3"/>
      <c r="C347" s="3"/>
      <c r="D347" s="38"/>
      <c r="E347" s="17"/>
      <c r="F347" s="3"/>
      <c r="G347" s="3"/>
      <c r="J347" s="3"/>
      <c r="K347" s="3"/>
    </row>
    <row r="348">
      <c r="A348" s="8">
        <f t="shared" si="1"/>
        <v>0</v>
      </c>
      <c r="B348" s="3"/>
      <c r="C348" s="3"/>
      <c r="D348" s="38"/>
      <c r="E348" s="17"/>
      <c r="F348" s="3"/>
      <c r="G348" s="3"/>
      <c r="J348" s="3"/>
      <c r="K348" s="3"/>
    </row>
    <row r="349">
      <c r="A349" s="8">
        <f t="shared" si="1"/>
        <v>0</v>
      </c>
      <c r="B349" s="3"/>
      <c r="C349" s="3"/>
      <c r="D349" s="38"/>
      <c r="E349" s="17"/>
      <c r="F349" s="3"/>
      <c r="G349" s="3"/>
      <c r="J349" s="3"/>
      <c r="K349" s="3"/>
    </row>
    <row r="350">
      <c r="A350" s="8">
        <f t="shared" si="1"/>
        <v>0</v>
      </c>
      <c r="B350" s="3"/>
      <c r="C350" s="3"/>
      <c r="D350" s="38"/>
      <c r="E350" s="17"/>
      <c r="F350" s="3"/>
      <c r="G350" s="3"/>
      <c r="J350" s="3"/>
      <c r="K350" s="3"/>
    </row>
    <row r="351">
      <c r="A351" s="8">
        <f t="shared" si="1"/>
        <v>0</v>
      </c>
      <c r="B351" s="3"/>
      <c r="C351" s="3"/>
      <c r="D351" s="38"/>
      <c r="E351" s="17"/>
      <c r="F351" s="3"/>
      <c r="G351" s="3"/>
      <c r="J351" s="3"/>
      <c r="K351" s="3"/>
    </row>
    <row r="352">
      <c r="A352" s="8">
        <f t="shared" si="1"/>
        <v>0</v>
      </c>
      <c r="B352" s="3"/>
      <c r="C352" s="3"/>
      <c r="D352" s="38"/>
      <c r="E352" s="17"/>
      <c r="F352" s="3"/>
      <c r="G352" s="3"/>
      <c r="J352" s="3"/>
      <c r="K352" s="3"/>
    </row>
    <row r="353">
      <c r="A353" s="8">
        <f t="shared" si="1"/>
        <v>0</v>
      </c>
      <c r="B353" s="3"/>
      <c r="C353" s="3"/>
      <c r="D353" s="38"/>
      <c r="E353" s="17"/>
      <c r="F353" s="3"/>
      <c r="G353" s="3"/>
      <c r="J353" s="3"/>
      <c r="K353" s="3"/>
    </row>
    <row r="354">
      <c r="A354" s="8">
        <f t="shared" si="1"/>
        <v>0</v>
      </c>
      <c r="B354" s="3"/>
      <c r="C354" s="3"/>
      <c r="D354" s="38"/>
      <c r="E354" s="17"/>
      <c r="F354" s="3"/>
      <c r="G354" s="3"/>
      <c r="J354" s="3"/>
      <c r="K354" s="3"/>
    </row>
    <row r="355">
      <c r="A355" s="8">
        <f t="shared" si="1"/>
        <v>0</v>
      </c>
      <c r="B355" s="3"/>
      <c r="C355" s="3"/>
      <c r="D355" s="38"/>
      <c r="E355" s="17"/>
      <c r="F355" s="3"/>
      <c r="G355" s="3"/>
      <c r="J355" s="3"/>
      <c r="K355" s="3"/>
    </row>
    <row r="356">
      <c r="A356" s="8">
        <f t="shared" si="1"/>
        <v>0</v>
      </c>
      <c r="B356" s="3"/>
      <c r="C356" s="3"/>
      <c r="D356" s="38"/>
      <c r="E356" s="17"/>
      <c r="F356" s="3"/>
      <c r="G356" s="3"/>
      <c r="J356" s="3"/>
      <c r="K356" s="3"/>
    </row>
    <row r="357">
      <c r="A357" s="8">
        <f t="shared" si="1"/>
        <v>0</v>
      </c>
      <c r="B357" s="3"/>
      <c r="C357" s="3"/>
      <c r="D357" s="38"/>
      <c r="E357" s="17"/>
      <c r="F357" s="3"/>
      <c r="G357" s="3"/>
      <c r="J357" s="3"/>
      <c r="K357" s="3"/>
    </row>
    <row r="358">
      <c r="A358" s="8">
        <f t="shared" si="1"/>
        <v>0</v>
      </c>
      <c r="B358" s="3"/>
      <c r="C358" s="3"/>
      <c r="D358" s="38"/>
      <c r="E358" s="17"/>
      <c r="F358" s="3"/>
      <c r="G358" s="3"/>
      <c r="J358" s="3"/>
      <c r="K358" s="3"/>
    </row>
    <row r="359">
      <c r="A359" s="8">
        <f t="shared" si="1"/>
        <v>0</v>
      </c>
      <c r="B359" s="3"/>
      <c r="C359" s="3"/>
      <c r="D359" s="38"/>
      <c r="E359" s="17"/>
      <c r="F359" s="3"/>
      <c r="G359" s="3"/>
      <c r="J359" s="3"/>
      <c r="K359" s="3"/>
    </row>
    <row r="360">
      <c r="A360" s="8">
        <f t="shared" si="1"/>
        <v>0</v>
      </c>
      <c r="B360" s="3"/>
      <c r="C360" s="3"/>
      <c r="D360" s="38"/>
      <c r="E360" s="17"/>
      <c r="F360" s="3"/>
      <c r="G360" s="3"/>
      <c r="J360" s="3"/>
      <c r="K360" s="3"/>
    </row>
    <row r="361">
      <c r="A361" s="8">
        <f t="shared" si="1"/>
        <v>0</v>
      </c>
      <c r="B361" s="3"/>
      <c r="C361" s="3"/>
      <c r="D361" s="38"/>
      <c r="E361" s="17"/>
      <c r="F361" s="3"/>
      <c r="G361" s="3"/>
      <c r="J361" s="3"/>
      <c r="K361" s="3"/>
    </row>
    <row r="362">
      <c r="A362" s="8">
        <f t="shared" si="1"/>
        <v>0</v>
      </c>
      <c r="B362" s="3"/>
      <c r="C362" s="3"/>
      <c r="D362" s="38"/>
      <c r="E362" s="17"/>
      <c r="F362" s="3"/>
      <c r="G362" s="3"/>
      <c r="J362" s="3"/>
      <c r="K362" s="3"/>
    </row>
    <row r="363">
      <c r="A363" s="8">
        <f t="shared" si="1"/>
        <v>0</v>
      </c>
      <c r="B363" s="3"/>
      <c r="C363" s="3"/>
      <c r="D363" s="38"/>
      <c r="E363" s="17"/>
      <c r="F363" s="3"/>
      <c r="G363" s="3"/>
      <c r="J363" s="3"/>
      <c r="K363" s="3"/>
    </row>
    <row r="364">
      <c r="A364" s="8">
        <f t="shared" si="1"/>
        <v>0</v>
      </c>
      <c r="B364" s="3"/>
      <c r="C364" s="3"/>
      <c r="D364" s="38"/>
      <c r="E364" s="17"/>
      <c r="F364" s="3"/>
      <c r="G364" s="3"/>
      <c r="J364" s="3"/>
      <c r="K364" s="3"/>
    </row>
    <row r="365">
      <c r="A365" s="8">
        <f t="shared" si="1"/>
        <v>0</v>
      </c>
      <c r="B365" s="3"/>
      <c r="C365" s="3"/>
      <c r="D365" s="38"/>
      <c r="E365" s="17"/>
      <c r="F365" s="3"/>
      <c r="G365" s="3"/>
      <c r="J365" s="3"/>
      <c r="K365" s="3"/>
    </row>
    <row r="366">
      <c r="A366" s="8">
        <f t="shared" si="1"/>
        <v>0</v>
      </c>
      <c r="B366" s="3"/>
      <c r="C366" s="3"/>
      <c r="D366" s="38"/>
      <c r="E366" s="17"/>
      <c r="F366" s="3"/>
      <c r="G366" s="3"/>
      <c r="J366" s="3"/>
      <c r="K366" s="3"/>
    </row>
    <row r="367">
      <c r="A367" s="8">
        <f t="shared" si="1"/>
        <v>0</v>
      </c>
      <c r="B367" s="3"/>
      <c r="C367" s="3"/>
      <c r="D367" s="38"/>
      <c r="E367" s="17"/>
      <c r="F367" s="3"/>
      <c r="G367" s="3"/>
      <c r="J367" s="3"/>
      <c r="K367" s="3"/>
    </row>
    <row r="368">
      <c r="A368" s="8">
        <f t="shared" si="1"/>
        <v>0</v>
      </c>
      <c r="B368" s="3"/>
      <c r="C368" s="3"/>
      <c r="D368" s="38"/>
      <c r="E368" s="17"/>
      <c r="F368" s="3"/>
      <c r="G368" s="3"/>
      <c r="J368" s="3"/>
      <c r="K368" s="3"/>
    </row>
    <row r="369">
      <c r="A369" s="8">
        <f t="shared" si="1"/>
        <v>0</v>
      </c>
      <c r="B369" s="3"/>
      <c r="C369" s="3"/>
      <c r="D369" s="38"/>
      <c r="E369" s="17"/>
      <c r="F369" s="3"/>
      <c r="G369" s="3"/>
      <c r="J369" s="3"/>
      <c r="K369" s="3"/>
    </row>
    <row r="370">
      <c r="A370" s="8">
        <f t="shared" si="1"/>
        <v>0</v>
      </c>
      <c r="B370" s="3"/>
      <c r="C370" s="3"/>
      <c r="D370" s="38"/>
      <c r="E370" s="17"/>
      <c r="F370" s="3"/>
      <c r="G370" s="3"/>
      <c r="J370" s="3"/>
      <c r="K370" s="3"/>
    </row>
    <row r="371">
      <c r="A371" s="8">
        <f t="shared" si="1"/>
        <v>0</v>
      </c>
      <c r="B371" s="3"/>
      <c r="C371" s="3"/>
      <c r="D371" s="38"/>
      <c r="E371" s="17"/>
      <c r="F371" s="3"/>
      <c r="G371" s="3"/>
      <c r="J371" s="3"/>
      <c r="K371" s="3"/>
    </row>
    <row r="372">
      <c r="A372" s="8">
        <f t="shared" si="1"/>
        <v>0</v>
      </c>
      <c r="B372" s="3"/>
      <c r="C372" s="3"/>
      <c r="D372" s="38"/>
      <c r="E372" s="17"/>
      <c r="F372" s="3"/>
      <c r="G372" s="3"/>
      <c r="J372" s="3"/>
      <c r="K372" s="3"/>
    </row>
    <row r="373">
      <c r="A373" s="8">
        <f t="shared" si="1"/>
        <v>0</v>
      </c>
      <c r="B373" s="3"/>
      <c r="C373" s="3"/>
      <c r="D373" s="38"/>
      <c r="E373" s="17"/>
      <c r="F373" s="3"/>
      <c r="G373" s="3"/>
      <c r="J373" s="3"/>
      <c r="K373" s="3"/>
    </row>
    <row r="374">
      <c r="A374" s="8">
        <f t="shared" si="1"/>
        <v>0</v>
      </c>
      <c r="B374" s="3"/>
      <c r="C374" s="3"/>
      <c r="D374" s="38"/>
      <c r="E374" s="17"/>
      <c r="F374" s="3"/>
      <c r="G374" s="3"/>
      <c r="J374" s="3"/>
      <c r="K374" s="3"/>
    </row>
    <row r="375">
      <c r="A375" s="8">
        <f t="shared" si="1"/>
        <v>0</v>
      </c>
      <c r="B375" s="3"/>
      <c r="C375" s="3"/>
      <c r="D375" s="38"/>
      <c r="E375" s="17"/>
      <c r="F375" s="3"/>
      <c r="G375" s="3"/>
      <c r="J375" s="3"/>
      <c r="K375" s="3"/>
    </row>
    <row r="376">
      <c r="A376" s="8">
        <f t="shared" si="1"/>
        <v>0</v>
      </c>
      <c r="B376" s="3"/>
      <c r="C376" s="3"/>
      <c r="D376" s="38"/>
      <c r="E376" s="17"/>
      <c r="F376" s="3"/>
      <c r="G376" s="3"/>
      <c r="J376" s="3"/>
      <c r="K376" s="3"/>
    </row>
    <row r="377">
      <c r="A377" s="8">
        <f t="shared" si="1"/>
        <v>0</v>
      </c>
      <c r="B377" s="3"/>
      <c r="C377" s="3"/>
      <c r="D377" s="38"/>
      <c r="E377" s="17"/>
      <c r="F377" s="3"/>
      <c r="G377" s="3"/>
      <c r="J377" s="3"/>
      <c r="K377" s="3"/>
    </row>
    <row r="378">
      <c r="A378" s="8">
        <f t="shared" si="1"/>
        <v>0</v>
      </c>
      <c r="B378" s="3"/>
      <c r="C378" s="3"/>
      <c r="D378" s="38"/>
      <c r="E378" s="17"/>
      <c r="F378" s="3"/>
      <c r="G378" s="3"/>
      <c r="J378" s="3"/>
      <c r="K378" s="3"/>
    </row>
    <row r="379">
      <c r="A379" s="8">
        <f t="shared" si="1"/>
        <v>0</v>
      </c>
      <c r="B379" s="3"/>
      <c r="C379" s="3"/>
      <c r="D379" s="38"/>
      <c r="E379" s="17"/>
      <c r="F379" s="3"/>
      <c r="G379" s="3"/>
      <c r="J379" s="3"/>
      <c r="K379" s="3"/>
    </row>
    <row r="380">
      <c r="A380" s="8">
        <f t="shared" si="1"/>
        <v>0</v>
      </c>
      <c r="B380" s="3"/>
      <c r="C380" s="3"/>
      <c r="D380" s="38"/>
      <c r="E380" s="17"/>
      <c r="F380" s="3"/>
      <c r="G380" s="3"/>
      <c r="J380" s="3"/>
      <c r="K380" s="3"/>
    </row>
    <row r="381">
      <c r="A381" s="8">
        <f t="shared" si="1"/>
        <v>0</v>
      </c>
      <c r="B381" s="3"/>
      <c r="C381" s="3"/>
      <c r="D381" s="38"/>
      <c r="E381" s="17"/>
      <c r="F381" s="3"/>
      <c r="G381" s="3"/>
      <c r="J381" s="3"/>
      <c r="K381" s="3"/>
    </row>
    <row r="382">
      <c r="A382" s="8">
        <f t="shared" si="1"/>
        <v>0</v>
      </c>
      <c r="B382" s="3"/>
      <c r="C382" s="3"/>
      <c r="D382" s="38"/>
      <c r="E382" s="17"/>
      <c r="F382" s="3"/>
      <c r="G382" s="3"/>
      <c r="J382" s="3"/>
      <c r="K382" s="3"/>
    </row>
    <row r="383">
      <c r="A383" s="8">
        <f t="shared" si="1"/>
        <v>0</v>
      </c>
      <c r="B383" s="3"/>
      <c r="C383" s="3"/>
      <c r="D383" s="38"/>
      <c r="E383" s="17"/>
      <c r="F383" s="3"/>
      <c r="G383" s="3"/>
      <c r="J383" s="3"/>
      <c r="K383" s="3"/>
    </row>
    <row r="384">
      <c r="A384" s="8">
        <f t="shared" si="1"/>
        <v>0</v>
      </c>
      <c r="B384" s="3"/>
      <c r="C384" s="3"/>
      <c r="D384" s="38"/>
      <c r="E384" s="17"/>
      <c r="F384" s="3"/>
      <c r="G384" s="3"/>
      <c r="J384" s="3"/>
      <c r="K384" s="3"/>
    </row>
    <row r="385">
      <c r="A385" s="8">
        <f t="shared" si="1"/>
        <v>0</v>
      </c>
      <c r="B385" s="3"/>
      <c r="C385" s="3"/>
      <c r="D385" s="38"/>
      <c r="E385" s="17"/>
      <c r="F385" s="3"/>
      <c r="G385" s="3"/>
      <c r="J385" s="3"/>
      <c r="K385" s="3"/>
    </row>
    <row r="386">
      <c r="A386" s="8">
        <f t="shared" si="1"/>
        <v>0</v>
      </c>
      <c r="B386" s="3"/>
      <c r="C386" s="3"/>
      <c r="D386" s="38"/>
      <c r="E386" s="17"/>
      <c r="F386" s="3"/>
      <c r="G386" s="3"/>
      <c r="J386" s="3"/>
      <c r="K386" s="3"/>
    </row>
    <row r="387">
      <c r="A387" s="8">
        <f t="shared" si="1"/>
        <v>0</v>
      </c>
      <c r="B387" s="3"/>
      <c r="C387" s="3"/>
      <c r="D387" s="38"/>
      <c r="E387" s="17"/>
      <c r="F387" s="3"/>
      <c r="G387" s="3"/>
      <c r="J387" s="3"/>
      <c r="K387" s="3"/>
    </row>
    <row r="388">
      <c r="A388" s="8">
        <f t="shared" si="1"/>
        <v>0</v>
      </c>
      <c r="B388" s="3"/>
      <c r="C388" s="3"/>
      <c r="D388" s="38"/>
      <c r="E388" s="17"/>
      <c r="F388" s="3"/>
      <c r="G388" s="3"/>
      <c r="J388" s="3"/>
      <c r="K388" s="3"/>
    </row>
    <row r="389">
      <c r="A389" s="8">
        <f t="shared" si="1"/>
        <v>0</v>
      </c>
      <c r="B389" s="3"/>
      <c r="C389" s="3"/>
      <c r="D389" s="38"/>
      <c r="E389" s="17"/>
      <c r="F389" s="3"/>
      <c r="G389" s="3"/>
      <c r="J389" s="3"/>
      <c r="K389" s="3"/>
    </row>
    <row r="390">
      <c r="A390" s="8">
        <f t="shared" si="1"/>
        <v>0</v>
      </c>
      <c r="B390" s="3"/>
      <c r="C390" s="3"/>
      <c r="D390" s="38"/>
      <c r="E390" s="17"/>
      <c r="F390" s="3"/>
      <c r="G390" s="3"/>
      <c r="J390" s="3"/>
      <c r="K390" s="3"/>
    </row>
    <row r="391">
      <c r="A391" s="8">
        <f t="shared" si="1"/>
        <v>0</v>
      </c>
      <c r="B391" s="3"/>
      <c r="C391" s="3"/>
      <c r="D391" s="38"/>
      <c r="E391" s="17"/>
      <c r="F391" s="3"/>
      <c r="G391" s="3"/>
      <c r="J391" s="3"/>
      <c r="K391" s="3"/>
    </row>
    <row r="392">
      <c r="A392" s="8">
        <f t="shared" si="1"/>
        <v>0</v>
      </c>
      <c r="B392" s="3"/>
      <c r="C392" s="3"/>
      <c r="D392" s="38"/>
      <c r="E392" s="17"/>
      <c r="F392" s="3"/>
      <c r="G392" s="3"/>
      <c r="J392" s="3"/>
      <c r="K392" s="3"/>
    </row>
    <row r="393">
      <c r="A393" s="8">
        <f t="shared" si="1"/>
        <v>0</v>
      </c>
      <c r="B393" s="3"/>
      <c r="C393" s="3"/>
      <c r="D393" s="38"/>
      <c r="E393" s="17"/>
      <c r="F393" s="3"/>
      <c r="G393" s="3"/>
      <c r="J393" s="3"/>
      <c r="K393" s="3"/>
    </row>
    <row r="394">
      <c r="A394" s="8">
        <f t="shared" si="1"/>
        <v>0</v>
      </c>
      <c r="B394" s="3"/>
      <c r="C394" s="3"/>
      <c r="D394" s="38"/>
      <c r="E394" s="17"/>
      <c r="F394" s="3"/>
      <c r="G394" s="3"/>
      <c r="J394" s="3"/>
      <c r="K394" s="3"/>
    </row>
    <row r="395">
      <c r="A395" s="8">
        <f t="shared" si="1"/>
        <v>0</v>
      </c>
      <c r="B395" s="3"/>
      <c r="C395" s="3"/>
      <c r="D395" s="38"/>
      <c r="E395" s="17"/>
      <c r="F395" s="3"/>
      <c r="G395" s="3"/>
      <c r="J395" s="3"/>
      <c r="K395" s="3"/>
    </row>
    <row r="396">
      <c r="A396" s="8">
        <f t="shared" si="1"/>
        <v>0</v>
      </c>
      <c r="B396" s="3"/>
      <c r="C396" s="3"/>
      <c r="D396" s="38"/>
      <c r="E396" s="17"/>
      <c r="F396" s="3"/>
      <c r="G396" s="3"/>
      <c r="J396" s="3"/>
      <c r="K396" s="3"/>
    </row>
    <row r="397">
      <c r="A397" s="8">
        <f t="shared" si="1"/>
        <v>0</v>
      </c>
      <c r="B397" s="3"/>
      <c r="C397" s="3"/>
      <c r="D397" s="38"/>
      <c r="E397" s="17"/>
      <c r="F397" s="3"/>
      <c r="G397" s="3"/>
      <c r="J397" s="3"/>
      <c r="K397" s="3"/>
    </row>
    <row r="398">
      <c r="A398" s="8">
        <f t="shared" si="1"/>
        <v>0</v>
      </c>
      <c r="B398" s="3"/>
      <c r="C398" s="3"/>
      <c r="D398" s="38"/>
      <c r="E398" s="17"/>
      <c r="F398" s="3"/>
      <c r="G398" s="3"/>
      <c r="J398" s="3"/>
      <c r="K398" s="3"/>
    </row>
    <row r="399">
      <c r="A399" s="8">
        <f t="shared" si="1"/>
        <v>0</v>
      </c>
      <c r="B399" s="3"/>
      <c r="C399" s="3"/>
      <c r="D399" s="38"/>
      <c r="E399" s="17"/>
      <c r="F399" s="3"/>
      <c r="G399" s="3"/>
      <c r="J399" s="3"/>
      <c r="K399" s="3"/>
    </row>
    <row r="400">
      <c r="A400" s="8">
        <f t="shared" si="1"/>
        <v>0</v>
      </c>
      <c r="B400" s="3"/>
      <c r="C400" s="3"/>
      <c r="D400" s="38"/>
      <c r="E400" s="17"/>
      <c r="F400" s="3"/>
      <c r="G400" s="3"/>
      <c r="J400" s="3"/>
      <c r="K400" s="3"/>
    </row>
    <row r="401">
      <c r="A401" s="8">
        <f t="shared" si="1"/>
        <v>0</v>
      </c>
      <c r="B401" s="3"/>
      <c r="C401" s="3"/>
      <c r="D401" s="38"/>
      <c r="E401" s="17"/>
      <c r="F401" s="3"/>
      <c r="G401" s="3"/>
      <c r="J401" s="3"/>
      <c r="K401" s="3"/>
    </row>
    <row r="402">
      <c r="A402" s="8">
        <f t="shared" si="1"/>
        <v>0</v>
      </c>
      <c r="B402" s="3"/>
      <c r="C402" s="3"/>
      <c r="D402" s="38"/>
      <c r="E402" s="17"/>
      <c r="F402" s="3"/>
      <c r="G402" s="3"/>
      <c r="J402" s="3"/>
      <c r="K402" s="3"/>
    </row>
    <row r="403">
      <c r="A403" s="8">
        <f t="shared" si="1"/>
        <v>0</v>
      </c>
      <c r="B403" s="3"/>
      <c r="C403" s="3"/>
      <c r="D403" s="38"/>
      <c r="E403" s="17"/>
      <c r="F403" s="3"/>
      <c r="G403" s="3"/>
      <c r="J403" s="3"/>
      <c r="K403" s="3"/>
    </row>
    <row r="404">
      <c r="A404" s="8">
        <f t="shared" si="1"/>
        <v>0</v>
      </c>
      <c r="B404" s="3"/>
      <c r="C404" s="3"/>
      <c r="D404" s="38"/>
      <c r="E404" s="17"/>
      <c r="F404" s="3"/>
      <c r="G404" s="3"/>
      <c r="J404" s="3"/>
      <c r="K404" s="3"/>
    </row>
    <row r="405">
      <c r="A405" s="8">
        <f t="shared" si="1"/>
        <v>0</v>
      </c>
      <c r="B405" s="3"/>
      <c r="C405" s="3"/>
      <c r="D405" s="38"/>
      <c r="E405" s="17"/>
      <c r="F405" s="3"/>
      <c r="G405" s="3"/>
      <c r="J405" s="3"/>
      <c r="K405" s="3"/>
    </row>
    <row r="406">
      <c r="A406" s="8">
        <f t="shared" si="1"/>
        <v>0</v>
      </c>
      <c r="B406" s="3"/>
      <c r="C406" s="3"/>
      <c r="D406" s="38"/>
      <c r="E406" s="17"/>
      <c r="F406" s="3"/>
      <c r="G406" s="3"/>
      <c r="J406" s="3"/>
      <c r="K406" s="3"/>
    </row>
    <row r="407">
      <c r="A407" s="8">
        <f t="shared" si="1"/>
        <v>0</v>
      </c>
      <c r="B407" s="3"/>
      <c r="C407" s="3"/>
      <c r="D407" s="38"/>
      <c r="E407" s="17"/>
      <c r="F407" s="3"/>
      <c r="G407" s="3"/>
      <c r="J407" s="3"/>
      <c r="K407" s="3"/>
    </row>
    <row r="408">
      <c r="A408" s="8">
        <f t="shared" si="1"/>
        <v>0</v>
      </c>
      <c r="B408" s="3"/>
      <c r="C408" s="3"/>
      <c r="D408" s="38"/>
      <c r="E408" s="17"/>
      <c r="F408" s="3"/>
      <c r="G408" s="3"/>
      <c r="J408" s="3"/>
      <c r="K408" s="3"/>
    </row>
    <row r="409">
      <c r="A409" s="8">
        <f t="shared" si="1"/>
        <v>0</v>
      </c>
      <c r="B409" s="3"/>
      <c r="C409" s="3"/>
      <c r="D409" s="38"/>
      <c r="E409" s="17"/>
      <c r="F409" s="3"/>
      <c r="G409" s="3"/>
      <c r="J409" s="3"/>
      <c r="K409" s="3"/>
    </row>
    <row r="410">
      <c r="A410" s="8">
        <f t="shared" si="1"/>
        <v>0</v>
      </c>
      <c r="B410" s="3"/>
      <c r="C410" s="3"/>
      <c r="D410" s="38"/>
      <c r="E410" s="17"/>
      <c r="F410" s="3"/>
      <c r="G410" s="3"/>
      <c r="J410" s="3"/>
      <c r="K410" s="3"/>
    </row>
    <row r="411">
      <c r="A411" s="8">
        <f t="shared" si="1"/>
        <v>0</v>
      </c>
      <c r="B411" s="3"/>
      <c r="C411" s="3"/>
      <c r="D411" s="38"/>
      <c r="E411" s="17"/>
      <c r="F411" s="3"/>
      <c r="G411" s="3"/>
      <c r="J411" s="3"/>
      <c r="K411" s="3"/>
    </row>
    <row r="412">
      <c r="A412" s="8">
        <f t="shared" si="1"/>
        <v>0</v>
      </c>
      <c r="B412" s="3"/>
      <c r="C412" s="3"/>
      <c r="D412" s="38"/>
      <c r="E412" s="17"/>
      <c r="F412" s="3"/>
      <c r="G412" s="3"/>
      <c r="J412" s="3"/>
      <c r="K412" s="3"/>
    </row>
    <row r="413">
      <c r="A413" s="8">
        <f t="shared" si="1"/>
        <v>0</v>
      </c>
      <c r="B413" s="3"/>
      <c r="C413" s="3"/>
      <c r="D413" s="38"/>
      <c r="E413" s="17"/>
      <c r="F413" s="3"/>
      <c r="G413" s="3"/>
      <c r="J413" s="3"/>
      <c r="K413" s="3"/>
    </row>
    <row r="414">
      <c r="A414" s="8">
        <f t="shared" si="1"/>
        <v>0</v>
      </c>
      <c r="B414" s="3"/>
      <c r="C414" s="3"/>
      <c r="D414" s="38"/>
      <c r="E414" s="17"/>
      <c r="F414" s="3"/>
      <c r="G414" s="3"/>
      <c r="J414" s="3"/>
      <c r="K414" s="3"/>
    </row>
    <row r="415">
      <c r="A415" s="8">
        <f t="shared" si="1"/>
        <v>0</v>
      </c>
      <c r="B415" s="3"/>
      <c r="C415" s="3"/>
      <c r="D415" s="38"/>
      <c r="E415" s="17"/>
      <c r="F415" s="3"/>
      <c r="G415" s="3"/>
      <c r="J415" s="3"/>
      <c r="K415" s="3"/>
    </row>
    <row r="416">
      <c r="A416" s="8">
        <f t="shared" si="1"/>
        <v>0</v>
      </c>
      <c r="B416" s="3"/>
      <c r="C416" s="3"/>
      <c r="D416" s="38"/>
      <c r="E416" s="17"/>
      <c r="F416" s="3"/>
      <c r="G416" s="3"/>
      <c r="J416" s="3"/>
      <c r="K416" s="3"/>
    </row>
    <row r="417">
      <c r="A417" s="8">
        <f t="shared" si="1"/>
        <v>0</v>
      </c>
      <c r="B417" s="3"/>
      <c r="C417" s="3"/>
      <c r="D417" s="38"/>
      <c r="E417" s="17"/>
      <c r="F417" s="3"/>
      <c r="G417" s="3"/>
      <c r="J417" s="3"/>
      <c r="K417" s="3"/>
    </row>
    <row r="418">
      <c r="A418" s="8">
        <f t="shared" si="1"/>
        <v>0</v>
      </c>
      <c r="B418" s="3"/>
      <c r="C418" s="3"/>
      <c r="D418" s="38"/>
      <c r="E418" s="17"/>
      <c r="F418" s="3"/>
      <c r="G418" s="3"/>
      <c r="J418" s="3"/>
      <c r="K418" s="3"/>
    </row>
    <row r="419">
      <c r="A419" s="8">
        <f t="shared" si="1"/>
        <v>0</v>
      </c>
      <c r="B419" s="3"/>
      <c r="C419" s="3"/>
      <c r="D419" s="38"/>
      <c r="E419" s="17"/>
      <c r="F419" s="3"/>
      <c r="G419" s="3"/>
      <c r="J419" s="3"/>
      <c r="K419" s="3"/>
    </row>
    <row r="420">
      <c r="A420" s="8">
        <f t="shared" si="1"/>
        <v>0</v>
      </c>
      <c r="B420" s="3"/>
      <c r="C420" s="3"/>
      <c r="D420" s="38"/>
      <c r="E420" s="17"/>
      <c r="F420" s="3"/>
      <c r="G420" s="3"/>
      <c r="J420" s="3"/>
      <c r="K420" s="3"/>
    </row>
    <row r="421">
      <c r="A421" s="8">
        <f t="shared" si="1"/>
        <v>0</v>
      </c>
      <c r="B421" s="3"/>
      <c r="C421" s="3"/>
      <c r="D421" s="38"/>
      <c r="E421" s="17"/>
      <c r="F421" s="3"/>
      <c r="G421" s="3"/>
      <c r="J421" s="3"/>
      <c r="K421" s="3"/>
    </row>
    <row r="422">
      <c r="A422" s="8">
        <f t="shared" si="1"/>
        <v>0</v>
      </c>
      <c r="B422" s="3"/>
      <c r="C422" s="3"/>
      <c r="D422" s="38"/>
      <c r="E422" s="17"/>
      <c r="F422" s="3"/>
      <c r="G422" s="3"/>
      <c r="J422" s="3"/>
      <c r="K422" s="3"/>
    </row>
    <row r="423">
      <c r="A423" s="8">
        <f t="shared" si="1"/>
        <v>0</v>
      </c>
      <c r="B423" s="3"/>
      <c r="C423" s="3"/>
      <c r="D423" s="38"/>
      <c r="E423" s="17"/>
      <c r="F423" s="3"/>
      <c r="G423" s="3"/>
      <c r="J423" s="3"/>
      <c r="K423" s="3"/>
    </row>
    <row r="424">
      <c r="A424" s="8">
        <f t="shared" si="1"/>
        <v>0</v>
      </c>
      <c r="B424" s="3"/>
      <c r="C424" s="3"/>
      <c r="D424" s="38"/>
      <c r="E424" s="17"/>
      <c r="F424" s="3"/>
      <c r="G424" s="3"/>
      <c r="J424" s="3"/>
      <c r="K424" s="3"/>
    </row>
    <row r="425">
      <c r="A425" s="8">
        <f t="shared" si="1"/>
        <v>0</v>
      </c>
      <c r="B425" s="3"/>
      <c r="C425" s="3"/>
      <c r="D425" s="38"/>
      <c r="E425" s="17"/>
      <c r="F425" s="3"/>
      <c r="G425" s="3"/>
      <c r="J425" s="3"/>
      <c r="K425" s="3"/>
    </row>
    <row r="426">
      <c r="A426" s="8">
        <f t="shared" si="1"/>
        <v>0</v>
      </c>
      <c r="B426" s="3"/>
      <c r="C426" s="3"/>
      <c r="D426" s="38"/>
      <c r="E426" s="17"/>
      <c r="F426" s="3"/>
      <c r="G426" s="3"/>
      <c r="J426" s="3"/>
      <c r="K426" s="3"/>
    </row>
    <row r="427">
      <c r="A427" s="8">
        <f t="shared" si="1"/>
        <v>0</v>
      </c>
      <c r="B427" s="3"/>
      <c r="C427" s="3"/>
      <c r="D427" s="38"/>
      <c r="E427" s="17"/>
      <c r="F427" s="3"/>
      <c r="G427" s="3"/>
      <c r="J427" s="3"/>
      <c r="K427" s="3"/>
    </row>
    <row r="428">
      <c r="A428" s="8">
        <f t="shared" si="1"/>
        <v>0</v>
      </c>
      <c r="B428" s="3"/>
      <c r="C428" s="3"/>
      <c r="D428" s="38"/>
      <c r="E428" s="17"/>
      <c r="F428" s="3"/>
      <c r="G428" s="3"/>
      <c r="J428" s="3"/>
      <c r="K428" s="3"/>
    </row>
    <row r="429">
      <c r="A429" s="8">
        <f t="shared" si="1"/>
        <v>0</v>
      </c>
      <c r="B429" s="3"/>
      <c r="C429" s="3"/>
      <c r="D429" s="38"/>
      <c r="E429" s="17"/>
      <c r="F429" s="3"/>
      <c r="G429" s="3"/>
      <c r="J429" s="3"/>
      <c r="K429" s="3"/>
    </row>
    <row r="430">
      <c r="A430" s="8">
        <f t="shared" si="1"/>
        <v>0</v>
      </c>
      <c r="B430" s="3"/>
      <c r="C430" s="3"/>
      <c r="D430" s="38"/>
      <c r="E430" s="17"/>
      <c r="F430" s="3"/>
      <c r="G430" s="3"/>
      <c r="J430" s="3"/>
      <c r="K430" s="3"/>
    </row>
    <row r="431">
      <c r="A431" s="8">
        <f t="shared" si="1"/>
        <v>0</v>
      </c>
      <c r="B431" s="3"/>
      <c r="C431" s="3"/>
      <c r="D431" s="38"/>
      <c r="E431" s="17"/>
      <c r="F431" s="3"/>
      <c r="G431" s="3"/>
      <c r="J431" s="3"/>
      <c r="K431" s="3"/>
    </row>
    <row r="432">
      <c r="A432" s="8">
        <f t="shared" si="1"/>
        <v>0</v>
      </c>
      <c r="B432" s="3"/>
      <c r="C432" s="3"/>
      <c r="D432" s="38"/>
      <c r="E432" s="17"/>
      <c r="F432" s="3"/>
      <c r="G432" s="3"/>
      <c r="J432" s="3"/>
      <c r="K432" s="3"/>
    </row>
    <row r="433">
      <c r="A433" s="8">
        <f t="shared" si="1"/>
        <v>0</v>
      </c>
      <c r="B433" s="3"/>
      <c r="C433" s="3"/>
      <c r="D433" s="38"/>
      <c r="E433" s="17"/>
      <c r="F433" s="3"/>
      <c r="G433" s="3"/>
      <c r="J433" s="3"/>
      <c r="K433" s="3"/>
    </row>
    <row r="434">
      <c r="A434" s="8">
        <f t="shared" si="1"/>
        <v>0</v>
      </c>
      <c r="B434" s="3"/>
      <c r="C434" s="3"/>
      <c r="D434" s="38"/>
      <c r="E434" s="17"/>
      <c r="F434" s="3"/>
      <c r="G434" s="3"/>
      <c r="J434" s="3"/>
      <c r="K434" s="3"/>
    </row>
    <row r="435">
      <c r="A435" s="8">
        <f t="shared" si="1"/>
        <v>0</v>
      </c>
      <c r="B435" s="3"/>
      <c r="C435" s="3"/>
      <c r="D435" s="38"/>
      <c r="E435" s="17"/>
      <c r="F435" s="3"/>
      <c r="G435" s="3"/>
      <c r="J435" s="3"/>
      <c r="K435" s="3"/>
    </row>
    <row r="436">
      <c r="A436" s="8">
        <f t="shared" si="1"/>
        <v>0</v>
      </c>
      <c r="B436" s="3"/>
      <c r="C436" s="3"/>
      <c r="D436" s="38"/>
      <c r="E436" s="17"/>
      <c r="F436" s="3"/>
      <c r="G436" s="3"/>
      <c r="J436" s="3"/>
      <c r="K436" s="3"/>
    </row>
    <row r="437">
      <c r="A437" s="8">
        <f t="shared" si="1"/>
        <v>0</v>
      </c>
      <c r="B437" s="3"/>
      <c r="C437" s="3"/>
      <c r="D437" s="38"/>
      <c r="E437" s="17"/>
      <c r="F437" s="3"/>
      <c r="G437" s="3"/>
      <c r="J437" s="3"/>
      <c r="K437" s="3"/>
    </row>
    <row r="438">
      <c r="A438" s="8">
        <f t="shared" si="1"/>
        <v>0</v>
      </c>
      <c r="B438" s="3"/>
      <c r="C438" s="3"/>
      <c r="D438" s="38"/>
      <c r="E438" s="17"/>
      <c r="F438" s="3"/>
      <c r="G438" s="3"/>
      <c r="J438" s="3"/>
      <c r="K438" s="3"/>
    </row>
    <row r="439">
      <c r="A439" s="8">
        <f t="shared" si="1"/>
        <v>0</v>
      </c>
      <c r="B439" s="3"/>
      <c r="C439" s="3"/>
      <c r="D439" s="38"/>
      <c r="E439" s="17"/>
      <c r="F439" s="3"/>
      <c r="G439" s="3"/>
      <c r="J439" s="3"/>
      <c r="K439" s="3"/>
    </row>
    <row r="440">
      <c r="A440" s="8">
        <f t="shared" si="1"/>
        <v>0</v>
      </c>
      <c r="B440" s="3"/>
      <c r="C440" s="3"/>
      <c r="D440" s="38"/>
      <c r="E440" s="17"/>
      <c r="F440" s="3"/>
      <c r="G440" s="3"/>
      <c r="J440" s="3"/>
      <c r="K440" s="3"/>
    </row>
    <row r="441">
      <c r="A441" s="8">
        <f t="shared" si="1"/>
        <v>0</v>
      </c>
      <c r="B441" s="3"/>
      <c r="C441" s="3"/>
      <c r="D441" s="38"/>
      <c r="E441" s="17"/>
      <c r="F441" s="3"/>
      <c r="G441" s="3"/>
      <c r="J441" s="3"/>
      <c r="K441" s="3"/>
    </row>
    <row r="442">
      <c r="A442" s="8">
        <f t="shared" si="1"/>
        <v>0</v>
      </c>
      <c r="B442" s="3"/>
      <c r="C442" s="3"/>
      <c r="D442" s="38"/>
      <c r="E442" s="17"/>
      <c r="F442" s="3"/>
      <c r="G442" s="3"/>
      <c r="J442" s="3"/>
      <c r="K442" s="3"/>
    </row>
    <row r="443">
      <c r="A443" s="8">
        <f t="shared" si="1"/>
        <v>0</v>
      </c>
      <c r="B443" s="3"/>
      <c r="C443" s="3"/>
      <c r="D443" s="38"/>
      <c r="E443" s="17"/>
      <c r="F443" s="3"/>
      <c r="G443" s="3"/>
      <c r="J443" s="3"/>
      <c r="K443" s="3"/>
    </row>
    <row r="444">
      <c r="A444" s="8">
        <f t="shared" si="1"/>
        <v>0</v>
      </c>
      <c r="B444" s="3"/>
      <c r="C444" s="3"/>
      <c r="D444" s="38"/>
      <c r="E444" s="17"/>
      <c r="F444" s="3"/>
      <c r="G444" s="3"/>
      <c r="J444" s="3"/>
      <c r="K444" s="3"/>
    </row>
    <row r="445">
      <c r="A445" s="8">
        <f t="shared" si="1"/>
        <v>0</v>
      </c>
      <c r="B445" s="3"/>
      <c r="C445" s="3"/>
      <c r="D445" s="38"/>
      <c r="E445" s="17"/>
      <c r="F445" s="3"/>
      <c r="G445" s="3"/>
      <c r="J445" s="3"/>
      <c r="K445" s="3"/>
    </row>
    <row r="446">
      <c r="A446" s="8">
        <f t="shared" si="1"/>
        <v>0</v>
      </c>
      <c r="B446" s="3"/>
      <c r="C446" s="3"/>
      <c r="D446" s="38"/>
      <c r="E446" s="17"/>
      <c r="F446" s="3"/>
      <c r="G446" s="3"/>
      <c r="J446" s="3"/>
      <c r="K446" s="3"/>
    </row>
    <row r="447">
      <c r="A447" s="8">
        <f t="shared" si="1"/>
        <v>0</v>
      </c>
      <c r="B447" s="3"/>
      <c r="C447" s="3"/>
      <c r="D447" s="38"/>
      <c r="E447" s="17"/>
      <c r="F447" s="3"/>
      <c r="G447" s="3"/>
      <c r="J447" s="3"/>
      <c r="K447" s="3"/>
    </row>
    <row r="448">
      <c r="A448" s="8">
        <f t="shared" si="1"/>
        <v>0</v>
      </c>
      <c r="B448" s="3"/>
      <c r="C448" s="3"/>
      <c r="D448" s="38"/>
      <c r="E448" s="17"/>
      <c r="F448" s="3"/>
      <c r="G448" s="3"/>
      <c r="J448" s="3"/>
      <c r="K448" s="3"/>
    </row>
    <row r="449">
      <c r="A449" s="8">
        <f t="shared" si="1"/>
        <v>0</v>
      </c>
      <c r="B449" s="3"/>
      <c r="C449" s="3"/>
      <c r="D449" s="38"/>
      <c r="E449" s="17"/>
      <c r="F449" s="3"/>
      <c r="G449" s="3"/>
      <c r="J449" s="3"/>
      <c r="K449" s="3"/>
    </row>
    <row r="450">
      <c r="A450" s="8">
        <f t="shared" si="1"/>
        <v>0</v>
      </c>
      <c r="B450" s="3"/>
      <c r="C450" s="3"/>
      <c r="D450" s="38"/>
      <c r="E450" s="17"/>
      <c r="F450" s="3"/>
      <c r="G450" s="3"/>
      <c r="J450" s="3"/>
      <c r="K450" s="3"/>
    </row>
    <row r="451">
      <c r="A451" s="8">
        <f t="shared" si="1"/>
        <v>0</v>
      </c>
      <c r="B451" s="3"/>
      <c r="C451" s="3"/>
      <c r="D451" s="38"/>
      <c r="E451" s="17"/>
      <c r="F451" s="3"/>
      <c r="G451" s="3"/>
      <c r="J451" s="3"/>
      <c r="K451" s="3"/>
    </row>
    <row r="452">
      <c r="A452" s="8">
        <f t="shared" si="1"/>
        <v>0</v>
      </c>
      <c r="B452" s="3"/>
      <c r="C452" s="3"/>
      <c r="D452" s="38"/>
      <c r="E452" s="17"/>
      <c r="F452" s="3"/>
      <c r="G452" s="3"/>
      <c r="J452" s="3"/>
      <c r="K452" s="3"/>
    </row>
    <row r="453">
      <c r="A453" s="8">
        <f t="shared" si="1"/>
        <v>0</v>
      </c>
      <c r="B453" s="3"/>
      <c r="C453" s="3"/>
      <c r="D453" s="38"/>
      <c r="E453" s="17"/>
      <c r="F453" s="3"/>
      <c r="G453" s="3"/>
      <c r="J453" s="3"/>
      <c r="K453" s="3"/>
    </row>
    <row r="454">
      <c r="A454" s="8">
        <f t="shared" si="1"/>
        <v>0</v>
      </c>
      <c r="B454" s="3"/>
      <c r="C454" s="3"/>
      <c r="D454" s="38"/>
      <c r="E454" s="17"/>
      <c r="F454" s="3"/>
      <c r="G454" s="3"/>
      <c r="J454" s="3"/>
      <c r="K454" s="3"/>
    </row>
    <row r="455">
      <c r="A455" s="8">
        <f t="shared" si="1"/>
        <v>0</v>
      </c>
      <c r="B455" s="3"/>
      <c r="C455" s="3"/>
      <c r="D455" s="38"/>
      <c r="E455" s="17"/>
      <c r="F455" s="3"/>
      <c r="G455" s="3"/>
      <c r="J455" s="3"/>
      <c r="K455" s="3"/>
    </row>
    <row r="456">
      <c r="A456" s="8">
        <f t="shared" si="1"/>
        <v>0</v>
      </c>
      <c r="B456" s="3"/>
      <c r="C456" s="3"/>
      <c r="D456" s="38"/>
      <c r="E456" s="17"/>
      <c r="F456" s="3"/>
      <c r="G456" s="3"/>
      <c r="J456" s="3"/>
      <c r="K456" s="3"/>
    </row>
    <row r="457">
      <c r="A457" s="8">
        <f t="shared" si="1"/>
        <v>0</v>
      </c>
      <c r="B457" s="3"/>
      <c r="C457" s="3"/>
      <c r="D457" s="38"/>
      <c r="E457" s="17"/>
      <c r="F457" s="3"/>
      <c r="G457" s="3"/>
      <c r="J457" s="3"/>
      <c r="K457" s="3"/>
    </row>
    <row r="458">
      <c r="A458" s="8">
        <f t="shared" si="1"/>
        <v>0</v>
      </c>
      <c r="B458" s="3"/>
      <c r="C458" s="3"/>
      <c r="D458" s="38"/>
      <c r="E458" s="17"/>
      <c r="F458" s="3"/>
      <c r="G458" s="3"/>
      <c r="J458" s="3"/>
      <c r="K458" s="3"/>
    </row>
    <row r="459">
      <c r="A459" s="8">
        <f t="shared" si="1"/>
        <v>0</v>
      </c>
      <c r="B459" s="3"/>
      <c r="C459" s="3"/>
      <c r="D459" s="38"/>
      <c r="E459" s="17"/>
      <c r="F459" s="3"/>
      <c r="G459" s="3"/>
      <c r="J459" s="3"/>
      <c r="K459" s="3"/>
    </row>
    <row r="460">
      <c r="A460" s="8">
        <f t="shared" si="1"/>
        <v>0</v>
      </c>
      <c r="B460" s="3"/>
      <c r="C460" s="3"/>
      <c r="D460" s="38"/>
      <c r="E460" s="17"/>
      <c r="F460" s="3"/>
      <c r="G460" s="3"/>
      <c r="J460" s="3"/>
      <c r="K460" s="3"/>
    </row>
    <row r="461">
      <c r="A461" s="8">
        <f t="shared" si="1"/>
        <v>0</v>
      </c>
      <c r="B461" s="3"/>
      <c r="C461" s="3"/>
      <c r="D461" s="38"/>
      <c r="E461" s="17"/>
      <c r="F461" s="3"/>
      <c r="G461" s="3"/>
      <c r="J461" s="3"/>
      <c r="K461" s="3"/>
    </row>
    <row r="462">
      <c r="A462" s="8">
        <f t="shared" si="1"/>
        <v>0</v>
      </c>
      <c r="B462" s="3"/>
      <c r="C462" s="3"/>
      <c r="D462" s="38"/>
      <c r="E462" s="17"/>
      <c r="F462" s="3"/>
      <c r="G462" s="3"/>
      <c r="J462" s="3"/>
      <c r="K462" s="3"/>
    </row>
    <row r="463">
      <c r="A463" s="8">
        <f t="shared" si="1"/>
        <v>0</v>
      </c>
      <c r="B463" s="3"/>
      <c r="C463" s="3"/>
      <c r="D463" s="38"/>
      <c r="E463" s="17"/>
      <c r="F463" s="3"/>
      <c r="G463" s="3"/>
      <c r="J463" s="3"/>
      <c r="K463" s="3"/>
    </row>
    <row r="464">
      <c r="A464" s="8">
        <f t="shared" si="1"/>
        <v>0</v>
      </c>
      <c r="B464" s="3"/>
      <c r="C464" s="3"/>
      <c r="D464" s="38"/>
      <c r="E464" s="17"/>
      <c r="F464" s="3"/>
      <c r="G464" s="3"/>
      <c r="J464" s="3"/>
      <c r="K464" s="3"/>
    </row>
    <row r="465">
      <c r="A465" s="8">
        <f t="shared" si="1"/>
        <v>0</v>
      </c>
      <c r="B465" s="3"/>
      <c r="C465" s="3"/>
      <c r="D465" s="38"/>
      <c r="E465" s="17"/>
      <c r="F465" s="3"/>
      <c r="G465" s="3"/>
      <c r="J465" s="3"/>
      <c r="K465" s="3"/>
    </row>
    <row r="466">
      <c r="A466" s="8">
        <f t="shared" si="1"/>
        <v>0</v>
      </c>
      <c r="B466" s="3"/>
      <c r="C466" s="3"/>
      <c r="D466" s="38"/>
      <c r="E466" s="17"/>
      <c r="F466" s="3"/>
      <c r="G466" s="3"/>
      <c r="J466" s="3"/>
      <c r="K466" s="3"/>
    </row>
    <row r="467">
      <c r="A467" s="8">
        <f t="shared" si="1"/>
        <v>0</v>
      </c>
      <c r="B467" s="3"/>
      <c r="C467" s="3"/>
      <c r="D467" s="38"/>
      <c r="E467" s="17"/>
      <c r="F467" s="3"/>
      <c r="G467" s="3"/>
      <c r="J467" s="3"/>
      <c r="K467" s="3"/>
    </row>
    <row r="468">
      <c r="A468" s="8">
        <f t="shared" si="1"/>
        <v>0</v>
      </c>
      <c r="B468" s="3"/>
      <c r="C468" s="3"/>
      <c r="D468" s="38"/>
      <c r="E468" s="17"/>
      <c r="F468" s="3"/>
      <c r="G468" s="3"/>
      <c r="J468" s="3"/>
      <c r="K468" s="3"/>
    </row>
    <row r="469">
      <c r="A469" s="8">
        <f t="shared" si="1"/>
        <v>0</v>
      </c>
      <c r="B469" s="3"/>
      <c r="C469" s="3"/>
      <c r="D469" s="38"/>
      <c r="E469" s="17"/>
      <c r="F469" s="3"/>
      <c r="G469" s="3"/>
      <c r="J469" s="3"/>
      <c r="K469" s="3"/>
    </row>
    <row r="470">
      <c r="A470" s="8">
        <f t="shared" si="1"/>
        <v>0</v>
      </c>
      <c r="B470" s="3"/>
      <c r="C470" s="3"/>
      <c r="D470" s="38"/>
      <c r="E470" s="17"/>
      <c r="F470" s="3"/>
      <c r="G470" s="3"/>
      <c r="J470" s="3"/>
      <c r="K470" s="3"/>
    </row>
    <row r="471">
      <c r="A471" s="8">
        <f t="shared" si="1"/>
        <v>0</v>
      </c>
      <c r="B471" s="3"/>
      <c r="C471" s="3"/>
      <c r="D471" s="38"/>
      <c r="E471" s="17"/>
      <c r="F471" s="3"/>
      <c r="G471" s="3"/>
      <c r="J471" s="3"/>
      <c r="K471" s="3"/>
    </row>
    <row r="472">
      <c r="A472" s="8">
        <f t="shared" si="1"/>
        <v>0</v>
      </c>
      <c r="B472" s="3"/>
      <c r="C472" s="3"/>
      <c r="D472" s="38"/>
      <c r="E472" s="17"/>
      <c r="F472" s="3"/>
      <c r="G472" s="3"/>
      <c r="J472" s="3"/>
      <c r="K472" s="3"/>
    </row>
    <row r="473">
      <c r="A473" s="8">
        <f t="shared" si="1"/>
        <v>0</v>
      </c>
      <c r="B473" s="3"/>
      <c r="C473" s="3"/>
      <c r="D473" s="38"/>
      <c r="E473" s="17"/>
      <c r="F473" s="3"/>
      <c r="G473" s="3"/>
      <c r="J473" s="3"/>
      <c r="K473" s="3"/>
    </row>
    <row r="474">
      <c r="A474" s="8">
        <f t="shared" si="1"/>
        <v>0</v>
      </c>
      <c r="B474" s="3"/>
      <c r="C474" s="3"/>
      <c r="D474" s="38"/>
      <c r="E474" s="17"/>
      <c r="F474" s="3"/>
      <c r="G474" s="3"/>
      <c r="J474" s="3"/>
      <c r="K474" s="3"/>
    </row>
    <row r="475">
      <c r="A475" s="8">
        <f t="shared" si="1"/>
        <v>0</v>
      </c>
      <c r="B475" s="3"/>
      <c r="C475" s="3"/>
      <c r="D475" s="38"/>
      <c r="E475" s="17"/>
      <c r="F475" s="3"/>
      <c r="G475" s="3"/>
      <c r="J475" s="3"/>
      <c r="K475" s="3"/>
    </row>
    <row r="476">
      <c r="A476" s="8">
        <f t="shared" si="1"/>
        <v>0</v>
      </c>
      <c r="B476" s="3"/>
      <c r="C476" s="3"/>
      <c r="D476" s="38"/>
      <c r="E476" s="17"/>
      <c r="F476" s="3"/>
      <c r="G476" s="3"/>
      <c r="J476" s="3"/>
      <c r="K476" s="3"/>
    </row>
    <row r="477">
      <c r="A477" s="8">
        <f t="shared" si="1"/>
        <v>0</v>
      </c>
      <c r="B477" s="3"/>
      <c r="C477" s="3"/>
      <c r="D477" s="38"/>
      <c r="E477" s="17"/>
      <c r="F477" s="3"/>
      <c r="G477" s="3"/>
      <c r="J477" s="3"/>
      <c r="K477" s="3"/>
    </row>
    <row r="478">
      <c r="A478" s="8">
        <f t="shared" si="1"/>
        <v>0</v>
      </c>
      <c r="B478" s="3"/>
      <c r="C478" s="3"/>
      <c r="D478" s="38"/>
      <c r="E478" s="17"/>
      <c r="F478" s="3"/>
      <c r="G478" s="3"/>
      <c r="J478" s="3"/>
      <c r="K478" s="3"/>
    </row>
    <row r="479">
      <c r="A479" s="8">
        <f t="shared" si="1"/>
        <v>0</v>
      </c>
      <c r="B479" s="3"/>
      <c r="C479" s="3"/>
      <c r="D479" s="38"/>
      <c r="E479" s="17"/>
      <c r="F479" s="3"/>
      <c r="G479" s="3"/>
      <c r="J479" s="3"/>
      <c r="K479" s="3"/>
    </row>
    <row r="480">
      <c r="A480" s="8">
        <f t="shared" si="1"/>
        <v>0</v>
      </c>
      <c r="B480" s="3"/>
      <c r="C480" s="3"/>
      <c r="D480" s="38"/>
      <c r="E480" s="17"/>
      <c r="F480" s="3"/>
      <c r="G480" s="3"/>
      <c r="J480" s="3"/>
      <c r="K480" s="3"/>
    </row>
    <row r="481">
      <c r="A481" s="8">
        <f t="shared" si="1"/>
        <v>0</v>
      </c>
      <c r="B481" s="3"/>
      <c r="C481" s="3"/>
      <c r="D481" s="38"/>
      <c r="E481" s="17"/>
      <c r="F481" s="3"/>
      <c r="G481" s="3"/>
      <c r="J481" s="3"/>
      <c r="K481" s="3"/>
    </row>
    <row r="482">
      <c r="A482" s="8">
        <f t="shared" si="1"/>
        <v>0</v>
      </c>
      <c r="B482" s="3"/>
      <c r="C482" s="3"/>
      <c r="D482" s="38"/>
      <c r="E482" s="17"/>
      <c r="F482" s="3"/>
      <c r="G482" s="3"/>
      <c r="J482" s="3"/>
      <c r="K482" s="3"/>
    </row>
    <row r="483">
      <c r="A483" s="8">
        <f t="shared" si="1"/>
        <v>0</v>
      </c>
      <c r="B483" s="3"/>
      <c r="C483" s="3"/>
      <c r="D483" s="38"/>
      <c r="E483" s="17"/>
      <c r="F483" s="3"/>
      <c r="G483" s="3"/>
      <c r="J483" s="3"/>
      <c r="K483" s="3"/>
    </row>
    <row r="484">
      <c r="A484" s="8">
        <f t="shared" si="1"/>
        <v>0</v>
      </c>
      <c r="B484" s="3"/>
      <c r="C484" s="3"/>
      <c r="D484" s="38"/>
      <c r="E484" s="17"/>
      <c r="F484" s="3"/>
      <c r="G484" s="3"/>
      <c r="J484" s="3"/>
      <c r="K484" s="3"/>
    </row>
    <row r="485">
      <c r="A485" s="8">
        <f t="shared" si="1"/>
        <v>0</v>
      </c>
      <c r="B485" s="3"/>
      <c r="C485" s="3"/>
      <c r="D485" s="38"/>
      <c r="E485" s="17"/>
      <c r="F485" s="3"/>
      <c r="G485" s="3"/>
      <c r="J485" s="3"/>
      <c r="K485" s="3"/>
    </row>
    <row r="486">
      <c r="A486" s="8">
        <f t="shared" si="1"/>
        <v>0</v>
      </c>
      <c r="B486" s="3"/>
      <c r="C486" s="3"/>
      <c r="D486" s="38"/>
      <c r="E486" s="17"/>
      <c r="F486" s="3"/>
      <c r="G486" s="3"/>
      <c r="J486" s="3"/>
      <c r="K486" s="3"/>
    </row>
    <row r="487">
      <c r="A487" s="8">
        <f t="shared" si="1"/>
        <v>0</v>
      </c>
      <c r="B487" s="3"/>
      <c r="C487" s="3"/>
      <c r="D487" s="38"/>
      <c r="E487" s="17"/>
      <c r="F487" s="3"/>
      <c r="G487" s="3"/>
      <c r="J487" s="3"/>
      <c r="K487" s="3"/>
    </row>
    <row r="488">
      <c r="A488" s="8">
        <f t="shared" si="1"/>
        <v>0</v>
      </c>
      <c r="B488" s="3"/>
      <c r="C488" s="3"/>
      <c r="D488" s="38"/>
      <c r="E488" s="17"/>
      <c r="F488" s="3"/>
      <c r="G488" s="3"/>
      <c r="J488" s="3"/>
      <c r="K488" s="3"/>
    </row>
    <row r="489">
      <c r="A489" s="8">
        <f t="shared" si="1"/>
        <v>0</v>
      </c>
      <c r="B489" s="3"/>
      <c r="C489" s="3"/>
      <c r="D489" s="38"/>
      <c r="E489" s="17"/>
      <c r="F489" s="3"/>
      <c r="G489" s="3"/>
      <c r="J489" s="3"/>
      <c r="K489" s="3"/>
    </row>
    <row r="490">
      <c r="A490" s="8">
        <f t="shared" si="1"/>
        <v>0</v>
      </c>
      <c r="B490" s="3"/>
      <c r="C490" s="3"/>
      <c r="D490" s="38"/>
      <c r="E490" s="17"/>
      <c r="F490" s="3"/>
      <c r="G490" s="3"/>
      <c r="J490" s="3"/>
      <c r="K490" s="3"/>
    </row>
    <row r="491">
      <c r="A491" s="8">
        <f t="shared" si="1"/>
        <v>0</v>
      </c>
      <c r="B491" s="3"/>
      <c r="C491" s="3"/>
      <c r="D491" s="38"/>
      <c r="E491" s="17"/>
      <c r="F491" s="3"/>
      <c r="G491" s="3"/>
      <c r="J491" s="3"/>
      <c r="K491" s="3"/>
    </row>
    <row r="492">
      <c r="A492" s="8">
        <f t="shared" si="1"/>
        <v>0</v>
      </c>
      <c r="B492" s="3"/>
      <c r="C492" s="3"/>
      <c r="D492" s="38"/>
      <c r="E492" s="17"/>
      <c r="F492" s="3"/>
      <c r="G492" s="3"/>
      <c r="J492" s="3"/>
      <c r="K492" s="3"/>
    </row>
    <row r="493">
      <c r="A493" s="8">
        <f t="shared" si="1"/>
        <v>0</v>
      </c>
      <c r="B493" s="3"/>
      <c r="C493" s="3"/>
      <c r="D493" s="38"/>
      <c r="E493" s="17"/>
      <c r="F493" s="3"/>
      <c r="G493" s="3"/>
      <c r="J493" s="3"/>
      <c r="K493" s="3"/>
    </row>
    <row r="494">
      <c r="A494" s="8">
        <f t="shared" si="1"/>
        <v>0</v>
      </c>
      <c r="B494" s="3"/>
      <c r="C494" s="3"/>
      <c r="D494" s="38"/>
      <c r="E494" s="17"/>
      <c r="F494" s="3"/>
      <c r="G494" s="3"/>
      <c r="J494" s="3"/>
      <c r="K494" s="3"/>
    </row>
    <row r="495">
      <c r="A495" s="8">
        <f t="shared" si="1"/>
        <v>0</v>
      </c>
      <c r="B495" s="3"/>
      <c r="C495" s="3"/>
      <c r="D495" s="38"/>
      <c r="E495" s="17"/>
      <c r="F495" s="3"/>
      <c r="G495" s="3"/>
      <c r="J495" s="3"/>
      <c r="K495" s="3"/>
    </row>
    <row r="496">
      <c r="A496" s="8">
        <f t="shared" si="1"/>
        <v>0</v>
      </c>
      <c r="B496" s="3"/>
      <c r="C496" s="3"/>
      <c r="D496" s="38"/>
      <c r="E496" s="17"/>
      <c r="F496" s="3"/>
      <c r="G496" s="3"/>
      <c r="J496" s="3"/>
      <c r="K496" s="3"/>
    </row>
    <row r="497">
      <c r="A497" s="8">
        <f t="shared" si="1"/>
        <v>0</v>
      </c>
      <c r="B497" s="3"/>
      <c r="C497" s="3"/>
      <c r="D497" s="38"/>
      <c r="E497" s="17"/>
      <c r="F497" s="3"/>
      <c r="G497" s="3"/>
      <c r="J497" s="3"/>
      <c r="K497" s="3"/>
    </row>
    <row r="498">
      <c r="A498" s="8">
        <f t="shared" si="1"/>
        <v>0</v>
      </c>
      <c r="B498" s="3"/>
      <c r="C498" s="3"/>
      <c r="D498" s="38"/>
      <c r="E498" s="17"/>
      <c r="F498" s="3"/>
      <c r="G498" s="3"/>
      <c r="J498" s="3"/>
      <c r="K498" s="3"/>
    </row>
    <row r="499">
      <c r="A499" s="8">
        <f t="shared" si="1"/>
        <v>0</v>
      </c>
      <c r="B499" s="3"/>
      <c r="C499" s="3"/>
      <c r="D499" s="38"/>
      <c r="E499" s="17"/>
      <c r="F499" s="3"/>
      <c r="G499" s="3"/>
      <c r="J499" s="3"/>
      <c r="K499" s="3"/>
    </row>
    <row r="500">
      <c r="A500" s="8">
        <f t="shared" si="1"/>
        <v>0</v>
      </c>
      <c r="B500" s="3"/>
      <c r="C500" s="3"/>
      <c r="D500" s="38"/>
      <c r="E500" s="17"/>
      <c r="F500" s="3"/>
      <c r="G500" s="3"/>
      <c r="J500" s="3"/>
      <c r="K500" s="3"/>
    </row>
    <row r="501">
      <c r="A501" s="8">
        <f t="shared" si="1"/>
        <v>0</v>
      </c>
      <c r="B501" s="3"/>
      <c r="C501" s="3"/>
      <c r="D501" s="38"/>
      <c r="E501" s="17"/>
      <c r="F501" s="3"/>
      <c r="G501" s="3"/>
      <c r="J501" s="3"/>
      <c r="K501" s="3"/>
    </row>
    <row r="502">
      <c r="A502" s="8">
        <f t="shared" si="1"/>
        <v>0</v>
      </c>
      <c r="B502" s="3"/>
      <c r="C502" s="3"/>
      <c r="D502" s="38"/>
      <c r="E502" s="17"/>
      <c r="F502" s="3"/>
      <c r="G502" s="3"/>
      <c r="J502" s="3"/>
      <c r="K502" s="3"/>
    </row>
    <row r="503">
      <c r="A503" s="8">
        <f t="shared" si="1"/>
        <v>0</v>
      </c>
      <c r="B503" s="3"/>
      <c r="C503" s="3"/>
      <c r="D503" s="38"/>
      <c r="E503" s="17"/>
      <c r="F503" s="3"/>
      <c r="G503" s="3"/>
      <c r="J503" s="3"/>
      <c r="K503" s="3"/>
    </row>
    <row r="504">
      <c r="A504" s="8">
        <f t="shared" si="1"/>
        <v>0</v>
      </c>
      <c r="B504" s="3"/>
      <c r="C504" s="3"/>
      <c r="D504" s="38"/>
      <c r="E504" s="17"/>
      <c r="F504" s="3"/>
      <c r="G504" s="3"/>
      <c r="J504" s="3"/>
      <c r="K504" s="3"/>
    </row>
    <row r="505">
      <c r="A505" s="8">
        <f t="shared" si="1"/>
        <v>0</v>
      </c>
      <c r="B505" s="3"/>
      <c r="C505" s="3"/>
      <c r="D505" s="38"/>
      <c r="E505" s="17"/>
      <c r="F505" s="3"/>
      <c r="G505" s="3"/>
      <c r="J505" s="3"/>
      <c r="K505" s="3"/>
    </row>
    <row r="506">
      <c r="A506" s="8">
        <f t="shared" si="1"/>
        <v>0</v>
      </c>
      <c r="B506" s="3"/>
      <c r="C506" s="3"/>
      <c r="D506" s="38"/>
      <c r="E506" s="17"/>
      <c r="F506" s="3"/>
      <c r="G506" s="3"/>
      <c r="J506" s="3"/>
      <c r="K506" s="3"/>
    </row>
    <row r="507">
      <c r="A507" s="8">
        <f t="shared" si="1"/>
        <v>0</v>
      </c>
      <c r="B507" s="3"/>
      <c r="C507" s="3"/>
      <c r="D507" s="38"/>
      <c r="E507" s="17"/>
      <c r="F507" s="3"/>
      <c r="G507" s="3"/>
      <c r="J507" s="3"/>
      <c r="K507" s="3"/>
    </row>
    <row r="508">
      <c r="A508" s="8">
        <f t="shared" si="1"/>
        <v>0</v>
      </c>
      <c r="B508" s="3"/>
      <c r="C508" s="3"/>
      <c r="D508" s="38"/>
      <c r="E508" s="17"/>
      <c r="F508" s="3"/>
      <c r="G508" s="3"/>
      <c r="J508" s="3"/>
      <c r="K508" s="3"/>
    </row>
    <row r="509">
      <c r="A509" s="8">
        <f t="shared" si="1"/>
        <v>0</v>
      </c>
      <c r="B509" s="3"/>
      <c r="C509" s="3"/>
      <c r="D509" s="38"/>
      <c r="E509" s="17"/>
      <c r="F509" s="3"/>
      <c r="G509" s="3"/>
      <c r="J509" s="3"/>
      <c r="K509" s="3"/>
    </row>
    <row r="510">
      <c r="A510" s="8">
        <f t="shared" si="1"/>
        <v>0</v>
      </c>
      <c r="B510" s="3"/>
      <c r="C510" s="3"/>
      <c r="D510" s="38"/>
      <c r="E510" s="17"/>
      <c r="F510" s="3"/>
      <c r="G510" s="3"/>
      <c r="J510" s="3"/>
      <c r="K510" s="3"/>
    </row>
    <row r="511">
      <c r="A511" s="8">
        <f t="shared" si="1"/>
        <v>0</v>
      </c>
      <c r="B511" s="3"/>
      <c r="C511" s="3"/>
      <c r="D511" s="38"/>
      <c r="E511" s="17"/>
      <c r="F511" s="3"/>
      <c r="G511" s="3"/>
      <c r="J511" s="3"/>
      <c r="K511" s="3"/>
    </row>
    <row r="512">
      <c r="A512" s="8">
        <f t="shared" si="1"/>
        <v>0</v>
      </c>
      <c r="B512" s="3"/>
      <c r="C512" s="3"/>
      <c r="D512" s="38"/>
      <c r="E512" s="17"/>
      <c r="F512" s="3"/>
      <c r="G512" s="3"/>
      <c r="J512" s="3"/>
      <c r="K512" s="3"/>
    </row>
    <row r="513">
      <c r="A513" s="8">
        <f t="shared" si="1"/>
        <v>0</v>
      </c>
      <c r="B513" s="3"/>
      <c r="C513" s="3"/>
      <c r="D513" s="38"/>
      <c r="E513" s="17"/>
      <c r="F513" s="3"/>
      <c r="G513" s="3"/>
      <c r="J513" s="3"/>
      <c r="K513" s="3"/>
    </row>
    <row r="514">
      <c r="A514" s="8">
        <f t="shared" si="1"/>
        <v>0</v>
      </c>
      <c r="B514" s="3"/>
      <c r="C514" s="3"/>
      <c r="D514" s="38"/>
      <c r="E514" s="17"/>
      <c r="F514" s="3"/>
      <c r="G514" s="3"/>
      <c r="J514" s="3"/>
      <c r="K514" s="3"/>
    </row>
    <row r="515">
      <c r="A515" s="8">
        <f t="shared" si="1"/>
        <v>0</v>
      </c>
      <c r="B515" s="3"/>
      <c r="C515" s="3"/>
      <c r="D515" s="38"/>
      <c r="E515" s="17"/>
      <c r="F515" s="3"/>
      <c r="G515" s="3"/>
      <c r="J515" s="3"/>
      <c r="K515" s="3"/>
    </row>
    <row r="516">
      <c r="A516" s="8">
        <f t="shared" si="1"/>
        <v>0</v>
      </c>
      <c r="B516" s="3"/>
      <c r="C516" s="3"/>
      <c r="D516" s="38"/>
      <c r="E516" s="17"/>
      <c r="F516" s="3"/>
      <c r="G516" s="3"/>
      <c r="J516" s="3"/>
      <c r="K516" s="3"/>
    </row>
    <row r="517">
      <c r="A517" s="8">
        <f t="shared" si="1"/>
        <v>0</v>
      </c>
      <c r="B517" s="3"/>
      <c r="C517" s="3"/>
      <c r="D517" s="38"/>
      <c r="E517" s="17"/>
      <c r="F517" s="3"/>
      <c r="G517" s="3"/>
      <c r="J517" s="3"/>
      <c r="K517" s="3"/>
    </row>
    <row r="518">
      <c r="A518" s="8">
        <f t="shared" si="1"/>
        <v>0</v>
      </c>
      <c r="B518" s="3"/>
      <c r="C518" s="3"/>
      <c r="D518" s="38"/>
      <c r="E518" s="17"/>
      <c r="F518" s="3"/>
      <c r="G518" s="3"/>
      <c r="J518" s="3"/>
      <c r="K518" s="3"/>
    </row>
    <row r="519">
      <c r="A519" s="8">
        <f t="shared" si="1"/>
        <v>0</v>
      </c>
      <c r="B519" s="3"/>
      <c r="C519" s="3"/>
      <c r="D519" s="38"/>
      <c r="E519" s="17"/>
      <c r="F519" s="3"/>
      <c r="G519" s="3"/>
      <c r="J519" s="3"/>
      <c r="K519" s="3"/>
    </row>
    <row r="520">
      <c r="A520" s="8">
        <f t="shared" si="1"/>
        <v>0</v>
      </c>
      <c r="B520" s="3"/>
      <c r="C520" s="3"/>
      <c r="D520" s="38"/>
      <c r="E520" s="17"/>
      <c r="F520" s="3"/>
      <c r="G520" s="3"/>
      <c r="J520" s="3"/>
      <c r="K520" s="3"/>
    </row>
    <row r="521">
      <c r="A521" s="8">
        <f t="shared" si="1"/>
        <v>0</v>
      </c>
      <c r="B521" s="3"/>
      <c r="C521" s="3"/>
      <c r="D521" s="38"/>
      <c r="E521" s="17"/>
      <c r="F521" s="3"/>
      <c r="G521" s="3"/>
      <c r="J521" s="3"/>
      <c r="K521" s="3"/>
    </row>
    <row r="522">
      <c r="A522" s="8">
        <f t="shared" si="1"/>
        <v>0</v>
      </c>
      <c r="B522" s="3"/>
      <c r="C522" s="3"/>
      <c r="D522" s="38"/>
      <c r="E522" s="17"/>
      <c r="F522" s="3"/>
      <c r="G522" s="3"/>
      <c r="J522" s="3"/>
      <c r="K522" s="3"/>
    </row>
    <row r="523">
      <c r="A523" s="8">
        <f t="shared" si="1"/>
        <v>0</v>
      </c>
      <c r="B523" s="3"/>
      <c r="C523" s="3"/>
      <c r="D523" s="38"/>
      <c r="E523" s="17"/>
      <c r="F523" s="3"/>
      <c r="G523" s="3"/>
      <c r="J523" s="3"/>
      <c r="K523" s="3"/>
    </row>
    <row r="524">
      <c r="A524" s="8">
        <f t="shared" si="1"/>
        <v>0</v>
      </c>
      <c r="B524" s="3"/>
      <c r="C524" s="3"/>
      <c r="D524" s="38"/>
      <c r="E524" s="17"/>
      <c r="F524" s="3"/>
      <c r="G524" s="3"/>
      <c r="J524" s="3"/>
      <c r="K524" s="3"/>
    </row>
    <row r="525">
      <c r="A525" s="8">
        <f t="shared" si="1"/>
        <v>0</v>
      </c>
      <c r="B525" s="3"/>
      <c r="C525" s="3"/>
      <c r="D525" s="38"/>
      <c r="E525" s="17"/>
      <c r="F525" s="3"/>
      <c r="G525" s="3"/>
      <c r="J525" s="3"/>
      <c r="K525" s="3"/>
    </row>
    <row r="526">
      <c r="A526" s="8">
        <f t="shared" si="1"/>
        <v>0</v>
      </c>
      <c r="B526" s="3"/>
      <c r="C526" s="3"/>
      <c r="D526" s="38"/>
      <c r="E526" s="17"/>
      <c r="F526" s="3"/>
      <c r="G526" s="3"/>
      <c r="J526" s="3"/>
      <c r="K526" s="3"/>
    </row>
    <row r="527">
      <c r="A527" s="8">
        <f t="shared" si="1"/>
        <v>0</v>
      </c>
      <c r="B527" s="3"/>
      <c r="C527" s="3"/>
      <c r="D527" s="38"/>
      <c r="E527" s="17"/>
      <c r="F527" s="3"/>
      <c r="G527" s="3"/>
      <c r="J527" s="3"/>
      <c r="K527" s="3"/>
    </row>
    <row r="528">
      <c r="A528" s="8">
        <f t="shared" si="1"/>
        <v>0</v>
      </c>
      <c r="B528" s="3"/>
      <c r="C528" s="3"/>
      <c r="D528" s="38"/>
      <c r="E528" s="17"/>
      <c r="F528" s="3"/>
      <c r="G528" s="3"/>
      <c r="J528" s="3"/>
      <c r="K528" s="3"/>
    </row>
    <row r="529">
      <c r="A529" s="8">
        <f t="shared" si="1"/>
        <v>0</v>
      </c>
      <c r="B529" s="3"/>
      <c r="C529" s="3"/>
      <c r="D529" s="38"/>
      <c r="E529" s="17"/>
      <c r="F529" s="3"/>
      <c r="G529" s="3"/>
      <c r="J529" s="3"/>
      <c r="K529" s="3"/>
    </row>
    <row r="530">
      <c r="A530" s="8">
        <f t="shared" si="1"/>
        <v>0</v>
      </c>
      <c r="B530" s="3"/>
      <c r="C530" s="3"/>
      <c r="D530" s="38"/>
      <c r="E530" s="17"/>
      <c r="F530" s="3"/>
      <c r="G530" s="3"/>
      <c r="J530" s="3"/>
      <c r="K530" s="3"/>
    </row>
    <row r="531">
      <c r="A531" s="8">
        <f t="shared" si="1"/>
        <v>0</v>
      </c>
      <c r="B531" s="3"/>
      <c r="C531" s="3"/>
      <c r="D531" s="38"/>
      <c r="E531" s="17"/>
      <c r="F531" s="3"/>
      <c r="G531" s="3"/>
      <c r="J531" s="3"/>
      <c r="K531" s="3"/>
    </row>
    <row r="532">
      <c r="A532" s="8">
        <f t="shared" si="1"/>
        <v>0</v>
      </c>
      <c r="B532" s="3"/>
      <c r="C532" s="3"/>
      <c r="D532" s="38"/>
      <c r="E532" s="17"/>
      <c r="F532" s="3"/>
      <c r="G532" s="3"/>
      <c r="J532" s="3"/>
      <c r="K532" s="3"/>
    </row>
    <row r="533">
      <c r="A533" s="8">
        <f t="shared" si="1"/>
        <v>0</v>
      </c>
      <c r="B533" s="3"/>
      <c r="C533" s="3"/>
      <c r="D533" s="38"/>
      <c r="E533" s="17"/>
      <c r="F533" s="3"/>
      <c r="G533" s="3"/>
      <c r="J533" s="3"/>
      <c r="K533" s="3"/>
    </row>
    <row r="534">
      <c r="A534" s="8">
        <f t="shared" si="1"/>
        <v>0</v>
      </c>
      <c r="B534" s="3"/>
      <c r="C534" s="3"/>
      <c r="D534" s="38"/>
      <c r="E534" s="17"/>
      <c r="F534" s="3"/>
      <c r="G534" s="3"/>
      <c r="J534" s="3"/>
      <c r="K534" s="3"/>
    </row>
    <row r="535">
      <c r="A535" s="8">
        <f t="shared" si="1"/>
        <v>0</v>
      </c>
      <c r="B535" s="3"/>
      <c r="C535" s="3"/>
      <c r="D535" s="38"/>
      <c r="E535" s="17"/>
      <c r="F535" s="3"/>
      <c r="G535" s="3"/>
      <c r="J535" s="3"/>
      <c r="K535" s="3"/>
    </row>
    <row r="536">
      <c r="A536" s="8">
        <f t="shared" si="1"/>
        <v>0</v>
      </c>
      <c r="B536" s="3"/>
      <c r="C536" s="3"/>
      <c r="D536" s="38"/>
      <c r="E536" s="17"/>
      <c r="F536" s="3"/>
      <c r="G536" s="3"/>
      <c r="J536" s="3"/>
      <c r="K536" s="3"/>
    </row>
    <row r="537">
      <c r="A537" s="8">
        <f t="shared" si="1"/>
        <v>0</v>
      </c>
      <c r="B537" s="3"/>
      <c r="C537" s="3"/>
      <c r="D537" s="38"/>
      <c r="E537" s="17"/>
      <c r="F537" s="3"/>
      <c r="G537" s="3"/>
      <c r="J537" s="3"/>
      <c r="K537" s="3"/>
    </row>
    <row r="538">
      <c r="A538" s="8">
        <f t="shared" si="1"/>
        <v>0</v>
      </c>
      <c r="B538" s="3"/>
      <c r="C538" s="3"/>
      <c r="D538" s="38"/>
      <c r="E538" s="17"/>
      <c r="F538" s="3"/>
      <c r="G538" s="3"/>
      <c r="J538" s="3"/>
      <c r="K538" s="3"/>
    </row>
    <row r="539">
      <c r="A539" s="8">
        <f t="shared" si="1"/>
        <v>0</v>
      </c>
      <c r="B539" s="3"/>
      <c r="C539" s="3"/>
      <c r="D539" s="38"/>
      <c r="E539" s="17"/>
      <c r="F539" s="3"/>
      <c r="G539" s="3"/>
      <c r="J539" s="3"/>
      <c r="K539" s="3"/>
    </row>
    <row r="540">
      <c r="A540" s="8">
        <f t="shared" si="1"/>
        <v>0</v>
      </c>
      <c r="B540" s="3"/>
      <c r="C540" s="3"/>
      <c r="D540" s="38"/>
      <c r="E540" s="17"/>
      <c r="F540" s="3"/>
      <c r="G540" s="3"/>
      <c r="J540" s="3"/>
      <c r="K540" s="3"/>
    </row>
    <row r="541">
      <c r="A541" s="8">
        <f t="shared" si="1"/>
        <v>0</v>
      </c>
      <c r="B541" s="3"/>
      <c r="C541" s="3"/>
      <c r="D541" s="38"/>
      <c r="E541" s="17"/>
      <c r="F541" s="3"/>
      <c r="G541" s="3"/>
      <c r="J541" s="3"/>
      <c r="K541" s="3"/>
    </row>
    <row r="542">
      <c r="A542" s="8">
        <f t="shared" si="1"/>
        <v>0</v>
      </c>
      <c r="B542" s="3"/>
      <c r="C542" s="3"/>
      <c r="D542" s="38"/>
      <c r="E542" s="17"/>
      <c r="F542" s="3"/>
      <c r="G542" s="3"/>
      <c r="J542" s="3"/>
      <c r="K542" s="3"/>
    </row>
    <row r="543">
      <c r="A543" s="8">
        <f t="shared" si="1"/>
        <v>0</v>
      </c>
      <c r="B543" s="3"/>
      <c r="C543" s="3"/>
      <c r="D543" s="38"/>
      <c r="E543" s="17"/>
      <c r="F543" s="3"/>
      <c r="G543" s="3"/>
      <c r="J543" s="3"/>
      <c r="K543" s="3"/>
    </row>
    <row r="544">
      <c r="A544" s="8">
        <f t="shared" si="1"/>
        <v>0</v>
      </c>
      <c r="B544" s="3"/>
      <c r="C544" s="3"/>
      <c r="D544" s="38"/>
      <c r="E544" s="17"/>
      <c r="F544" s="3"/>
      <c r="G544" s="3"/>
      <c r="J544" s="3"/>
      <c r="K544" s="3"/>
    </row>
    <row r="545">
      <c r="A545" s="8">
        <f t="shared" si="1"/>
        <v>0</v>
      </c>
      <c r="B545" s="3"/>
      <c r="C545" s="3"/>
      <c r="D545" s="38"/>
      <c r="E545" s="17"/>
      <c r="F545" s="3"/>
      <c r="G545" s="3"/>
      <c r="J545" s="3"/>
      <c r="K545" s="3"/>
    </row>
    <row r="546">
      <c r="A546" s="8">
        <f t="shared" si="1"/>
        <v>0</v>
      </c>
      <c r="B546" s="3"/>
      <c r="C546" s="3"/>
      <c r="D546" s="38"/>
      <c r="E546" s="17"/>
      <c r="F546" s="3"/>
      <c r="G546" s="3"/>
      <c r="J546" s="3"/>
      <c r="K546" s="3"/>
    </row>
    <row r="547">
      <c r="A547" s="8">
        <f t="shared" si="1"/>
        <v>0</v>
      </c>
      <c r="B547" s="3"/>
      <c r="C547" s="3"/>
      <c r="D547" s="38"/>
      <c r="E547" s="17"/>
      <c r="F547" s="3"/>
      <c r="G547" s="3"/>
      <c r="J547" s="3"/>
      <c r="K547" s="3"/>
    </row>
    <row r="548">
      <c r="A548" s="8">
        <f t="shared" si="1"/>
        <v>0</v>
      </c>
      <c r="B548" s="3"/>
      <c r="C548" s="3"/>
      <c r="D548" s="38"/>
      <c r="E548" s="17"/>
      <c r="F548" s="3"/>
      <c r="G548" s="3"/>
      <c r="J548" s="3"/>
      <c r="K548" s="3"/>
    </row>
    <row r="549">
      <c r="A549" s="8">
        <f t="shared" si="1"/>
        <v>0</v>
      </c>
      <c r="B549" s="3"/>
      <c r="C549" s="3"/>
      <c r="D549" s="38"/>
      <c r="E549" s="17"/>
      <c r="F549" s="3"/>
      <c r="G549" s="3"/>
      <c r="J549" s="3"/>
      <c r="K549" s="3"/>
    </row>
    <row r="550">
      <c r="A550" s="8">
        <f t="shared" si="1"/>
        <v>0</v>
      </c>
      <c r="B550" s="3"/>
      <c r="C550" s="3"/>
      <c r="D550" s="38"/>
      <c r="E550" s="17"/>
      <c r="F550" s="3"/>
      <c r="G550" s="3"/>
      <c r="J550" s="3"/>
      <c r="K550" s="3"/>
    </row>
    <row r="551">
      <c r="A551" s="8">
        <f t="shared" si="1"/>
        <v>0</v>
      </c>
      <c r="B551" s="3"/>
      <c r="C551" s="3"/>
      <c r="D551" s="38"/>
      <c r="E551" s="17"/>
      <c r="F551" s="3"/>
      <c r="G551" s="3"/>
      <c r="J551" s="3"/>
      <c r="K551" s="3"/>
    </row>
    <row r="552">
      <c r="A552" s="8">
        <f t="shared" si="1"/>
        <v>0</v>
      </c>
      <c r="B552" s="3"/>
      <c r="C552" s="3"/>
      <c r="D552" s="38"/>
      <c r="E552" s="17"/>
      <c r="F552" s="3"/>
      <c r="G552" s="3"/>
      <c r="J552" s="3"/>
      <c r="K552" s="3"/>
    </row>
    <row r="553">
      <c r="A553" s="8">
        <f t="shared" si="1"/>
        <v>0</v>
      </c>
      <c r="B553" s="3"/>
      <c r="C553" s="3"/>
      <c r="D553" s="38"/>
      <c r="E553" s="17"/>
      <c r="F553" s="3"/>
      <c r="G553" s="3"/>
      <c r="J553" s="3"/>
      <c r="K553" s="3"/>
    </row>
    <row r="554">
      <c r="A554" s="8">
        <f t="shared" si="1"/>
        <v>0</v>
      </c>
      <c r="B554" s="3"/>
      <c r="C554" s="3"/>
      <c r="D554" s="38"/>
      <c r="E554" s="17"/>
      <c r="F554" s="3"/>
      <c r="G554" s="3"/>
      <c r="J554" s="3"/>
      <c r="K554" s="3"/>
    </row>
    <row r="555">
      <c r="A555" s="8">
        <f t="shared" si="1"/>
        <v>0</v>
      </c>
      <c r="B555" s="3"/>
      <c r="C555" s="3"/>
      <c r="D555" s="38"/>
      <c r="E555" s="17"/>
      <c r="F555" s="3"/>
      <c r="G555" s="3"/>
      <c r="J555" s="3"/>
      <c r="K555" s="3"/>
    </row>
    <row r="556">
      <c r="A556" s="8">
        <f t="shared" si="1"/>
        <v>0</v>
      </c>
      <c r="B556" s="3"/>
      <c r="C556" s="3"/>
      <c r="D556" s="38"/>
      <c r="E556" s="17"/>
      <c r="F556" s="3"/>
      <c r="G556" s="3"/>
      <c r="J556" s="3"/>
      <c r="K556" s="3"/>
    </row>
    <row r="557">
      <c r="A557" s="8">
        <f t="shared" si="1"/>
        <v>0</v>
      </c>
      <c r="B557" s="3"/>
      <c r="C557" s="3"/>
      <c r="D557" s="38"/>
      <c r="E557" s="17"/>
      <c r="F557" s="3"/>
      <c r="G557" s="3"/>
      <c r="J557" s="3"/>
      <c r="K557" s="3"/>
    </row>
    <row r="558">
      <c r="A558" s="8">
        <f t="shared" si="1"/>
        <v>0</v>
      </c>
      <c r="B558" s="3"/>
      <c r="C558" s="3"/>
      <c r="D558" s="38"/>
      <c r="E558" s="17"/>
      <c r="F558" s="3"/>
      <c r="G558" s="3"/>
      <c r="J558" s="3"/>
      <c r="K558" s="3"/>
    </row>
    <row r="559">
      <c r="A559" s="8">
        <f t="shared" si="1"/>
        <v>0</v>
      </c>
      <c r="B559" s="3"/>
      <c r="C559" s="3"/>
      <c r="D559" s="38"/>
      <c r="E559" s="17"/>
      <c r="F559" s="3"/>
      <c r="G559" s="3"/>
      <c r="J559" s="3"/>
      <c r="K559" s="3"/>
    </row>
    <row r="560">
      <c r="A560" s="8">
        <f t="shared" si="1"/>
        <v>0</v>
      </c>
      <c r="B560" s="3"/>
      <c r="C560" s="3"/>
      <c r="D560" s="38"/>
      <c r="E560" s="17"/>
      <c r="F560" s="3"/>
      <c r="G560" s="3"/>
      <c r="J560" s="3"/>
      <c r="K560" s="3"/>
    </row>
    <row r="561">
      <c r="A561" s="8">
        <f t="shared" si="1"/>
        <v>0</v>
      </c>
      <c r="B561" s="3"/>
      <c r="C561" s="3"/>
      <c r="D561" s="38"/>
      <c r="E561" s="17"/>
      <c r="F561" s="3"/>
      <c r="G561" s="3"/>
      <c r="J561" s="3"/>
      <c r="K561" s="3"/>
    </row>
    <row r="562">
      <c r="A562" s="8">
        <f t="shared" si="1"/>
        <v>0</v>
      </c>
      <c r="B562" s="3"/>
      <c r="C562" s="3"/>
      <c r="D562" s="38"/>
      <c r="E562" s="17"/>
      <c r="F562" s="3"/>
      <c r="G562" s="3"/>
      <c r="J562" s="3"/>
      <c r="K562" s="3"/>
    </row>
    <row r="563">
      <c r="A563" s="8">
        <f t="shared" si="1"/>
        <v>0</v>
      </c>
      <c r="B563" s="3"/>
      <c r="C563" s="3"/>
      <c r="D563" s="38"/>
      <c r="E563" s="17"/>
      <c r="F563" s="3"/>
      <c r="G563" s="3"/>
      <c r="J563" s="3"/>
      <c r="K563" s="3"/>
    </row>
    <row r="564">
      <c r="A564" s="8">
        <f t="shared" si="1"/>
        <v>0</v>
      </c>
      <c r="B564" s="3"/>
      <c r="C564" s="3"/>
      <c r="D564" s="38"/>
      <c r="E564" s="17"/>
      <c r="F564" s="3"/>
      <c r="G564" s="3"/>
      <c r="J564" s="3"/>
      <c r="K564" s="3"/>
    </row>
    <row r="565">
      <c r="A565" s="8">
        <f t="shared" si="1"/>
        <v>0</v>
      </c>
      <c r="B565" s="3"/>
      <c r="C565" s="3"/>
      <c r="D565" s="38"/>
      <c r="E565" s="17"/>
      <c r="F565" s="3"/>
      <c r="G565" s="3"/>
      <c r="J565" s="3"/>
      <c r="K565" s="3"/>
    </row>
    <row r="566">
      <c r="A566" s="8">
        <f t="shared" si="1"/>
        <v>0</v>
      </c>
      <c r="B566" s="3"/>
      <c r="C566" s="3"/>
      <c r="D566" s="38"/>
      <c r="E566" s="17"/>
      <c r="F566" s="3"/>
      <c r="G566" s="3"/>
      <c r="J566" s="3"/>
      <c r="K566" s="3"/>
    </row>
    <row r="567">
      <c r="A567" s="8">
        <f t="shared" si="1"/>
        <v>0</v>
      </c>
      <c r="B567" s="3"/>
      <c r="C567" s="3"/>
      <c r="D567" s="38"/>
      <c r="E567" s="17"/>
      <c r="F567" s="3"/>
      <c r="G567" s="3"/>
      <c r="J567" s="3"/>
      <c r="K567" s="3"/>
    </row>
    <row r="568">
      <c r="A568" s="8">
        <f t="shared" si="1"/>
        <v>0</v>
      </c>
      <c r="B568" s="3"/>
      <c r="C568" s="3"/>
      <c r="D568" s="38"/>
      <c r="E568" s="17"/>
      <c r="F568" s="3"/>
      <c r="G568" s="3"/>
      <c r="J568" s="3"/>
      <c r="K568" s="3"/>
    </row>
    <row r="569">
      <c r="A569" s="8">
        <f t="shared" si="1"/>
        <v>0</v>
      </c>
      <c r="B569" s="3"/>
      <c r="C569" s="3"/>
      <c r="D569" s="38"/>
      <c r="E569" s="17"/>
      <c r="F569" s="3"/>
      <c r="G569" s="3"/>
      <c r="J569" s="3"/>
      <c r="K569" s="3"/>
    </row>
    <row r="570">
      <c r="A570" s="8">
        <f t="shared" si="1"/>
        <v>0</v>
      </c>
      <c r="B570" s="3"/>
      <c r="C570" s="3"/>
      <c r="D570" s="38"/>
      <c r="E570" s="17"/>
      <c r="F570" s="3"/>
      <c r="G570" s="3"/>
      <c r="J570" s="3"/>
      <c r="K570" s="3"/>
    </row>
    <row r="571">
      <c r="A571" s="8">
        <f t="shared" si="1"/>
        <v>0</v>
      </c>
      <c r="B571" s="3"/>
      <c r="C571" s="3"/>
      <c r="D571" s="38"/>
      <c r="E571" s="17"/>
      <c r="F571" s="3"/>
      <c r="G571" s="3"/>
      <c r="J571" s="3"/>
      <c r="K571" s="3"/>
    </row>
    <row r="572">
      <c r="A572" s="8">
        <f t="shared" si="1"/>
        <v>0</v>
      </c>
      <c r="B572" s="3"/>
      <c r="C572" s="3"/>
      <c r="D572" s="38"/>
      <c r="E572" s="17"/>
      <c r="F572" s="3"/>
      <c r="G572" s="3"/>
      <c r="J572" s="3"/>
      <c r="K572" s="3"/>
    </row>
    <row r="573">
      <c r="A573" s="8">
        <f t="shared" si="1"/>
        <v>0</v>
      </c>
      <c r="B573" s="3"/>
      <c r="C573" s="3"/>
      <c r="D573" s="38"/>
      <c r="E573" s="17"/>
      <c r="F573" s="3"/>
      <c r="G573" s="3"/>
      <c r="J573" s="3"/>
      <c r="K573" s="3"/>
    </row>
    <row r="574">
      <c r="A574" s="8">
        <f t="shared" si="1"/>
        <v>0</v>
      </c>
      <c r="B574" s="3"/>
      <c r="C574" s="3"/>
      <c r="D574" s="38"/>
      <c r="E574" s="17"/>
      <c r="F574" s="3"/>
      <c r="G574" s="3"/>
      <c r="J574" s="3"/>
      <c r="K574" s="3"/>
    </row>
    <row r="575">
      <c r="A575" s="8">
        <f t="shared" si="1"/>
        <v>0</v>
      </c>
      <c r="B575" s="3"/>
      <c r="C575" s="3"/>
      <c r="D575" s="38"/>
      <c r="E575" s="17"/>
      <c r="F575" s="3"/>
      <c r="G575" s="3"/>
      <c r="J575" s="3"/>
      <c r="K575" s="3"/>
    </row>
    <row r="576">
      <c r="A576" s="8">
        <f t="shared" si="1"/>
        <v>0</v>
      </c>
      <c r="B576" s="3"/>
      <c r="C576" s="3"/>
      <c r="D576" s="38"/>
      <c r="E576" s="17"/>
      <c r="F576" s="3"/>
      <c r="G576" s="3"/>
      <c r="J576" s="3"/>
      <c r="K576" s="3"/>
    </row>
    <row r="577">
      <c r="A577" s="8">
        <f t="shared" si="1"/>
        <v>0</v>
      </c>
      <c r="B577" s="3"/>
      <c r="C577" s="3"/>
      <c r="D577" s="38"/>
      <c r="E577" s="17"/>
      <c r="F577" s="3"/>
      <c r="G577" s="3"/>
      <c r="J577" s="3"/>
      <c r="K577" s="3"/>
    </row>
    <row r="578">
      <c r="A578" s="8">
        <f t="shared" si="1"/>
        <v>0</v>
      </c>
      <c r="B578" s="3"/>
      <c r="C578" s="3"/>
      <c r="D578" s="38"/>
      <c r="E578" s="17"/>
      <c r="F578" s="3"/>
      <c r="G578" s="3"/>
      <c r="J578" s="3"/>
      <c r="K578" s="3"/>
    </row>
    <row r="579">
      <c r="A579" s="8">
        <f t="shared" si="1"/>
        <v>0</v>
      </c>
      <c r="B579" s="3"/>
      <c r="C579" s="3"/>
      <c r="D579" s="38"/>
      <c r="E579" s="17"/>
      <c r="F579" s="3"/>
      <c r="G579" s="3"/>
      <c r="J579" s="3"/>
      <c r="K579" s="3"/>
    </row>
    <row r="580">
      <c r="A580" s="8">
        <f t="shared" si="1"/>
        <v>0</v>
      </c>
      <c r="B580" s="3"/>
      <c r="C580" s="3"/>
      <c r="D580" s="38"/>
      <c r="E580" s="17"/>
      <c r="F580" s="3"/>
      <c r="G580" s="3"/>
      <c r="J580" s="3"/>
      <c r="K580" s="3"/>
    </row>
    <row r="581">
      <c r="A581" s="8">
        <f t="shared" si="1"/>
        <v>0</v>
      </c>
      <c r="B581" s="3"/>
      <c r="C581" s="3"/>
      <c r="D581" s="38"/>
      <c r="E581" s="17"/>
      <c r="F581" s="3"/>
      <c r="G581" s="3"/>
      <c r="J581" s="3"/>
      <c r="K581" s="3"/>
    </row>
    <row r="582">
      <c r="A582" s="8">
        <f t="shared" si="1"/>
        <v>0</v>
      </c>
      <c r="B582" s="3"/>
      <c r="C582" s="3"/>
      <c r="D582" s="38"/>
      <c r="E582" s="17"/>
      <c r="F582" s="3"/>
      <c r="G582" s="3"/>
      <c r="J582" s="3"/>
      <c r="K582" s="3"/>
    </row>
    <row r="583">
      <c r="A583" s="8">
        <f t="shared" si="1"/>
        <v>0</v>
      </c>
      <c r="B583" s="3"/>
      <c r="C583" s="3"/>
      <c r="D583" s="38"/>
      <c r="E583" s="17"/>
      <c r="F583" s="3"/>
      <c r="G583" s="3"/>
      <c r="J583" s="3"/>
      <c r="K583" s="3"/>
    </row>
    <row r="584">
      <c r="A584" s="8">
        <f t="shared" si="1"/>
        <v>0</v>
      </c>
      <c r="B584" s="3"/>
      <c r="C584" s="3"/>
      <c r="D584" s="38"/>
      <c r="E584" s="17"/>
      <c r="F584" s="3"/>
      <c r="G584" s="3"/>
      <c r="J584" s="3"/>
      <c r="K584" s="3"/>
    </row>
    <row r="585">
      <c r="A585" s="8">
        <f t="shared" si="1"/>
        <v>0</v>
      </c>
      <c r="B585" s="3"/>
      <c r="C585" s="3"/>
      <c r="D585" s="38"/>
      <c r="E585" s="17"/>
      <c r="F585" s="3"/>
      <c r="G585" s="3"/>
      <c r="J585" s="3"/>
      <c r="K585" s="3"/>
    </row>
    <row r="586">
      <c r="A586" s="8">
        <f t="shared" si="1"/>
        <v>0</v>
      </c>
      <c r="B586" s="3"/>
      <c r="C586" s="3"/>
      <c r="D586" s="38"/>
      <c r="E586" s="17"/>
      <c r="F586" s="3"/>
      <c r="G586" s="3"/>
      <c r="J586" s="3"/>
      <c r="K586" s="3"/>
    </row>
    <row r="587">
      <c r="A587" s="8">
        <f t="shared" si="1"/>
        <v>0</v>
      </c>
      <c r="B587" s="3"/>
      <c r="C587" s="3"/>
      <c r="D587" s="38"/>
      <c r="E587" s="17"/>
      <c r="F587" s="3"/>
      <c r="G587" s="3"/>
      <c r="J587" s="3"/>
      <c r="K587" s="3"/>
    </row>
    <row r="588">
      <c r="A588" s="8">
        <f t="shared" si="1"/>
        <v>0</v>
      </c>
      <c r="B588" s="3"/>
      <c r="C588" s="3"/>
      <c r="D588" s="38"/>
      <c r="E588" s="17"/>
      <c r="F588" s="3"/>
      <c r="G588" s="3"/>
      <c r="J588" s="3"/>
      <c r="K588" s="3"/>
    </row>
    <row r="589">
      <c r="A589" s="8">
        <f t="shared" si="1"/>
        <v>0</v>
      </c>
      <c r="B589" s="3"/>
      <c r="C589" s="3"/>
      <c r="D589" s="38"/>
      <c r="E589" s="17"/>
      <c r="F589" s="3"/>
      <c r="G589" s="3"/>
      <c r="J589" s="3"/>
      <c r="K589" s="3"/>
    </row>
    <row r="590">
      <c r="A590" s="8">
        <f t="shared" si="1"/>
        <v>0</v>
      </c>
      <c r="B590" s="3"/>
      <c r="C590" s="3"/>
      <c r="D590" s="38"/>
      <c r="E590" s="17"/>
      <c r="F590" s="3"/>
      <c r="G590" s="3"/>
      <c r="J590" s="3"/>
      <c r="K590" s="3"/>
    </row>
    <row r="591">
      <c r="A591" s="8">
        <f t="shared" si="1"/>
        <v>0</v>
      </c>
      <c r="B591" s="3"/>
      <c r="C591" s="3"/>
      <c r="D591" s="38"/>
      <c r="E591" s="17"/>
      <c r="F591" s="3"/>
      <c r="G591" s="3"/>
      <c r="J591" s="3"/>
      <c r="K591" s="3"/>
    </row>
    <row r="592">
      <c r="A592" s="8">
        <f t="shared" si="1"/>
        <v>0</v>
      </c>
      <c r="B592" s="3"/>
      <c r="C592" s="3"/>
      <c r="D592" s="38"/>
      <c r="E592" s="17"/>
      <c r="F592" s="3"/>
      <c r="G592" s="3"/>
      <c r="J592" s="3"/>
      <c r="K592" s="3"/>
    </row>
    <row r="593">
      <c r="A593" s="8">
        <f t="shared" si="1"/>
        <v>0</v>
      </c>
      <c r="B593" s="3"/>
      <c r="C593" s="3"/>
      <c r="D593" s="38"/>
      <c r="E593" s="17"/>
      <c r="F593" s="3"/>
      <c r="G593" s="3"/>
      <c r="J593" s="3"/>
      <c r="K593" s="3"/>
    </row>
    <row r="594">
      <c r="A594" s="8">
        <f t="shared" si="1"/>
        <v>0</v>
      </c>
      <c r="B594" s="3"/>
      <c r="C594" s="3"/>
      <c r="D594" s="38"/>
      <c r="E594" s="17"/>
      <c r="F594" s="3"/>
      <c r="G594" s="3"/>
      <c r="J594" s="3"/>
      <c r="K594" s="3"/>
    </row>
    <row r="595">
      <c r="A595" s="8">
        <f t="shared" si="1"/>
        <v>0</v>
      </c>
      <c r="B595" s="3"/>
      <c r="C595" s="3"/>
      <c r="D595" s="38"/>
      <c r="E595" s="17"/>
      <c r="F595" s="3"/>
      <c r="G595" s="3"/>
      <c r="J595" s="3"/>
      <c r="K595" s="3"/>
    </row>
    <row r="596">
      <c r="A596" s="8">
        <f t="shared" si="1"/>
        <v>0</v>
      </c>
      <c r="B596" s="3"/>
      <c r="C596" s="3"/>
      <c r="D596" s="38"/>
      <c r="E596" s="17"/>
      <c r="F596" s="3"/>
      <c r="G596" s="3"/>
      <c r="J596" s="3"/>
      <c r="K596" s="3"/>
    </row>
    <row r="597">
      <c r="A597" s="8">
        <f t="shared" si="1"/>
        <v>0</v>
      </c>
      <c r="B597" s="3"/>
      <c r="C597" s="3"/>
      <c r="D597" s="38"/>
      <c r="E597" s="17"/>
      <c r="F597" s="3"/>
      <c r="G597" s="3"/>
      <c r="J597" s="3"/>
      <c r="K597" s="3"/>
    </row>
    <row r="598">
      <c r="A598" s="8">
        <f t="shared" si="1"/>
        <v>0</v>
      </c>
      <c r="B598" s="3"/>
      <c r="C598" s="3"/>
      <c r="D598" s="38"/>
      <c r="E598" s="17"/>
      <c r="F598" s="3"/>
      <c r="G598" s="3"/>
      <c r="J598" s="3"/>
      <c r="K598" s="3"/>
    </row>
    <row r="599">
      <c r="A599" s="8">
        <f t="shared" si="1"/>
        <v>0</v>
      </c>
      <c r="B599" s="3"/>
      <c r="C599" s="3"/>
      <c r="D599" s="38"/>
      <c r="E599" s="17"/>
      <c r="F599" s="3"/>
      <c r="G599" s="3"/>
      <c r="J599" s="3"/>
      <c r="K599" s="3"/>
    </row>
    <row r="600">
      <c r="A600" s="8">
        <f t="shared" si="1"/>
        <v>0</v>
      </c>
      <c r="B600" s="3"/>
      <c r="C600" s="3"/>
      <c r="D600" s="38"/>
      <c r="E600" s="17"/>
      <c r="F600" s="3"/>
      <c r="G600" s="3"/>
      <c r="J600" s="3"/>
      <c r="K600" s="3"/>
    </row>
    <row r="601">
      <c r="A601" s="8">
        <f t="shared" si="1"/>
        <v>0</v>
      </c>
      <c r="B601" s="3"/>
      <c r="C601" s="3"/>
      <c r="D601" s="38"/>
      <c r="E601" s="17"/>
      <c r="F601" s="3"/>
      <c r="G601" s="3"/>
      <c r="J601" s="3"/>
      <c r="K601" s="3"/>
    </row>
    <row r="602">
      <c r="A602" s="8">
        <f t="shared" si="1"/>
        <v>0</v>
      </c>
      <c r="B602" s="3"/>
      <c r="C602" s="3"/>
      <c r="D602" s="38"/>
      <c r="E602" s="17"/>
      <c r="F602" s="3"/>
      <c r="G602" s="3"/>
      <c r="J602" s="3"/>
      <c r="K602" s="3"/>
    </row>
    <row r="603">
      <c r="A603" s="8">
        <f t="shared" si="1"/>
        <v>0</v>
      </c>
      <c r="B603" s="3"/>
      <c r="C603" s="3"/>
      <c r="D603" s="38"/>
      <c r="E603" s="17"/>
      <c r="F603" s="3"/>
      <c r="G603" s="3"/>
      <c r="J603" s="3"/>
      <c r="K603" s="3"/>
    </row>
    <row r="604">
      <c r="A604" s="8">
        <f t="shared" si="1"/>
        <v>0</v>
      </c>
      <c r="B604" s="3"/>
      <c r="C604" s="3"/>
      <c r="D604" s="38"/>
      <c r="E604" s="17"/>
      <c r="F604" s="3"/>
      <c r="G604" s="3"/>
      <c r="J604" s="3"/>
      <c r="K604" s="3"/>
    </row>
    <row r="605">
      <c r="A605" s="8">
        <f t="shared" si="1"/>
        <v>0</v>
      </c>
      <c r="B605" s="3"/>
      <c r="C605" s="3"/>
      <c r="D605" s="38"/>
      <c r="E605" s="17"/>
      <c r="F605" s="3"/>
      <c r="G605" s="3"/>
      <c r="J605" s="3"/>
      <c r="K605" s="3"/>
    </row>
    <row r="606">
      <c r="A606" s="8">
        <f t="shared" si="1"/>
        <v>0</v>
      </c>
      <c r="B606" s="3"/>
      <c r="C606" s="3"/>
      <c r="D606" s="38"/>
      <c r="E606" s="17"/>
      <c r="F606" s="3"/>
      <c r="G606" s="3"/>
      <c r="J606" s="3"/>
      <c r="K606" s="3"/>
    </row>
    <row r="607">
      <c r="A607" s="8">
        <f t="shared" si="1"/>
        <v>0</v>
      </c>
      <c r="B607" s="3"/>
      <c r="C607" s="3"/>
      <c r="D607" s="38"/>
      <c r="E607" s="17"/>
      <c r="F607" s="3"/>
      <c r="G607" s="3"/>
      <c r="J607" s="3"/>
      <c r="K607" s="3"/>
    </row>
    <row r="608">
      <c r="A608" s="8">
        <f t="shared" si="1"/>
        <v>0</v>
      </c>
      <c r="B608" s="3"/>
      <c r="C608" s="3"/>
      <c r="D608" s="38"/>
      <c r="E608" s="17"/>
      <c r="F608" s="3"/>
      <c r="G608" s="3"/>
      <c r="J608" s="3"/>
      <c r="K608" s="3"/>
    </row>
    <row r="609">
      <c r="A609" s="8">
        <f t="shared" si="1"/>
        <v>0</v>
      </c>
      <c r="B609" s="3"/>
      <c r="C609" s="3"/>
      <c r="D609" s="38"/>
      <c r="E609" s="17"/>
      <c r="F609" s="3"/>
      <c r="G609" s="3"/>
      <c r="J609" s="3"/>
      <c r="K609" s="3"/>
    </row>
    <row r="610">
      <c r="A610" s="8">
        <f t="shared" si="1"/>
        <v>0</v>
      </c>
      <c r="B610" s="3"/>
      <c r="C610" s="3"/>
      <c r="D610" s="38"/>
      <c r="E610" s="17"/>
      <c r="F610" s="3"/>
      <c r="G610" s="3"/>
      <c r="J610" s="3"/>
      <c r="K610" s="3"/>
    </row>
    <row r="611">
      <c r="A611" s="8">
        <f t="shared" si="1"/>
        <v>0</v>
      </c>
      <c r="B611" s="3"/>
      <c r="C611" s="3"/>
      <c r="D611" s="38"/>
      <c r="E611" s="17"/>
      <c r="F611" s="3"/>
      <c r="G611" s="3"/>
      <c r="J611" s="3"/>
      <c r="K611" s="3"/>
    </row>
    <row r="612">
      <c r="A612" s="8">
        <f t="shared" si="1"/>
        <v>0</v>
      </c>
      <c r="B612" s="3"/>
      <c r="C612" s="3"/>
      <c r="D612" s="38"/>
      <c r="E612" s="17"/>
      <c r="F612" s="3"/>
      <c r="G612" s="3"/>
      <c r="J612" s="3"/>
      <c r="K612" s="3"/>
    </row>
    <row r="613">
      <c r="A613" s="8">
        <f t="shared" si="1"/>
        <v>0</v>
      </c>
      <c r="B613" s="3"/>
      <c r="C613" s="3"/>
      <c r="D613" s="38"/>
      <c r="E613" s="17"/>
      <c r="F613" s="3"/>
      <c r="G613" s="3"/>
      <c r="J613" s="3"/>
      <c r="K613" s="3"/>
    </row>
    <row r="614">
      <c r="A614" s="8">
        <f t="shared" si="1"/>
        <v>0</v>
      </c>
      <c r="B614" s="3"/>
      <c r="C614" s="3"/>
      <c r="D614" s="38"/>
      <c r="E614" s="17"/>
      <c r="F614" s="3"/>
      <c r="G614" s="3"/>
      <c r="J614" s="3"/>
      <c r="K614" s="3"/>
    </row>
    <row r="615">
      <c r="A615" s="8">
        <f t="shared" si="1"/>
        <v>0</v>
      </c>
      <c r="B615" s="3"/>
      <c r="C615" s="3"/>
      <c r="D615" s="38"/>
      <c r="E615" s="17"/>
      <c r="F615" s="3"/>
      <c r="G615" s="3"/>
      <c r="J615" s="3"/>
      <c r="K615" s="3"/>
    </row>
    <row r="616">
      <c r="A616" s="8">
        <f t="shared" si="1"/>
        <v>0</v>
      </c>
      <c r="B616" s="3"/>
      <c r="C616" s="3"/>
      <c r="D616" s="38"/>
      <c r="E616" s="17"/>
      <c r="F616" s="3"/>
      <c r="G616" s="3"/>
      <c r="J616" s="3"/>
      <c r="K616" s="3"/>
    </row>
    <row r="617">
      <c r="A617" s="8">
        <f t="shared" si="1"/>
        <v>0</v>
      </c>
      <c r="B617" s="3"/>
      <c r="C617" s="3"/>
      <c r="D617" s="38"/>
      <c r="E617" s="17"/>
      <c r="F617" s="3"/>
      <c r="G617" s="3"/>
      <c r="J617" s="3"/>
      <c r="K617" s="3"/>
    </row>
    <row r="618">
      <c r="A618" s="8">
        <f t="shared" si="1"/>
        <v>0</v>
      </c>
      <c r="B618" s="3"/>
      <c r="C618" s="3"/>
      <c r="D618" s="38"/>
      <c r="E618" s="17"/>
      <c r="F618" s="3"/>
      <c r="G618" s="3"/>
      <c r="J618" s="3"/>
      <c r="K618" s="3"/>
    </row>
    <row r="619">
      <c r="A619" s="8">
        <f t="shared" si="1"/>
        <v>0</v>
      </c>
      <c r="B619" s="3"/>
      <c r="C619" s="3"/>
      <c r="D619" s="38"/>
      <c r="E619" s="17"/>
      <c r="F619" s="3"/>
      <c r="G619" s="3"/>
      <c r="J619" s="3"/>
      <c r="K619" s="3"/>
    </row>
    <row r="620">
      <c r="A620" s="8">
        <f t="shared" si="1"/>
        <v>0</v>
      </c>
      <c r="B620" s="3"/>
      <c r="C620" s="3"/>
      <c r="D620" s="38"/>
      <c r="E620" s="17"/>
      <c r="F620" s="3"/>
      <c r="G620" s="3"/>
      <c r="J620" s="3"/>
      <c r="K620" s="3"/>
    </row>
    <row r="621">
      <c r="A621" s="8">
        <f t="shared" si="1"/>
        <v>0</v>
      </c>
      <c r="B621" s="3"/>
      <c r="C621" s="3"/>
      <c r="D621" s="38"/>
      <c r="E621" s="17"/>
      <c r="F621" s="3"/>
      <c r="G621" s="3"/>
      <c r="J621" s="3"/>
      <c r="K621" s="3"/>
    </row>
    <row r="622">
      <c r="A622" s="8">
        <f t="shared" si="1"/>
        <v>0</v>
      </c>
      <c r="B622" s="3"/>
      <c r="C622" s="3"/>
      <c r="D622" s="38"/>
      <c r="E622" s="17"/>
      <c r="F622" s="3"/>
      <c r="G622" s="3"/>
      <c r="J622" s="3"/>
      <c r="K622" s="3"/>
    </row>
    <row r="623">
      <c r="A623" s="8">
        <f t="shared" si="1"/>
        <v>0</v>
      </c>
      <c r="B623" s="3"/>
      <c r="C623" s="3"/>
      <c r="D623" s="38"/>
      <c r="E623" s="17"/>
      <c r="F623" s="3"/>
      <c r="G623" s="3"/>
      <c r="J623" s="3"/>
      <c r="K623" s="3"/>
    </row>
    <row r="624">
      <c r="A624" s="8">
        <f t="shared" si="1"/>
        <v>0</v>
      </c>
      <c r="B624" s="3"/>
      <c r="C624" s="3"/>
      <c r="D624" s="38"/>
      <c r="E624" s="17"/>
      <c r="F624" s="3"/>
      <c r="G624" s="3"/>
      <c r="J624" s="3"/>
      <c r="K624" s="3"/>
    </row>
    <row r="625">
      <c r="A625" s="8">
        <f t="shared" si="1"/>
        <v>0</v>
      </c>
      <c r="B625" s="3"/>
      <c r="C625" s="3"/>
      <c r="D625" s="38"/>
      <c r="E625" s="17"/>
      <c r="F625" s="3"/>
      <c r="G625" s="3"/>
      <c r="J625" s="3"/>
      <c r="K625" s="3"/>
    </row>
    <row r="626">
      <c r="A626" s="8">
        <f t="shared" si="1"/>
        <v>0</v>
      </c>
      <c r="B626" s="3"/>
      <c r="C626" s="3"/>
      <c r="D626" s="38"/>
      <c r="E626" s="17"/>
      <c r="F626" s="3"/>
      <c r="G626" s="3"/>
      <c r="J626" s="3"/>
      <c r="K626" s="3"/>
    </row>
    <row r="627">
      <c r="A627" s="8">
        <f t="shared" si="1"/>
        <v>0</v>
      </c>
      <c r="B627" s="3"/>
      <c r="C627" s="3"/>
      <c r="D627" s="38"/>
      <c r="E627" s="17"/>
      <c r="F627" s="3"/>
      <c r="G627" s="3"/>
      <c r="J627" s="3"/>
      <c r="K627" s="3"/>
    </row>
    <row r="628">
      <c r="A628" s="8">
        <f t="shared" si="1"/>
        <v>0</v>
      </c>
      <c r="B628" s="3"/>
      <c r="C628" s="3"/>
      <c r="D628" s="38"/>
      <c r="E628" s="17"/>
      <c r="F628" s="3"/>
      <c r="G628" s="3"/>
      <c r="J628" s="3"/>
      <c r="K628" s="3"/>
    </row>
    <row r="629">
      <c r="A629" s="8">
        <f t="shared" si="1"/>
        <v>0</v>
      </c>
      <c r="B629" s="3"/>
      <c r="C629" s="3"/>
      <c r="D629" s="38"/>
      <c r="E629" s="17"/>
      <c r="F629" s="3"/>
      <c r="G629" s="3"/>
      <c r="J629" s="3"/>
      <c r="K629" s="3"/>
    </row>
    <row r="630">
      <c r="A630" s="8">
        <f t="shared" si="1"/>
        <v>0</v>
      </c>
      <c r="B630" s="3"/>
      <c r="C630" s="3"/>
      <c r="D630" s="38"/>
      <c r="E630" s="17"/>
      <c r="F630" s="3"/>
      <c r="G630" s="3"/>
      <c r="J630" s="3"/>
      <c r="K630" s="3"/>
    </row>
    <row r="631">
      <c r="A631" s="8">
        <f t="shared" si="1"/>
        <v>0</v>
      </c>
      <c r="B631" s="3"/>
      <c r="C631" s="3"/>
      <c r="D631" s="38"/>
      <c r="E631" s="17"/>
      <c r="F631" s="3"/>
      <c r="G631" s="3"/>
      <c r="J631" s="3"/>
      <c r="K631" s="3"/>
    </row>
    <row r="632">
      <c r="A632" s="8">
        <f t="shared" si="1"/>
        <v>0</v>
      </c>
      <c r="B632" s="3"/>
      <c r="C632" s="3"/>
      <c r="D632" s="38"/>
      <c r="E632" s="17"/>
      <c r="F632" s="3"/>
      <c r="G632" s="3"/>
      <c r="J632" s="3"/>
      <c r="K632" s="3"/>
    </row>
    <row r="633">
      <c r="A633" s="8">
        <f t="shared" si="1"/>
        <v>0</v>
      </c>
      <c r="B633" s="3"/>
      <c r="C633" s="3"/>
      <c r="D633" s="38"/>
      <c r="E633" s="17"/>
      <c r="F633" s="3"/>
      <c r="G633" s="3"/>
      <c r="J633" s="3"/>
      <c r="K633" s="3"/>
    </row>
    <row r="634">
      <c r="A634" s="8">
        <f t="shared" si="1"/>
        <v>0</v>
      </c>
      <c r="B634" s="3"/>
      <c r="C634" s="3"/>
      <c r="D634" s="38"/>
      <c r="E634" s="17"/>
      <c r="F634" s="3"/>
      <c r="G634" s="3"/>
      <c r="J634" s="3"/>
      <c r="K634" s="3"/>
    </row>
    <row r="635">
      <c r="A635" s="8">
        <f t="shared" si="1"/>
        <v>0</v>
      </c>
      <c r="B635" s="3"/>
      <c r="C635" s="3"/>
      <c r="D635" s="38"/>
      <c r="E635" s="17"/>
      <c r="F635" s="3"/>
      <c r="G635" s="3"/>
      <c r="J635" s="3"/>
      <c r="K635" s="3"/>
    </row>
    <row r="636">
      <c r="A636" s="8">
        <f t="shared" si="1"/>
        <v>0</v>
      </c>
      <c r="B636" s="3"/>
      <c r="C636" s="3"/>
      <c r="D636" s="38"/>
      <c r="E636" s="17"/>
      <c r="F636" s="3"/>
      <c r="G636" s="3"/>
      <c r="J636" s="3"/>
      <c r="K636" s="3"/>
    </row>
    <row r="637">
      <c r="A637" s="8">
        <f t="shared" si="1"/>
        <v>0</v>
      </c>
      <c r="B637" s="3"/>
      <c r="C637" s="3"/>
      <c r="D637" s="38"/>
      <c r="E637" s="17"/>
      <c r="F637" s="3"/>
      <c r="G637" s="3"/>
      <c r="J637" s="3"/>
      <c r="K637" s="3"/>
    </row>
    <row r="638">
      <c r="A638" s="8">
        <f t="shared" si="1"/>
        <v>0</v>
      </c>
      <c r="B638" s="3"/>
      <c r="C638" s="3"/>
      <c r="D638" s="38"/>
      <c r="E638" s="17"/>
      <c r="F638" s="3"/>
      <c r="G638" s="3"/>
      <c r="J638" s="3"/>
      <c r="K638" s="3"/>
    </row>
    <row r="639">
      <c r="A639" s="8">
        <f t="shared" si="1"/>
        <v>0</v>
      </c>
      <c r="B639" s="3"/>
      <c r="C639" s="3"/>
      <c r="D639" s="38"/>
      <c r="E639" s="17"/>
      <c r="F639" s="3"/>
      <c r="G639" s="3"/>
      <c r="J639" s="3"/>
      <c r="K639" s="3"/>
    </row>
    <row r="640">
      <c r="A640" s="8">
        <f t="shared" si="1"/>
        <v>0</v>
      </c>
      <c r="B640" s="3"/>
      <c r="C640" s="3"/>
      <c r="D640" s="38"/>
      <c r="E640" s="17"/>
      <c r="F640" s="3"/>
      <c r="G640" s="3"/>
      <c r="J640" s="3"/>
      <c r="K640" s="3"/>
    </row>
    <row r="641">
      <c r="A641" s="8">
        <f t="shared" si="1"/>
        <v>0</v>
      </c>
      <c r="B641" s="3"/>
      <c r="C641" s="3"/>
      <c r="D641" s="38"/>
      <c r="E641" s="17"/>
      <c r="F641" s="3"/>
      <c r="G641" s="3"/>
      <c r="J641" s="3"/>
      <c r="K641" s="3"/>
    </row>
    <row r="642">
      <c r="A642" s="8">
        <f t="shared" si="1"/>
        <v>0</v>
      </c>
      <c r="B642" s="3"/>
      <c r="C642" s="3"/>
      <c r="D642" s="38"/>
      <c r="E642" s="17"/>
      <c r="F642" s="3"/>
      <c r="G642" s="3"/>
      <c r="J642" s="3"/>
      <c r="K642" s="3"/>
    </row>
    <row r="643">
      <c r="A643" s="8">
        <f t="shared" si="1"/>
        <v>0</v>
      </c>
      <c r="B643" s="3"/>
      <c r="C643" s="3"/>
      <c r="D643" s="38"/>
      <c r="E643" s="17"/>
      <c r="F643" s="3"/>
      <c r="G643" s="3"/>
      <c r="J643" s="3"/>
      <c r="K643" s="3"/>
    </row>
    <row r="644">
      <c r="A644" s="8">
        <f t="shared" si="1"/>
        <v>0</v>
      </c>
      <c r="B644" s="3"/>
      <c r="C644" s="3"/>
      <c r="D644" s="38"/>
      <c r="E644" s="17"/>
      <c r="F644" s="3"/>
      <c r="G644" s="3"/>
      <c r="J644" s="3"/>
      <c r="K644" s="3"/>
    </row>
    <row r="645">
      <c r="A645" s="8">
        <f t="shared" si="1"/>
        <v>0</v>
      </c>
      <c r="B645" s="3"/>
      <c r="C645" s="3"/>
      <c r="D645" s="38"/>
      <c r="E645" s="17"/>
      <c r="F645" s="3"/>
      <c r="G645" s="3"/>
      <c r="J645" s="3"/>
      <c r="K645" s="3"/>
    </row>
    <row r="646">
      <c r="A646" s="8">
        <f t="shared" si="1"/>
        <v>0</v>
      </c>
      <c r="B646" s="3"/>
      <c r="C646" s="3"/>
      <c r="D646" s="38"/>
      <c r="E646" s="17"/>
      <c r="F646" s="3"/>
      <c r="G646" s="3"/>
      <c r="J646" s="3"/>
      <c r="K646" s="3"/>
    </row>
    <row r="647">
      <c r="A647" s="8">
        <f t="shared" si="1"/>
        <v>0</v>
      </c>
      <c r="B647" s="3"/>
      <c r="C647" s="3"/>
      <c r="D647" s="38"/>
      <c r="E647" s="17"/>
      <c r="F647" s="3"/>
      <c r="G647" s="3"/>
      <c r="J647" s="3"/>
      <c r="K647" s="3"/>
    </row>
    <row r="648">
      <c r="A648" s="8">
        <f t="shared" si="1"/>
        <v>0</v>
      </c>
      <c r="B648" s="3"/>
      <c r="C648" s="3"/>
      <c r="D648" s="38"/>
      <c r="E648" s="17"/>
      <c r="F648" s="3"/>
      <c r="G648" s="3"/>
      <c r="J648" s="3"/>
      <c r="K648" s="3"/>
    </row>
    <row r="649">
      <c r="A649" s="8">
        <f t="shared" si="1"/>
        <v>0</v>
      </c>
      <c r="B649" s="3"/>
      <c r="C649" s="3"/>
      <c r="D649" s="38"/>
      <c r="E649" s="17"/>
      <c r="F649" s="3"/>
      <c r="G649" s="3"/>
      <c r="J649" s="3"/>
      <c r="K649" s="3"/>
    </row>
    <row r="650">
      <c r="A650" s="8">
        <f t="shared" si="1"/>
        <v>0</v>
      </c>
      <c r="B650" s="3"/>
      <c r="C650" s="3"/>
      <c r="D650" s="38"/>
      <c r="E650" s="17"/>
      <c r="F650" s="3"/>
      <c r="G650" s="3"/>
      <c r="J650" s="3"/>
      <c r="K650" s="3"/>
    </row>
    <row r="651">
      <c r="A651" s="8">
        <f t="shared" si="1"/>
        <v>0</v>
      </c>
      <c r="B651" s="3"/>
      <c r="C651" s="3"/>
      <c r="D651" s="38"/>
      <c r="E651" s="17"/>
      <c r="F651" s="3"/>
      <c r="G651" s="3"/>
      <c r="J651" s="3"/>
      <c r="K651" s="3"/>
    </row>
    <row r="652">
      <c r="A652" s="8">
        <f t="shared" si="1"/>
        <v>0</v>
      </c>
      <c r="B652" s="3"/>
      <c r="C652" s="3"/>
      <c r="D652" s="38"/>
      <c r="E652" s="17"/>
      <c r="F652" s="3"/>
      <c r="G652" s="3"/>
      <c r="J652" s="3"/>
      <c r="K652" s="3"/>
    </row>
    <row r="653">
      <c r="A653" s="8">
        <f t="shared" si="1"/>
        <v>0</v>
      </c>
      <c r="B653" s="3"/>
      <c r="C653" s="3"/>
      <c r="D653" s="38"/>
      <c r="E653" s="17"/>
      <c r="F653" s="3"/>
      <c r="G653" s="3"/>
      <c r="J653" s="3"/>
      <c r="K653" s="3"/>
    </row>
    <row r="654">
      <c r="A654" s="8">
        <f t="shared" si="1"/>
        <v>0</v>
      </c>
      <c r="B654" s="3"/>
      <c r="C654" s="3"/>
      <c r="D654" s="38"/>
      <c r="E654" s="17"/>
      <c r="F654" s="3"/>
      <c r="G654" s="3"/>
      <c r="J654" s="3"/>
      <c r="K654" s="3"/>
    </row>
    <row r="655">
      <c r="A655" s="8">
        <f t="shared" si="1"/>
        <v>0</v>
      </c>
      <c r="B655" s="3"/>
      <c r="C655" s="3"/>
      <c r="D655" s="38"/>
      <c r="E655" s="17"/>
      <c r="F655" s="3"/>
      <c r="G655" s="3"/>
      <c r="J655" s="3"/>
      <c r="K655" s="3"/>
    </row>
    <row r="656">
      <c r="A656" s="8">
        <f t="shared" si="1"/>
        <v>0</v>
      </c>
      <c r="B656" s="3"/>
      <c r="C656" s="3"/>
      <c r="D656" s="38"/>
      <c r="E656" s="17"/>
      <c r="F656" s="3"/>
      <c r="G656" s="3"/>
      <c r="J656" s="3"/>
      <c r="K656" s="3"/>
    </row>
    <row r="657">
      <c r="A657" s="8">
        <f t="shared" si="1"/>
        <v>0</v>
      </c>
      <c r="B657" s="3"/>
      <c r="C657" s="3"/>
      <c r="D657" s="38"/>
      <c r="E657" s="17"/>
      <c r="F657" s="3"/>
      <c r="G657" s="3"/>
      <c r="J657" s="3"/>
      <c r="K657" s="3"/>
    </row>
    <row r="658">
      <c r="A658" s="8">
        <f t="shared" si="1"/>
        <v>0</v>
      </c>
      <c r="B658" s="3"/>
      <c r="C658" s="3"/>
      <c r="D658" s="38"/>
      <c r="E658" s="17"/>
      <c r="F658" s="3"/>
      <c r="G658" s="3"/>
      <c r="J658" s="3"/>
      <c r="K658" s="3"/>
    </row>
    <row r="659">
      <c r="A659" s="8">
        <f t="shared" si="1"/>
        <v>0</v>
      </c>
      <c r="B659" s="3"/>
      <c r="C659" s="3"/>
      <c r="D659" s="38"/>
      <c r="E659" s="17"/>
      <c r="F659" s="3"/>
      <c r="G659" s="3"/>
      <c r="J659" s="3"/>
      <c r="K659" s="3"/>
    </row>
    <row r="660">
      <c r="A660" s="8">
        <f t="shared" si="1"/>
        <v>0</v>
      </c>
      <c r="B660" s="3"/>
      <c r="C660" s="3"/>
      <c r="D660" s="38"/>
      <c r="E660" s="17"/>
      <c r="F660" s="3"/>
      <c r="G660" s="3"/>
      <c r="J660" s="3"/>
      <c r="K660" s="3"/>
    </row>
    <row r="661">
      <c r="A661" s="8">
        <f t="shared" si="1"/>
        <v>0</v>
      </c>
      <c r="B661" s="3"/>
      <c r="C661" s="3"/>
      <c r="D661" s="38"/>
      <c r="E661" s="17"/>
      <c r="F661" s="3"/>
      <c r="G661" s="3"/>
      <c r="J661" s="3"/>
      <c r="K661" s="3"/>
    </row>
    <row r="662">
      <c r="A662" s="8">
        <f t="shared" si="1"/>
        <v>0</v>
      </c>
      <c r="B662" s="3"/>
      <c r="C662" s="3"/>
      <c r="D662" s="38"/>
      <c r="E662" s="17"/>
      <c r="F662" s="3"/>
      <c r="G662" s="3"/>
      <c r="J662" s="3"/>
      <c r="K662" s="3"/>
    </row>
    <row r="663">
      <c r="A663" s="8">
        <f t="shared" si="1"/>
        <v>0</v>
      </c>
      <c r="B663" s="3"/>
      <c r="C663" s="3"/>
      <c r="D663" s="38"/>
      <c r="E663" s="17"/>
      <c r="F663" s="3"/>
      <c r="G663" s="3"/>
      <c r="J663" s="3"/>
      <c r="K663" s="3"/>
    </row>
    <row r="664">
      <c r="A664" s="8">
        <f t="shared" si="1"/>
        <v>0</v>
      </c>
      <c r="B664" s="3"/>
      <c r="C664" s="3"/>
      <c r="D664" s="38"/>
      <c r="E664" s="17"/>
      <c r="F664" s="3"/>
      <c r="G664" s="3"/>
      <c r="J664" s="3"/>
      <c r="K664" s="3"/>
    </row>
    <row r="665">
      <c r="A665" s="8">
        <f t="shared" si="1"/>
        <v>0</v>
      </c>
      <c r="B665" s="3"/>
      <c r="C665" s="3"/>
      <c r="D665" s="38"/>
      <c r="E665" s="17"/>
      <c r="F665" s="3"/>
      <c r="G665" s="3"/>
      <c r="J665" s="3"/>
      <c r="K665" s="3"/>
    </row>
    <row r="666">
      <c r="A666" s="8">
        <f t="shared" si="1"/>
        <v>0</v>
      </c>
      <c r="B666" s="3"/>
      <c r="C666" s="3"/>
      <c r="D666" s="38"/>
      <c r="E666" s="17"/>
      <c r="F666" s="3"/>
      <c r="G666" s="3"/>
      <c r="J666" s="3"/>
      <c r="K666" s="3"/>
    </row>
    <row r="667">
      <c r="A667" s="8">
        <f t="shared" si="1"/>
        <v>0</v>
      </c>
      <c r="B667" s="3"/>
      <c r="C667" s="3"/>
      <c r="D667" s="38"/>
      <c r="E667" s="17"/>
      <c r="F667" s="3"/>
      <c r="G667" s="3"/>
      <c r="J667" s="3"/>
      <c r="K667" s="3"/>
    </row>
    <row r="668">
      <c r="A668" s="8">
        <f t="shared" si="1"/>
        <v>0</v>
      </c>
      <c r="B668" s="3"/>
      <c r="C668" s="3"/>
      <c r="D668" s="38"/>
      <c r="E668" s="17"/>
      <c r="F668" s="3"/>
      <c r="G668" s="3"/>
      <c r="J668" s="3"/>
      <c r="K668" s="3"/>
    </row>
    <row r="669">
      <c r="A669" s="8">
        <f t="shared" si="1"/>
        <v>0</v>
      </c>
      <c r="B669" s="3"/>
      <c r="C669" s="3"/>
      <c r="D669" s="38"/>
      <c r="E669" s="17"/>
      <c r="F669" s="3"/>
      <c r="G669" s="3"/>
      <c r="J669" s="3"/>
      <c r="K669" s="3"/>
    </row>
    <row r="670">
      <c r="A670" s="8">
        <f t="shared" si="1"/>
        <v>0</v>
      </c>
      <c r="B670" s="3"/>
      <c r="C670" s="3"/>
      <c r="D670" s="38"/>
      <c r="E670" s="17"/>
      <c r="F670" s="3"/>
      <c r="G670" s="3"/>
      <c r="J670" s="3"/>
      <c r="K670" s="3"/>
    </row>
    <row r="671">
      <c r="A671" s="8">
        <f t="shared" si="1"/>
        <v>0</v>
      </c>
      <c r="B671" s="3"/>
      <c r="C671" s="3"/>
      <c r="D671" s="38"/>
      <c r="E671" s="17"/>
      <c r="F671" s="3"/>
      <c r="G671" s="3"/>
      <c r="J671" s="3"/>
      <c r="K671" s="3"/>
    </row>
    <row r="672">
      <c r="A672" s="8">
        <f t="shared" si="1"/>
        <v>0</v>
      </c>
      <c r="B672" s="3"/>
      <c r="C672" s="3"/>
      <c r="D672" s="38"/>
      <c r="E672" s="17"/>
      <c r="F672" s="3"/>
      <c r="G672" s="3"/>
      <c r="J672" s="3"/>
      <c r="K672" s="3"/>
    </row>
    <row r="673">
      <c r="A673" s="8">
        <f t="shared" si="1"/>
        <v>0</v>
      </c>
      <c r="B673" s="3"/>
      <c r="C673" s="3"/>
      <c r="D673" s="38"/>
      <c r="E673" s="17"/>
      <c r="F673" s="3"/>
      <c r="G673" s="3"/>
      <c r="J673" s="3"/>
      <c r="K673" s="3"/>
    </row>
    <row r="674">
      <c r="A674" s="8">
        <f t="shared" si="1"/>
        <v>0</v>
      </c>
      <c r="B674" s="3"/>
      <c r="C674" s="3"/>
      <c r="D674" s="38"/>
      <c r="E674" s="17"/>
      <c r="F674" s="3"/>
      <c r="G674" s="3"/>
      <c r="J674" s="3"/>
      <c r="K674" s="3"/>
    </row>
    <row r="675">
      <c r="A675" s="8">
        <f t="shared" si="1"/>
        <v>0</v>
      </c>
      <c r="B675" s="3"/>
      <c r="C675" s="3"/>
      <c r="D675" s="38"/>
      <c r="E675" s="17"/>
      <c r="F675" s="3"/>
      <c r="G675" s="3"/>
      <c r="J675" s="3"/>
      <c r="K675" s="3"/>
    </row>
    <row r="676">
      <c r="A676" s="8">
        <f t="shared" si="1"/>
        <v>0</v>
      </c>
      <c r="B676" s="3"/>
      <c r="C676" s="3"/>
      <c r="D676" s="38"/>
      <c r="E676" s="17"/>
      <c r="F676" s="3"/>
      <c r="G676" s="3"/>
      <c r="J676" s="3"/>
      <c r="K676" s="3"/>
    </row>
    <row r="677">
      <c r="A677" s="8">
        <f t="shared" si="1"/>
        <v>0</v>
      </c>
      <c r="B677" s="3"/>
      <c r="C677" s="3"/>
      <c r="D677" s="38"/>
      <c r="E677" s="17"/>
      <c r="F677" s="3"/>
      <c r="G677" s="3"/>
      <c r="J677" s="3"/>
      <c r="K677" s="3"/>
    </row>
    <row r="678">
      <c r="A678" s="8">
        <f t="shared" si="1"/>
        <v>0</v>
      </c>
      <c r="B678" s="3"/>
      <c r="C678" s="3"/>
      <c r="D678" s="38"/>
      <c r="E678" s="17"/>
      <c r="F678" s="3"/>
      <c r="G678" s="3"/>
      <c r="J678" s="3"/>
      <c r="K678" s="3"/>
    </row>
    <row r="679">
      <c r="A679" s="8">
        <f t="shared" si="1"/>
        <v>0</v>
      </c>
      <c r="B679" s="3"/>
      <c r="C679" s="3"/>
      <c r="D679" s="38"/>
      <c r="E679" s="17"/>
      <c r="F679" s="3"/>
      <c r="G679" s="3"/>
      <c r="J679" s="3"/>
      <c r="K679" s="3"/>
    </row>
    <row r="680">
      <c r="A680" s="8">
        <f t="shared" si="1"/>
        <v>0</v>
      </c>
      <c r="B680" s="3"/>
      <c r="C680" s="3"/>
      <c r="D680" s="38"/>
      <c r="E680" s="17"/>
      <c r="F680" s="3"/>
      <c r="G680" s="3"/>
      <c r="J680" s="3"/>
      <c r="K680" s="3"/>
    </row>
    <row r="681">
      <c r="A681" s="8">
        <f t="shared" si="1"/>
        <v>0</v>
      </c>
      <c r="B681" s="3"/>
      <c r="C681" s="3"/>
      <c r="D681" s="38"/>
      <c r="E681" s="17"/>
      <c r="F681" s="3"/>
      <c r="G681" s="3"/>
      <c r="J681" s="3"/>
      <c r="K681" s="3"/>
    </row>
    <row r="682">
      <c r="A682" s="8">
        <f t="shared" si="1"/>
        <v>0</v>
      </c>
      <c r="B682" s="3"/>
      <c r="C682" s="3"/>
      <c r="D682" s="38"/>
      <c r="E682" s="17"/>
      <c r="F682" s="3"/>
      <c r="G682" s="3"/>
      <c r="J682" s="3"/>
      <c r="K682" s="3"/>
    </row>
    <row r="683">
      <c r="A683" s="8">
        <f t="shared" si="1"/>
        <v>0</v>
      </c>
      <c r="B683" s="3"/>
      <c r="C683" s="3"/>
      <c r="D683" s="38"/>
      <c r="E683" s="17"/>
      <c r="F683" s="3"/>
      <c r="G683" s="3"/>
      <c r="J683" s="3"/>
      <c r="K683" s="3"/>
    </row>
    <row r="684">
      <c r="A684" s="8">
        <f t="shared" si="1"/>
        <v>0</v>
      </c>
      <c r="B684" s="3"/>
      <c r="C684" s="3"/>
      <c r="D684" s="38"/>
      <c r="E684" s="17"/>
      <c r="F684" s="3"/>
      <c r="G684" s="3"/>
      <c r="J684" s="3"/>
      <c r="K684" s="3"/>
    </row>
    <row r="685">
      <c r="A685" s="8">
        <f t="shared" si="1"/>
        <v>0</v>
      </c>
      <c r="B685" s="3"/>
      <c r="C685" s="3"/>
      <c r="D685" s="38"/>
      <c r="E685" s="17"/>
      <c r="F685" s="3"/>
      <c r="G685" s="3"/>
      <c r="J685" s="3"/>
      <c r="K685" s="3"/>
    </row>
    <row r="686">
      <c r="A686" s="8">
        <f t="shared" si="1"/>
        <v>0</v>
      </c>
      <c r="B686" s="3"/>
      <c r="C686" s="3"/>
      <c r="D686" s="38"/>
      <c r="E686" s="17"/>
      <c r="F686" s="3"/>
      <c r="G686" s="3"/>
      <c r="J686" s="3"/>
      <c r="K686" s="3"/>
    </row>
    <row r="687">
      <c r="A687" s="8">
        <f t="shared" si="1"/>
        <v>0</v>
      </c>
      <c r="B687" s="3"/>
      <c r="C687" s="3"/>
      <c r="D687" s="38"/>
      <c r="E687" s="17"/>
      <c r="F687" s="3"/>
      <c r="G687" s="3"/>
      <c r="J687" s="3"/>
      <c r="K687" s="3"/>
    </row>
    <row r="688">
      <c r="A688" s="8">
        <f t="shared" si="1"/>
        <v>0</v>
      </c>
      <c r="B688" s="3"/>
      <c r="C688" s="3"/>
      <c r="D688" s="38"/>
      <c r="E688" s="17"/>
      <c r="F688" s="3"/>
      <c r="G688" s="3"/>
      <c r="J688" s="3"/>
      <c r="K688" s="3"/>
    </row>
    <row r="689">
      <c r="A689" s="8">
        <f t="shared" si="1"/>
        <v>0</v>
      </c>
      <c r="B689" s="3"/>
      <c r="C689" s="3"/>
      <c r="D689" s="38"/>
      <c r="E689" s="17"/>
      <c r="F689" s="3"/>
      <c r="G689" s="3"/>
      <c r="J689" s="3"/>
      <c r="K689" s="3"/>
    </row>
    <row r="690">
      <c r="A690" s="8">
        <f t="shared" si="1"/>
        <v>0</v>
      </c>
      <c r="B690" s="3"/>
      <c r="C690" s="3"/>
      <c r="D690" s="38"/>
      <c r="E690" s="17"/>
      <c r="F690" s="3"/>
      <c r="G690" s="3"/>
      <c r="J690" s="3"/>
      <c r="K690" s="3"/>
    </row>
    <row r="691">
      <c r="A691" s="8">
        <f t="shared" si="1"/>
        <v>0</v>
      </c>
      <c r="B691" s="3"/>
      <c r="C691" s="3"/>
      <c r="D691" s="38"/>
      <c r="E691" s="17"/>
      <c r="F691" s="3"/>
      <c r="G691" s="3"/>
      <c r="J691" s="3"/>
      <c r="K691" s="3"/>
    </row>
    <row r="692">
      <c r="A692" s="8">
        <f t="shared" si="1"/>
        <v>0</v>
      </c>
      <c r="B692" s="3"/>
      <c r="C692" s="3"/>
      <c r="D692" s="38"/>
      <c r="E692" s="17"/>
      <c r="F692" s="3"/>
      <c r="G692" s="3"/>
      <c r="J692" s="3"/>
      <c r="K692" s="3"/>
    </row>
    <row r="693">
      <c r="A693" s="8">
        <f t="shared" si="1"/>
        <v>0</v>
      </c>
      <c r="B693" s="3"/>
      <c r="C693" s="3"/>
      <c r="D693" s="38"/>
      <c r="E693" s="17"/>
      <c r="F693" s="3"/>
      <c r="G693" s="3"/>
      <c r="J693" s="3"/>
      <c r="K693" s="3"/>
    </row>
    <row r="694">
      <c r="A694" s="8">
        <f t="shared" si="1"/>
        <v>0</v>
      </c>
      <c r="B694" s="3"/>
      <c r="C694" s="3"/>
      <c r="D694" s="38"/>
      <c r="E694" s="17"/>
      <c r="F694" s="3"/>
      <c r="G694" s="3"/>
      <c r="J694" s="3"/>
      <c r="K694" s="3"/>
    </row>
    <row r="695">
      <c r="A695" s="8">
        <f t="shared" si="1"/>
        <v>0</v>
      </c>
      <c r="B695" s="3"/>
      <c r="C695" s="3"/>
      <c r="D695" s="38"/>
      <c r="E695" s="17"/>
      <c r="F695" s="3"/>
      <c r="G695" s="3"/>
      <c r="J695" s="3"/>
      <c r="K695" s="3"/>
    </row>
    <row r="696">
      <c r="A696" s="8">
        <f t="shared" si="1"/>
        <v>0</v>
      </c>
      <c r="B696" s="3"/>
      <c r="C696" s="3"/>
      <c r="D696" s="38"/>
      <c r="E696" s="17"/>
      <c r="F696" s="3"/>
      <c r="G696" s="3"/>
      <c r="J696" s="3"/>
      <c r="K696" s="3"/>
    </row>
    <row r="697">
      <c r="A697" s="8">
        <f t="shared" si="1"/>
        <v>0</v>
      </c>
      <c r="B697" s="3"/>
      <c r="C697" s="3"/>
      <c r="D697" s="38"/>
      <c r="E697" s="17"/>
      <c r="F697" s="3"/>
      <c r="G697" s="3"/>
      <c r="J697" s="3"/>
      <c r="K697" s="3"/>
    </row>
    <row r="698">
      <c r="A698" s="8">
        <f t="shared" si="1"/>
        <v>0</v>
      </c>
      <c r="B698" s="3"/>
      <c r="C698" s="3"/>
      <c r="D698" s="38"/>
      <c r="E698" s="17"/>
      <c r="F698" s="3"/>
      <c r="G698" s="3"/>
      <c r="J698" s="3"/>
      <c r="K698" s="3"/>
    </row>
    <row r="699">
      <c r="A699" s="8">
        <f t="shared" si="1"/>
        <v>0</v>
      </c>
      <c r="B699" s="3"/>
      <c r="C699" s="3"/>
      <c r="D699" s="38"/>
      <c r="E699" s="17"/>
      <c r="F699" s="3"/>
      <c r="G699" s="3"/>
      <c r="J699" s="3"/>
      <c r="K699" s="3"/>
    </row>
    <row r="700">
      <c r="A700" s="8">
        <f t="shared" si="1"/>
        <v>0</v>
      </c>
      <c r="B700" s="3"/>
      <c r="C700" s="3"/>
      <c r="D700" s="38"/>
      <c r="E700" s="17"/>
      <c r="F700" s="3"/>
      <c r="G700" s="3"/>
      <c r="J700" s="3"/>
      <c r="K700" s="3"/>
    </row>
    <row r="701">
      <c r="A701" s="8">
        <f t="shared" si="1"/>
        <v>0</v>
      </c>
      <c r="B701" s="3"/>
      <c r="C701" s="3"/>
      <c r="D701" s="38"/>
      <c r="E701" s="17"/>
      <c r="F701" s="3"/>
      <c r="G701" s="3"/>
      <c r="J701" s="3"/>
      <c r="K701" s="3"/>
    </row>
    <row r="702">
      <c r="A702" s="8">
        <f t="shared" si="1"/>
        <v>0</v>
      </c>
      <c r="B702" s="3"/>
      <c r="C702" s="3"/>
      <c r="D702" s="38"/>
      <c r="E702" s="17"/>
      <c r="F702" s="3"/>
      <c r="G702" s="3"/>
      <c r="J702" s="3"/>
      <c r="K702" s="3"/>
    </row>
    <row r="703">
      <c r="A703" s="8">
        <f t="shared" si="1"/>
        <v>0</v>
      </c>
      <c r="B703" s="3"/>
      <c r="C703" s="3"/>
      <c r="D703" s="38"/>
      <c r="E703" s="17"/>
      <c r="F703" s="3"/>
      <c r="G703" s="3"/>
      <c r="J703" s="3"/>
      <c r="K703" s="3"/>
    </row>
    <row r="704">
      <c r="A704" s="8">
        <f t="shared" si="1"/>
        <v>0</v>
      </c>
      <c r="B704" s="3"/>
      <c r="C704" s="3"/>
      <c r="D704" s="38"/>
      <c r="E704" s="17"/>
      <c r="F704" s="3"/>
      <c r="G704" s="3"/>
      <c r="J704" s="3"/>
      <c r="K704" s="3"/>
    </row>
    <row r="705">
      <c r="A705" s="8">
        <f t="shared" si="1"/>
        <v>0</v>
      </c>
      <c r="B705" s="3"/>
      <c r="C705" s="3"/>
      <c r="D705" s="38"/>
      <c r="E705" s="17"/>
      <c r="F705" s="3"/>
      <c r="G705" s="3"/>
      <c r="J705" s="3"/>
      <c r="K705" s="3"/>
    </row>
    <row r="706">
      <c r="A706" s="8">
        <f t="shared" si="1"/>
        <v>0</v>
      </c>
      <c r="B706" s="3"/>
      <c r="C706" s="3"/>
      <c r="D706" s="38"/>
      <c r="E706" s="17"/>
      <c r="F706" s="3"/>
      <c r="G706" s="3"/>
      <c r="J706" s="3"/>
      <c r="K706" s="3"/>
    </row>
    <row r="707">
      <c r="A707" s="8">
        <f t="shared" si="1"/>
        <v>0</v>
      </c>
      <c r="B707" s="3"/>
      <c r="C707" s="3"/>
      <c r="D707" s="38"/>
      <c r="E707" s="17"/>
      <c r="F707" s="3"/>
      <c r="G707" s="3"/>
      <c r="J707" s="3"/>
      <c r="K707" s="3"/>
    </row>
    <row r="708">
      <c r="A708" s="8">
        <f t="shared" si="1"/>
        <v>0</v>
      </c>
      <c r="B708" s="3"/>
      <c r="C708" s="3"/>
      <c r="D708" s="38"/>
      <c r="E708" s="17"/>
      <c r="F708" s="3"/>
      <c r="G708" s="3"/>
      <c r="J708" s="3"/>
      <c r="K708" s="3"/>
    </row>
    <row r="709">
      <c r="A709" s="8">
        <f t="shared" si="1"/>
        <v>0</v>
      </c>
      <c r="B709" s="3"/>
      <c r="C709" s="3"/>
      <c r="D709" s="38"/>
      <c r="E709" s="17"/>
      <c r="F709" s="3"/>
      <c r="G709" s="3"/>
      <c r="J709" s="3"/>
      <c r="K709" s="3"/>
    </row>
    <row r="710">
      <c r="A710" s="8">
        <f t="shared" si="1"/>
        <v>0</v>
      </c>
      <c r="B710" s="3"/>
      <c r="C710" s="3"/>
      <c r="D710" s="38"/>
      <c r="E710" s="17"/>
      <c r="F710" s="3"/>
      <c r="G710" s="3"/>
      <c r="J710" s="3"/>
      <c r="K710" s="3"/>
    </row>
    <row r="711">
      <c r="A711" s="8">
        <f t="shared" si="1"/>
        <v>0</v>
      </c>
      <c r="B711" s="3"/>
      <c r="C711" s="3"/>
      <c r="D711" s="38"/>
      <c r="E711" s="17"/>
      <c r="F711" s="3"/>
      <c r="G711" s="3"/>
      <c r="J711" s="3"/>
      <c r="K711" s="3"/>
    </row>
    <row r="712">
      <c r="A712" s="8">
        <f t="shared" si="1"/>
        <v>0</v>
      </c>
      <c r="B712" s="3"/>
      <c r="C712" s="3"/>
      <c r="D712" s="38"/>
      <c r="E712" s="17"/>
      <c r="F712" s="3"/>
      <c r="G712" s="3"/>
      <c r="J712" s="3"/>
      <c r="K712" s="3"/>
    </row>
    <row r="713">
      <c r="A713" s="8">
        <f t="shared" si="1"/>
        <v>0</v>
      </c>
      <c r="B713" s="3"/>
      <c r="C713" s="3"/>
      <c r="D713" s="38"/>
      <c r="E713" s="17"/>
      <c r="F713" s="3"/>
      <c r="G713" s="3"/>
      <c r="J713" s="3"/>
      <c r="K713" s="3"/>
    </row>
    <row r="714">
      <c r="A714" s="8">
        <f t="shared" si="1"/>
        <v>0</v>
      </c>
      <c r="B714" s="3"/>
      <c r="C714" s="3"/>
      <c r="D714" s="38"/>
      <c r="E714" s="17"/>
      <c r="F714" s="3"/>
      <c r="G714" s="3"/>
      <c r="J714" s="3"/>
      <c r="K714" s="3"/>
    </row>
    <row r="715">
      <c r="A715" s="8">
        <f t="shared" si="1"/>
        <v>0</v>
      </c>
      <c r="B715" s="3"/>
      <c r="C715" s="3"/>
      <c r="D715" s="38"/>
      <c r="E715" s="17"/>
      <c r="F715" s="3"/>
      <c r="G715" s="3"/>
      <c r="J715" s="3"/>
      <c r="K715" s="3"/>
    </row>
    <row r="716">
      <c r="A716" s="8">
        <f t="shared" si="1"/>
        <v>0</v>
      </c>
      <c r="B716" s="3"/>
      <c r="C716" s="3"/>
      <c r="D716" s="38"/>
      <c r="E716" s="17"/>
      <c r="F716" s="3"/>
      <c r="G716" s="3"/>
      <c r="J716" s="3"/>
      <c r="K716" s="3"/>
    </row>
    <row r="717">
      <c r="A717" s="8">
        <f t="shared" si="1"/>
        <v>0</v>
      </c>
      <c r="B717" s="3"/>
      <c r="C717" s="3"/>
      <c r="D717" s="38"/>
      <c r="E717" s="17"/>
      <c r="F717" s="3"/>
      <c r="G717" s="3"/>
      <c r="J717" s="3"/>
      <c r="K717" s="3"/>
    </row>
    <row r="718">
      <c r="A718" s="8">
        <f t="shared" si="1"/>
        <v>0</v>
      </c>
      <c r="B718" s="3"/>
      <c r="C718" s="3"/>
      <c r="D718" s="38"/>
      <c r="E718" s="17"/>
      <c r="F718" s="3"/>
      <c r="G718" s="3"/>
      <c r="J718" s="3"/>
      <c r="K718" s="3"/>
    </row>
    <row r="719">
      <c r="A719" s="8">
        <f t="shared" si="1"/>
        <v>0</v>
      </c>
      <c r="B719" s="3"/>
      <c r="C719" s="3"/>
      <c r="D719" s="38"/>
      <c r="E719" s="17"/>
      <c r="F719" s="3"/>
      <c r="G719" s="3"/>
      <c r="J719" s="3"/>
      <c r="K719" s="3"/>
    </row>
    <row r="720">
      <c r="A720" s="8">
        <f t="shared" si="1"/>
        <v>0</v>
      </c>
      <c r="B720" s="3"/>
      <c r="C720" s="3"/>
      <c r="D720" s="38"/>
      <c r="E720" s="17"/>
      <c r="F720" s="3"/>
      <c r="G720" s="3"/>
      <c r="J720" s="3"/>
      <c r="K720" s="3"/>
    </row>
    <row r="721">
      <c r="A721" s="8">
        <f t="shared" si="1"/>
        <v>0</v>
      </c>
      <c r="B721" s="3"/>
      <c r="C721" s="3"/>
      <c r="D721" s="38"/>
      <c r="E721" s="17"/>
      <c r="F721" s="3"/>
      <c r="G721" s="3"/>
      <c r="J721" s="3"/>
      <c r="K721" s="3"/>
    </row>
    <row r="722">
      <c r="A722" s="8">
        <f t="shared" si="1"/>
        <v>0</v>
      </c>
      <c r="B722" s="3"/>
      <c r="C722" s="3"/>
      <c r="D722" s="38"/>
      <c r="E722" s="17"/>
      <c r="F722" s="3"/>
      <c r="G722" s="3"/>
      <c r="J722" s="3"/>
      <c r="K722" s="3"/>
    </row>
    <row r="723">
      <c r="A723" s="8">
        <f t="shared" si="1"/>
        <v>0</v>
      </c>
      <c r="B723" s="3"/>
      <c r="C723" s="3"/>
      <c r="D723" s="38"/>
      <c r="E723" s="17"/>
      <c r="F723" s="3"/>
      <c r="G723" s="3"/>
      <c r="J723" s="3"/>
      <c r="K723" s="3"/>
    </row>
    <row r="724">
      <c r="A724" s="8">
        <f t="shared" si="1"/>
        <v>0</v>
      </c>
      <c r="B724" s="3"/>
      <c r="C724" s="3"/>
      <c r="D724" s="38"/>
      <c r="E724" s="17"/>
      <c r="F724" s="3"/>
      <c r="G724" s="3"/>
      <c r="J724" s="3"/>
      <c r="K724" s="3"/>
    </row>
    <row r="725">
      <c r="A725" s="8">
        <f t="shared" si="1"/>
        <v>0</v>
      </c>
      <c r="B725" s="3"/>
      <c r="C725" s="3"/>
      <c r="D725" s="38"/>
      <c r="E725" s="17"/>
      <c r="F725" s="3"/>
      <c r="G725" s="3"/>
      <c r="J725" s="3"/>
      <c r="K725" s="3"/>
    </row>
    <row r="726">
      <c r="A726" s="8">
        <f t="shared" si="1"/>
        <v>0</v>
      </c>
      <c r="B726" s="3"/>
      <c r="C726" s="3"/>
      <c r="D726" s="38"/>
      <c r="E726" s="17"/>
      <c r="F726" s="3"/>
      <c r="G726" s="3"/>
      <c r="J726" s="3"/>
      <c r="K726" s="3"/>
    </row>
    <row r="727">
      <c r="A727" s="8">
        <f t="shared" si="1"/>
        <v>0</v>
      </c>
      <c r="B727" s="3"/>
      <c r="C727" s="3"/>
      <c r="D727" s="38"/>
      <c r="E727" s="17"/>
      <c r="F727" s="3"/>
      <c r="G727" s="3"/>
      <c r="J727" s="3"/>
      <c r="K727" s="3"/>
    </row>
    <row r="728">
      <c r="A728" s="8">
        <f t="shared" si="1"/>
        <v>0</v>
      </c>
      <c r="B728" s="3"/>
      <c r="C728" s="3"/>
      <c r="D728" s="38"/>
      <c r="E728" s="17"/>
      <c r="F728" s="3"/>
      <c r="G728" s="3"/>
      <c r="J728" s="3"/>
      <c r="K728" s="3"/>
    </row>
    <row r="729">
      <c r="A729" s="8">
        <f t="shared" si="1"/>
        <v>0</v>
      </c>
      <c r="B729" s="3"/>
      <c r="C729" s="3"/>
      <c r="D729" s="38"/>
      <c r="E729" s="17"/>
      <c r="F729" s="3"/>
      <c r="G729" s="3"/>
      <c r="J729" s="3"/>
      <c r="K729" s="3"/>
    </row>
    <row r="730">
      <c r="A730" s="8">
        <f t="shared" si="1"/>
        <v>0</v>
      </c>
      <c r="B730" s="3"/>
      <c r="C730" s="3"/>
      <c r="D730" s="38"/>
      <c r="E730" s="17"/>
      <c r="F730" s="3"/>
      <c r="G730" s="3"/>
      <c r="J730" s="3"/>
      <c r="K730" s="3"/>
    </row>
    <row r="731">
      <c r="A731" s="8">
        <f t="shared" si="1"/>
        <v>0</v>
      </c>
      <c r="B731" s="3"/>
      <c r="C731" s="3"/>
      <c r="D731" s="38"/>
      <c r="E731" s="17"/>
      <c r="F731" s="3"/>
      <c r="G731" s="3"/>
      <c r="J731" s="3"/>
      <c r="K731" s="3"/>
    </row>
    <row r="732">
      <c r="A732" s="8">
        <f t="shared" si="1"/>
        <v>0</v>
      </c>
      <c r="B732" s="3"/>
      <c r="C732" s="3"/>
      <c r="D732" s="38"/>
      <c r="E732" s="17"/>
      <c r="F732" s="3"/>
      <c r="G732" s="3"/>
      <c r="J732" s="3"/>
      <c r="K732" s="3"/>
    </row>
    <row r="733">
      <c r="A733" s="8">
        <f t="shared" si="1"/>
        <v>0</v>
      </c>
      <c r="B733" s="3"/>
      <c r="C733" s="3"/>
      <c r="D733" s="38"/>
      <c r="E733" s="17"/>
      <c r="F733" s="3"/>
      <c r="G733" s="3"/>
      <c r="J733" s="3"/>
      <c r="K733" s="3"/>
    </row>
    <row r="734">
      <c r="A734" s="8">
        <f t="shared" si="1"/>
        <v>0</v>
      </c>
      <c r="B734" s="3"/>
      <c r="C734" s="3"/>
      <c r="D734" s="38"/>
      <c r="E734" s="17"/>
      <c r="F734" s="3"/>
      <c r="G734" s="3"/>
      <c r="J734" s="3"/>
      <c r="K734" s="3"/>
    </row>
    <row r="735">
      <c r="A735" s="8">
        <f t="shared" si="1"/>
        <v>0</v>
      </c>
      <c r="B735" s="3"/>
      <c r="C735" s="3"/>
      <c r="D735" s="38"/>
      <c r="E735" s="17"/>
      <c r="F735" s="3"/>
      <c r="G735" s="3"/>
      <c r="J735" s="3"/>
      <c r="K735" s="3"/>
    </row>
    <row r="736">
      <c r="A736" s="8">
        <f t="shared" si="1"/>
        <v>0</v>
      </c>
      <c r="B736" s="3"/>
      <c r="C736" s="3"/>
      <c r="D736" s="38"/>
      <c r="E736" s="17"/>
      <c r="F736" s="3"/>
      <c r="G736" s="3"/>
      <c r="J736" s="3"/>
      <c r="K736" s="3"/>
    </row>
    <row r="737">
      <c r="A737" s="8">
        <f t="shared" si="1"/>
        <v>0</v>
      </c>
      <c r="B737" s="3"/>
      <c r="C737" s="3"/>
      <c r="D737" s="38"/>
      <c r="E737" s="17"/>
      <c r="F737" s="3"/>
      <c r="G737" s="3"/>
      <c r="J737" s="3"/>
      <c r="K737" s="3"/>
    </row>
    <row r="738">
      <c r="A738" s="8">
        <f t="shared" si="1"/>
        <v>0</v>
      </c>
      <c r="B738" s="3"/>
      <c r="C738" s="3"/>
      <c r="D738" s="38"/>
      <c r="E738" s="17"/>
      <c r="F738" s="3"/>
      <c r="G738" s="3"/>
      <c r="J738" s="3"/>
      <c r="K738" s="3"/>
    </row>
    <row r="739">
      <c r="A739" s="8">
        <f t="shared" si="1"/>
        <v>0</v>
      </c>
      <c r="B739" s="3"/>
      <c r="C739" s="3"/>
      <c r="D739" s="38"/>
      <c r="E739" s="17"/>
      <c r="F739" s="3"/>
      <c r="G739" s="3"/>
      <c r="J739" s="3"/>
      <c r="K739" s="3"/>
    </row>
    <row r="740">
      <c r="A740" s="8">
        <f t="shared" si="1"/>
        <v>0</v>
      </c>
      <c r="B740" s="3"/>
      <c r="C740" s="3"/>
      <c r="D740" s="38"/>
      <c r="E740" s="17"/>
      <c r="F740" s="3"/>
      <c r="G740" s="3"/>
      <c r="J740" s="3"/>
      <c r="K740" s="3"/>
    </row>
    <row r="741">
      <c r="A741" s="8">
        <f t="shared" si="1"/>
        <v>0</v>
      </c>
      <c r="B741" s="3"/>
      <c r="C741" s="3"/>
      <c r="D741" s="38"/>
      <c r="E741" s="17"/>
      <c r="F741" s="3"/>
      <c r="G741" s="3"/>
      <c r="J741" s="3"/>
      <c r="K741" s="3"/>
    </row>
    <row r="742">
      <c r="A742" s="8">
        <f t="shared" si="1"/>
        <v>0</v>
      </c>
      <c r="B742" s="3"/>
      <c r="C742" s="3"/>
      <c r="D742" s="38"/>
      <c r="E742" s="17"/>
      <c r="F742" s="3"/>
      <c r="G742" s="3"/>
      <c r="J742" s="3"/>
      <c r="K742" s="3"/>
    </row>
    <row r="743">
      <c r="A743" s="8">
        <f t="shared" si="1"/>
        <v>0</v>
      </c>
      <c r="B743" s="3"/>
      <c r="C743" s="3"/>
      <c r="D743" s="38"/>
      <c r="E743" s="17"/>
      <c r="F743" s="3"/>
      <c r="G743" s="3"/>
      <c r="J743" s="3"/>
      <c r="K743" s="3"/>
    </row>
    <row r="744">
      <c r="A744" s="8">
        <f t="shared" si="1"/>
        <v>0</v>
      </c>
      <c r="B744" s="3"/>
      <c r="C744" s="3"/>
      <c r="D744" s="38"/>
      <c r="E744" s="17"/>
      <c r="F744" s="3"/>
      <c r="G744" s="3"/>
      <c r="J744" s="3"/>
      <c r="K744" s="3"/>
    </row>
    <row r="745">
      <c r="A745" s="8">
        <f t="shared" si="1"/>
        <v>0</v>
      </c>
      <c r="B745" s="3"/>
      <c r="C745" s="3"/>
      <c r="D745" s="38"/>
      <c r="E745" s="17"/>
      <c r="F745" s="3"/>
      <c r="G745" s="3"/>
      <c r="J745" s="3"/>
      <c r="K745" s="3"/>
    </row>
    <row r="746">
      <c r="A746" s="8">
        <f t="shared" si="1"/>
        <v>0</v>
      </c>
      <c r="B746" s="3"/>
      <c r="C746" s="3"/>
      <c r="D746" s="38"/>
      <c r="E746" s="17"/>
      <c r="F746" s="3"/>
      <c r="G746" s="3"/>
      <c r="J746" s="3"/>
      <c r="K746" s="3"/>
    </row>
    <row r="747">
      <c r="A747" s="8">
        <f t="shared" si="1"/>
        <v>0</v>
      </c>
      <c r="B747" s="3"/>
      <c r="C747" s="3"/>
      <c r="D747" s="38"/>
      <c r="E747" s="17"/>
      <c r="F747" s="3"/>
      <c r="G747" s="3"/>
      <c r="J747" s="3"/>
      <c r="K747" s="3"/>
    </row>
    <row r="748">
      <c r="A748" s="8">
        <f t="shared" si="1"/>
        <v>0</v>
      </c>
      <c r="B748" s="3"/>
      <c r="C748" s="3"/>
      <c r="D748" s="38"/>
      <c r="E748" s="17"/>
      <c r="F748" s="3"/>
      <c r="G748" s="3"/>
      <c r="J748" s="3"/>
      <c r="K748" s="3"/>
    </row>
    <row r="749">
      <c r="A749" s="8">
        <f t="shared" si="1"/>
        <v>0</v>
      </c>
      <c r="B749" s="3"/>
      <c r="C749" s="3"/>
      <c r="D749" s="38"/>
      <c r="E749" s="17"/>
      <c r="F749" s="3"/>
      <c r="G749" s="3"/>
      <c r="J749" s="3"/>
      <c r="K749" s="3"/>
    </row>
    <row r="750">
      <c r="A750" s="8">
        <f t="shared" si="1"/>
        <v>0</v>
      </c>
      <c r="B750" s="3"/>
      <c r="C750" s="3"/>
      <c r="D750" s="38"/>
      <c r="E750" s="17"/>
      <c r="F750" s="3"/>
      <c r="G750" s="3"/>
      <c r="J750" s="3"/>
      <c r="K750" s="3"/>
    </row>
    <row r="751">
      <c r="A751" s="8">
        <f t="shared" si="1"/>
        <v>0</v>
      </c>
      <c r="B751" s="3"/>
      <c r="C751" s="3"/>
      <c r="D751" s="38"/>
      <c r="E751" s="17"/>
      <c r="F751" s="3"/>
      <c r="G751" s="3"/>
      <c r="J751" s="3"/>
      <c r="K751" s="3"/>
    </row>
    <row r="752">
      <c r="A752" s="8">
        <f t="shared" si="1"/>
        <v>0</v>
      </c>
      <c r="B752" s="3"/>
      <c r="C752" s="3"/>
      <c r="D752" s="38"/>
      <c r="E752" s="17"/>
      <c r="F752" s="3"/>
      <c r="G752" s="3"/>
      <c r="J752" s="3"/>
      <c r="K752" s="3"/>
    </row>
    <row r="753">
      <c r="A753" s="8">
        <f t="shared" si="1"/>
        <v>0</v>
      </c>
      <c r="B753" s="3"/>
      <c r="C753" s="3"/>
      <c r="D753" s="38"/>
      <c r="E753" s="17"/>
      <c r="F753" s="3"/>
      <c r="G753" s="3"/>
      <c r="J753" s="3"/>
      <c r="K753" s="3"/>
    </row>
    <row r="754">
      <c r="A754" s="8">
        <f t="shared" si="1"/>
        <v>0</v>
      </c>
      <c r="B754" s="3"/>
      <c r="C754" s="3"/>
      <c r="D754" s="38"/>
      <c r="E754" s="17"/>
      <c r="F754" s="3"/>
      <c r="G754" s="3"/>
      <c r="J754" s="3"/>
      <c r="K754" s="3"/>
    </row>
    <row r="755">
      <c r="A755" s="8">
        <f t="shared" si="1"/>
        <v>0</v>
      </c>
      <c r="B755" s="3"/>
      <c r="C755" s="3"/>
      <c r="D755" s="38"/>
      <c r="E755" s="17"/>
      <c r="F755" s="3"/>
      <c r="G755" s="3"/>
      <c r="J755" s="3"/>
      <c r="K755" s="3"/>
    </row>
    <row r="756">
      <c r="A756" s="8">
        <f t="shared" si="1"/>
        <v>0</v>
      </c>
      <c r="B756" s="3"/>
      <c r="C756" s="3"/>
      <c r="D756" s="38"/>
      <c r="E756" s="17"/>
      <c r="F756" s="3"/>
      <c r="G756" s="3"/>
      <c r="J756" s="3"/>
      <c r="K756" s="3"/>
    </row>
    <row r="757">
      <c r="A757" s="8">
        <f t="shared" si="1"/>
        <v>0</v>
      </c>
      <c r="B757" s="3"/>
      <c r="C757" s="3"/>
      <c r="D757" s="38"/>
      <c r="E757" s="17"/>
      <c r="F757" s="3"/>
      <c r="G757" s="3"/>
      <c r="J757" s="3"/>
      <c r="K757" s="3"/>
    </row>
    <row r="758">
      <c r="A758" s="8">
        <f t="shared" si="1"/>
        <v>0</v>
      </c>
      <c r="B758" s="3"/>
      <c r="C758" s="3"/>
      <c r="D758" s="38"/>
      <c r="E758" s="17"/>
      <c r="F758" s="3"/>
      <c r="G758" s="3"/>
      <c r="J758" s="3"/>
      <c r="K758" s="3"/>
    </row>
    <row r="759">
      <c r="A759" s="8">
        <f t="shared" si="1"/>
        <v>0</v>
      </c>
      <c r="B759" s="3"/>
      <c r="C759" s="3"/>
      <c r="D759" s="38"/>
      <c r="E759" s="17"/>
      <c r="F759" s="3"/>
      <c r="G759" s="3"/>
      <c r="J759" s="3"/>
      <c r="K759" s="3"/>
    </row>
    <row r="760">
      <c r="A760" s="8">
        <f t="shared" si="1"/>
        <v>0</v>
      </c>
      <c r="B760" s="3"/>
      <c r="C760" s="3"/>
      <c r="D760" s="38"/>
      <c r="E760" s="17"/>
      <c r="F760" s="3"/>
      <c r="G760" s="3"/>
      <c r="J760" s="3"/>
      <c r="K760" s="3"/>
    </row>
    <row r="761">
      <c r="A761" s="8">
        <f t="shared" si="1"/>
        <v>0</v>
      </c>
      <c r="B761" s="3"/>
      <c r="C761" s="3"/>
      <c r="D761" s="38"/>
      <c r="E761" s="17"/>
      <c r="F761" s="3"/>
      <c r="G761" s="3"/>
      <c r="J761" s="3"/>
      <c r="K761" s="3"/>
    </row>
    <row r="762">
      <c r="A762" s="8">
        <f t="shared" si="1"/>
        <v>0</v>
      </c>
      <c r="B762" s="3"/>
      <c r="C762" s="3"/>
      <c r="D762" s="38"/>
      <c r="E762" s="17"/>
      <c r="F762" s="3"/>
      <c r="G762" s="3"/>
      <c r="J762" s="3"/>
      <c r="K762" s="3"/>
    </row>
    <row r="763">
      <c r="A763" s="8">
        <f t="shared" si="1"/>
        <v>0</v>
      </c>
      <c r="B763" s="3"/>
      <c r="C763" s="3"/>
      <c r="D763" s="38"/>
      <c r="E763" s="17"/>
      <c r="F763" s="3"/>
      <c r="G763" s="3"/>
      <c r="J763" s="3"/>
      <c r="K763" s="3"/>
    </row>
    <row r="764">
      <c r="A764" s="8">
        <f t="shared" si="1"/>
        <v>0</v>
      </c>
      <c r="B764" s="3"/>
      <c r="C764" s="3"/>
      <c r="D764" s="38"/>
      <c r="E764" s="17"/>
      <c r="F764" s="3"/>
      <c r="G764" s="3"/>
      <c r="J764" s="3"/>
      <c r="K764" s="3"/>
    </row>
    <row r="765">
      <c r="A765" s="8">
        <f t="shared" si="1"/>
        <v>0</v>
      </c>
      <c r="B765" s="3"/>
      <c r="C765" s="3"/>
      <c r="D765" s="38"/>
      <c r="E765" s="17"/>
      <c r="F765" s="3"/>
      <c r="G765" s="3"/>
      <c r="J765" s="3"/>
      <c r="K765" s="3"/>
    </row>
    <row r="766">
      <c r="A766" s="8">
        <f t="shared" si="1"/>
        <v>0</v>
      </c>
      <c r="B766" s="3"/>
      <c r="C766" s="3"/>
      <c r="D766" s="38"/>
      <c r="E766" s="17"/>
      <c r="F766" s="3"/>
      <c r="G766" s="3"/>
      <c r="J766" s="3"/>
      <c r="K766" s="3"/>
    </row>
    <row r="767">
      <c r="A767" s="8">
        <f t="shared" si="1"/>
        <v>0</v>
      </c>
      <c r="B767" s="3"/>
      <c r="C767" s="3"/>
      <c r="D767" s="38"/>
      <c r="E767" s="17"/>
      <c r="F767" s="3"/>
      <c r="G767" s="3"/>
      <c r="J767" s="3"/>
      <c r="K767" s="3"/>
    </row>
    <row r="768">
      <c r="A768" s="8">
        <f t="shared" si="1"/>
        <v>0</v>
      </c>
      <c r="B768" s="3"/>
      <c r="C768" s="3"/>
      <c r="D768" s="38"/>
      <c r="E768" s="17"/>
      <c r="F768" s="3"/>
      <c r="G768" s="3"/>
      <c r="J768" s="3"/>
      <c r="K768" s="3"/>
    </row>
    <row r="769">
      <c r="A769" s="8">
        <f t="shared" si="1"/>
        <v>0</v>
      </c>
      <c r="B769" s="3"/>
      <c r="C769" s="3"/>
      <c r="D769" s="38"/>
      <c r="E769" s="17"/>
      <c r="F769" s="3"/>
      <c r="G769" s="3"/>
      <c r="J769" s="3"/>
      <c r="K769" s="3"/>
    </row>
    <row r="770">
      <c r="A770" s="8">
        <f t="shared" si="1"/>
        <v>0</v>
      </c>
      <c r="B770" s="3"/>
      <c r="C770" s="3"/>
      <c r="D770" s="38"/>
      <c r="E770" s="17"/>
      <c r="F770" s="3"/>
      <c r="G770" s="3"/>
      <c r="J770" s="3"/>
      <c r="K770" s="3"/>
    </row>
    <row r="771">
      <c r="A771" s="8">
        <f t="shared" si="1"/>
        <v>0</v>
      </c>
      <c r="B771" s="3"/>
      <c r="C771" s="3"/>
      <c r="D771" s="38"/>
      <c r="E771" s="17"/>
      <c r="F771" s="3"/>
      <c r="G771" s="3"/>
      <c r="J771" s="3"/>
      <c r="K771" s="3"/>
    </row>
    <row r="772">
      <c r="A772" s="8">
        <f t="shared" si="1"/>
        <v>0</v>
      </c>
      <c r="B772" s="3"/>
      <c r="C772" s="3"/>
      <c r="D772" s="38"/>
      <c r="E772" s="17"/>
      <c r="F772" s="3"/>
      <c r="G772" s="3"/>
      <c r="J772" s="3"/>
      <c r="K772" s="3"/>
    </row>
    <row r="773">
      <c r="A773" s="8">
        <f t="shared" si="1"/>
        <v>0</v>
      </c>
      <c r="B773" s="3"/>
      <c r="C773" s="3"/>
      <c r="D773" s="38"/>
      <c r="E773" s="17"/>
      <c r="F773" s="3"/>
      <c r="G773" s="3"/>
      <c r="J773" s="3"/>
      <c r="K773" s="3"/>
    </row>
    <row r="774">
      <c r="A774" s="8">
        <f t="shared" si="1"/>
        <v>0</v>
      </c>
      <c r="B774" s="3"/>
      <c r="C774" s="3"/>
      <c r="D774" s="38"/>
      <c r="E774" s="17"/>
      <c r="F774" s="3"/>
      <c r="G774" s="3"/>
      <c r="J774" s="3"/>
      <c r="K774" s="3"/>
    </row>
    <row r="775">
      <c r="A775" s="8">
        <f t="shared" si="1"/>
        <v>0</v>
      </c>
      <c r="B775" s="3"/>
      <c r="C775" s="3"/>
      <c r="D775" s="38"/>
      <c r="E775" s="17"/>
      <c r="F775" s="3"/>
      <c r="G775" s="3"/>
      <c r="J775" s="3"/>
      <c r="K775" s="3"/>
    </row>
    <row r="776">
      <c r="A776" s="8">
        <f t="shared" si="1"/>
        <v>0</v>
      </c>
      <c r="B776" s="3"/>
      <c r="C776" s="3"/>
      <c r="D776" s="38"/>
      <c r="E776" s="17"/>
      <c r="F776" s="3"/>
      <c r="G776" s="3"/>
      <c r="J776" s="3"/>
      <c r="K776" s="3"/>
    </row>
    <row r="777">
      <c r="A777" s="8">
        <f t="shared" si="1"/>
        <v>0</v>
      </c>
      <c r="B777" s="3"/>
      <c r="C777" s="3"/>
      <c r="D777" s="38"/>
      <c r="E777" s="17"/>
      <c r="F777" s="3"/>
      <c r="G777" s="3"/>
      <c r="J777" s="3"/>
      <c r="K777" s="3"/>
    </row>
    <row r="778">
      <c r="A778" s="8">
        <f t="shared" si="1"/>
        <v>0</v>
      </c>
      <c r="B778" s="3"/>
      <c r="C778" s="3"/>
      <c r="D778" s="38"/>
      <c r="E778" s="17"/>
      <c r="F778" s="3"/>
      <c r="G778" s="3"/>
      <c r="J778" s="3"/>
      <c r="K778" s="3"/>
    </row>
    <row r="779">
      <c r="A779" s="8">
        <f t="shared" si="1"/>
        <v>0</v>
      </c>
      <c r="B779" s="3"/>
      <c r="C779" s="3"/>
      <c r="D779" s="38"/>
      <c r="E779" s="17"/>
      <c r="F779" s="3"/>
      <c r="G779" s="3"/>
      <c r="J779" s="3"/>
      <c r="K779" s="3"/>
    </row>
    <row r="780">
      <c r="A780" s="8">
        <f t="shared" si="1"/>
        <v>0</v>
      </c>
      <c r="B780" s="3"/>
      <c r="C780" s="3"/>
      <c r="D780" s="38"/>
      <c r="E780" s="17"/>
      <c r="F780" s="3"/>
      <c r="G780" s="3"/>
      <c r="J780" s="3"/>
      <c r="K780" s="3"/>
    </row>
    <row r="781">
      <c r="A781" s="8">
        <f t="shared" si="1"/>
        <v>0</v>
      </c>
      <c r="B781" s="3"/>
      <c r="C781" s="3"/>
      <c r="D781" s="38"/>
      <c r="E781" s="17"/>
      <c r="F781" s="3"/>
      <c r="G781" s="3"/>
      <c r="J781" s="3"/>
      <c r="K781" s="3"/>
    </row>
    <row r="782">
      <c r="A782" s="8">
        <f t="shared" si="1"/>
        <v>0</v>
      </c>
      <c r="B782" s="3"/>
      <c r="C782" s="3"/>
      <c r="D782" s="38"/>
      <c r="E782" s="17"/>
      <c r="F782" s="3"/>
      <c r="G782" s="3"/>
      <c r="J782" s="3"/>
      <c r="K782" s="3"/>
    </row>
    <row r="783">
      <c r="A783" s="8">
        <f t="shared" si="1"/>
        <v>0</v>
      </c>
      <c r="B783" s="3"/>
      <c r="C783" s="3"/>
      <c r="D783" s="38"/>
      <c r="E783" s="17"/>
      <c r="F783" s="3"/>
      <c r="G783" s="3"/>
      <c r="J783" s="3"/>
      <c r="K783" s="3"/>
    </row>
    <row r="784">
      <c r="A784" s="8">
        <f t="shared" si="1"/>
        <v>0</v>
      </c>
      <c r="B784" s="3"/>
      <c r="C784" s="3"/>
      <c r="D784" s="38"/>
      <c r="E784" s="17"/>
      <c r="F784" s="3"/>
      <c r="G784" s="3"/>
      <c r="J784" s="3"/>
      <c r="K784" s="3"/>
    </row>
    <row r="785">
      <c r="A785" s="8">
        <f t="shared" si="1"/>
        <v>0</v>
      </c>
      <c r="B785" s="3"/>
      <c r="C785" s="3"/>
      <c r="D785" s="38"/>
      <c r="E785" s="17"/>
      <c r="F785" s="3"/>
      <c r="G785" s="3"/>
      <c r="J785" s="3"/>
      <c r="K785" s="3"/>
    </row>
    <row r="786">
      <c r="A786" s="8">
        <f t="shared" si="1"/>
        <v>0</v>
      </c>
      <c r="B786" s="3"/>
      <c r="C786" s="3"/>
      <c r="D786" s="38"/>
      <c r="E786" s="17"/>
      <c r="F786" s="3"/>
      <c r="G786" s="3"/>
      <c r="J786" s="3"/>
      <c r="K786" s="3"/>
    </row>
    <row r="787">
      <c r="A787" s="8">
        <f t="shared" si="1"/>
        <v>0</v>
      </c>
      <c r="B787" s="3"/>
      <c r="C787" s="3"/>
      <c r="D787" s="38"/>
      <c r="E787" s="17"/>
      <c r="F787" s="3"/>
      <c r="G787" s="3"/>
      <c r="J787" s="3"/>
      <c r="K787" s="3"/>
    </row>
    <row r="788">
      <c r="A788" s="8">
        <f t="shared" si="1"/>
        <v>0</v>
      </c>
      <c r="B788" s="3"/>
      <c r="C788" s="3"/>
      <c r="D788" s="38"/>
      <c r="E788" s="17"/>
      <c r="F788" s="3"/>
      <c r="G788" s="3"/>
      <c r="J788" s="3"/>
      <c r="K788" s="3"/>
    </row>
    <row r="789">
      <c r="A789" s="8">
        <f t="shared" si="1"/>
        <v>0</v>
      </c>
      <c r="B789" s="3"/>
      <c r="C789" s="3"/>
      <c r="D789" s="38"/>
      <c r="E789" s="17"/>
      <c r="F789" s="3"/>
      <c r="G789" s="3"/>
      <c r="J789" s="3"/>
      <c r="K789" s="3"/>
    </row>
    <row r="790">
      <c r="A790" s="8">
        <f t="shared" si="1"/>
        <v>0</v>
      </c>
      <c r="B790" s="3"/>
      <c r="C790" s="3"/>
      <c r="D790" s="38"/>
      <c r="E790" s="17"/>
      <c r="F790" s="3"/>
      <c r="G790" s="3"/>
      <c r="J790" s="3"/>
      <c r="K790" s="3"/>
    </row>
    <row r="791">
      <c r="A791" s="8">
        <f t="shared" si="1"/>
        <v>0</v>
      </c>
      <c r="B791" s="3"/>
      <c r="C791" s="3"/>
      <c r="D791" s="38"/>
      <c r="E791" s="17"/>
      <c r="F791" s="3"/>
      <c r="G791" s="3"/>
      <c r="J791" s="3"/>
      <c r="K791" s="3"/>
    </row>
    <row r="792">
      <c r="A792" s="8">
        <f t="shared" si="1"/>
        <v>0</v>
      </c>
      <c r="B792" s="3"/>
      <c r="C792" s="3"/>
      <c r="D792" s="38"/>
      <c r="E792" s="17"/>
      <c r="F792" s="3"/>
      <c r="G792" s="3"/>
      <c r="J792" s="3"/>
      <c r="K792" s="3"/>
    </row>
    <row r="793">
      <c r="A793" s="8">
        <f t="shared" si="1"/>
        <v>0</v>
      </c>
      <c r="B793" s="3"/>
      <c r="C793" s="3"/>
      <c r="D793" s="38"/>
      <c r="E793" s="17"/>
      <c r="F793" s="3"/>
      <c r="G793" s="3"/>
      <c r="J793" s="3"/>
      <c r="K793" s="3"/>
    </row>
    <row r="794">
      <c r="A794" s="8">
        <f t="shared" si="1"/>
        <v>0</v>
      </c>
      <c r="B794" s="3"/>
      <c r="C794" s="3"/>
      <c r="D794" s="38"/>
      <c r="E794" s="17"/>
      <c r="F794" s="3"/>
      <c r="G794" s="3"/>
      <c r="J794" s="3"/>
      <c r="K794" s="3"/>
    </row>
    <row r="795">
      <c r="A795" s="8">
        <f t="shared" si="1"/>
        <v>0</v>
      </c>
      <c r="B795" s="3"/>
      <c r="C795" s="3"/>
      <c r="D795" s="38"/>
      <c r="E795" s="17"/>
      <c r="F795" s="3"/>
      <c r="G795" s="3"/>
      <c r="J795" s="3"/>
      <c r="K795" s="3"/>
    </row>
    <row r="796">
      <c r="A796" s="8">
        <f t="shared" si="1"/>
        <v>0</v>
      </c>
      <c r="B796" s="3"/>
      <c r="C796" s="3"/>
      <c r="D796" s="38"/>
      <c r="E796" s="17"/>
      <c r="F796" s="3"/>
      <c r="G796" s="3"/>
      <c r="J796" s="3"/>
      <c r="K796" s="3"/>
    </row>
    <row r="797">
      <c r="A797" s="8">
        <f t="shared" si="1"/>
        <v>0</v>
      </c>
      <c r="B797" s="3"/>
      <c r="C797" s="3"/>
      <c r="D797" s="38"/>
      <c r="E797" s="17"/>
      <c r="F797" s="3"/>
      <c r="G797" s="3"/>
      <c r="J797" s="3"/>
      <c r="K797" s="3"/>
    </row>
    <row r="798">
      <c r="A798" s="8">
        <f t="shared" si="1"/>
        <v>0</v>
      </c>
      <c r="B798" s="3"/>
      <c r="C798" s="3"/>
      <c r="D798" s="38"/>
      <c r="E798" s="17"/>
      <c r="F798" s="3"/>
      <c r="G798" s="3"/>
      <c r="J798" s="3"/>
      <c r="K798" s="3"/>
    </row>
    <row r="799">
      <c r="A799" s="8">
        <f t="shared" si="1"/>
        <v>0</v>
      </c>
      <c r="B799" s="3"/>
      <c r="C799" s="3"/>
      <c r="D799" s="38"/>
      <c r="E799" s="17"/>
      <c r="F799" s="3"/>
      <c r="G799" s="3"/>
      <c r="J799" s="3"/>
      <c r="K799" s="3"/>
    </row>
    <row r="800">
      <c r="A800" s="8">
        <f t="shared" si="1"/>
        <v>0</v>
      </c>
      <c r="B800" s="3"/>
      <c r="C800" s="3"/>
      <c r="D800" s="38"/>
      <c r="E800" s="17"/>
      <c r="F800" s="3"/>
      <c r="G800" s="3"/>
      <c r="J800" s="3"/>
      <c r="K800" s="3"/>
    </row>
    <row r="801">
      <c r="A801" s="8">
        <f t="shared" si="1"/>
        <v>0</v>
      </c>
      <c r="B801" s="3"/>
      <c r="C801" s="3"/>
      <c r="D801" s="38"/>
      <c r="E801" s="17"/>
      <c r="F801" s="3"/>
      <c r="G801" s="3"/>
      <c r="J801" s="3"/>
      <c r="K801" s="3"/>
    </row>
    <row r="802">
      <c r="A802" s="8">
        <f t="shared" si="1"/>
        <v>0</v>
      </c>
      <c r="B802" s="3"/>
      <c r="C802" s="3"/>
      <c r="D802" s="38"/>
      <c r="E802" s="17"/>
      <c r="F802" s="3"/>
      <c r="G802" s="3"/>
      <c r="J802" s="3"/>
      <c r="K802" s="3"/>
    </row>
    <row r="803">
      <c r="A803" s="8">
        <f t="shared" si="1"/>
        <v>0</v>
      </c>
      <c r="B803" s="3"/>
      <c r="C803" s="3"/>
      <c r="D803" s="38"/>
      <c r="E803" s="17"/>
      <c r="F803" s="3"/>
      <c r="G803" s="3"/>
      <c r="J803" s="3"/>
      <c r="K803" s="3"/>
    </row>
    <row r="804">
      <c r="A804" s="8">
        <f t="shared" si="1"/>
        <v>0</v>
      </c>
      <c r="B804" s="3"/>
      <c r="C804" s="3"/>
      <c r="D804" s="38"/>
      <c r="E804" s="17"/>
      <c r="F804" s="3"/>
      <c r="G804" s="3"/>
      <c r="J804" s="3"/>
      <c r="K804" s="3"/>
    </row>
    <row r="805">
      <c r="A805" s="8">
        <f t="shared" si="1"/>
        <v>0</v>
      </c>
      <c r="B805" s="3"/>
      <c r="C805" s="3"/>
      <c r="D805" s="38"/>
      <c r="E805" s="17"/>
      <c r="F805" s="3"/>
      <c r="G805" s="3"/>
      <c r="J805" s="3"/>
      <c r="K805" s="3"/>
    </row>
    <row r="806">
      <c r="A806" s="8">
        <f t="shared" si="1"/>
        <v>0</v>
      </c>
      <c r="B806" s="3"/>
      <c r="C806" s="3"/>
      <c r="D806" s="38"/>
      <c r="E806" s="17"/>
      <c r="F806" s="3"/>
      <c r="G806" s="3"/>
      <c r="J806" s="3"/>
      <c r="K806" s="3"/>
    </row>
    <row r="807">
      <c r="A807" s="8">
        <f t="shared" si="1"/>
        <v>0</v>
      </c>
      <c r="B807" s="3"/>
      <c r="C807" s="3"/>
      <c r="D807" s="38"/>
      <c r="E807" s="17"/>
      <c r="F807" s="3"/>
      <c r="G807" s="3"/>
      <c r="J807" s="3"/>
      <c r="K807" s="3"/>
    </row>
    <row r="808">
      <c r="A808" s="8">
        <f t="shared" si="1"/>
        <v>0</v>
      </c>
      <c r="B808" s="3"/>
      <c r="C808" s="3"/>
      <c r="D808" s="38"/>
      <c r="E808" s="17"/>
      <c r="F808" s="3"/>
      <c r="G808" s="3"/>
      <c r="J808" s="3"/>
      <c r="K808" s="3"/>
    </row>
    <row r="809">
      <c r="A809" s="8">
        <f t="shared" si="1"/>
        <v>0</v>
      </c>
      <c r="B809" s="3"/>
      <c r="C809" s="3"/>
      <c r="D809" s="38"/>
      <c r="E809" s="17"/>
      <c r="F809" s="3"/>
      <c r="G809" s="3"/>
      <c r="J809" s="3"/>
      <c r="K809" s="3"/>
    </row>
    <row r="810">
      <c r="A810" s="8">
        <f t="shared" si="1"/>
        <v>0</v>
      </c>
      <c r="B810" s="3"/>
      <c r="C810" s="3"/>
      <c r="D810" s="38"/>
      <c r="E810" s="17"/>
      <c r="F810" s="3"/>
      <c r="G810" s="3"/>
      <c r="J810" s="3"/>
      <c r="K810" s="3"/>
    </row>
    <row r="811">
      <c r="A811" s="8">
        <f t="shared" si="1"/>
        <v>0</v>
      </c>
      <c r="B811" s="3"/>
      <c r="C811" s="3"/>
      <c r="D811" s="38"/>
      <c r="E811" s="17"/>
      <c r="F811" s="3"/>
      <c r="G811" s="3"/>
      <c r="J811" s="3"/>
      <c r="K811" s="3"/>
    </row>
    <row r="812">
      <c r="A812" s="8">
        <f t="shared" si="1"/>
        <v>0</v>
      </c>
      <c r="B812" s="3"/>
      <c r="C812" s="3"/>
      <c r="D812" s="38"/>
      <c r="E812" s="17"/>
      <c r="F812" s="3"/>
      <c r="G812" s="3"/>
      <c r="J812" s="3"/>
      <c r="K812" s="3"/>
    </row>
    <row r="813">
      <c r="A813" s="8">
        <f t="shared" si="1"/>
        <v>0</v>
      </c>
      <c r="B813" s="3"/>
      <c r="C813" s="3"/>
      <c r="D813" s="38"/>
      <c r="E813" s="17"/>
      <c r="F813" s="3"/>
      <c r="G813" s="3"/>
      <c r="J813" s="3"/>
      <c r="K813" s="3"/>
    </row>
    <row r="814">
      <c r="A814" s="8">
        <f t="shared" si="1"/>
        <v>0</v>
      </c>
      <c r="B814" s="3"/>
      <c r="C814" s="3"/>
      <c r="D814" s="38"/>
      <c r="E814" s="17"/>
      <c r="F814" s="3"/>
      <c r="G814" s="3"/>
      <c r="J814" s="3"/>
      <c r="K814" s="3"/>
    </row>
    <row r="815">
      <c r="A815" s="8">
        <f t="shared" si="1"/>
        <v>0</v>
      </c>
      <c r="B815" s="3"/>
      <c r="C815" s="3"/>
      <c r="D815" s="38"/>
      <c r="E815" s="17"/>
      <c r="F815" s="3"/>
      <c r="G815" s="3"/>
      <c r="J815" s="3"/>
      <c r="K815" s="3"/>
    </row>
    <row r="816">
      <c r="A816" s="8">
        <f t="shared" si="1"/>
        <v>0</v>
      </c>
      <c r="B816" s="3"/>
      <c r="C816" s="3"/>
      <c r="D816" s="38"/>
      <c r="E816" s="17"/>
      <c r="F816" s="3"/>
      <c r="G816" s="3"/>
      <c r="J816" s="3"/>
      <c r="K816" s="3"/>
    </row>
    <row r="817">
      <c r="A817" s="8">
        <f t="shared" si="1"/>
        <v>0</v>
      </c>
      <c r="B817" s="3"/>
      <c r="C817" s="3"/>
      <c r="D817" s="38"/>
      <c r="E817" s="17"/>
      <c r="F817" s="3"/>
      <c r="G817" s="3"/>
      <c r="J817" s="3"/>
      <c r="K817" s="3"/>
    </row>
    <row r="818">
      <c r="A818" s="8">
        <f t="shared" si="1"/>
        <v>0</v>
      </c>
      <c r="B818" s="3"/>
      <c r="C818" s="3"/>
      <c r="D818" s="38"/>
      <c r="E818" s="17"/>
      <c r="F818" s="3"/>
      <c r="G818" s="3"/>
      <c r="J818" s="3"/>
      <c r="K818" s="3"/>
    </row>
    <row r="819">
      <c r="A819" s="8">
        <f t="shared" si="1"/>
        <v>0</v>
      </c>
      <c r="B819" s="3"/>
      <c r="C819" s="3"/>
      <c r="D819" s="38"/>
      <c r="E819" s="17"/>
      <c r="F819" s="3"/>
      <c r="G819" s="3"/>
      <c r="J819" s="3"/>
      <c r="K819" s="3"/>
    </row>
    <row r="820">
      <c r="A820" s="8">
        <f t="shared" si="1"/>
        <v>0</v>
      </c>
      <c r="B820" s="3"/>
      <c r="C820" s="3"/>
      <c r="D820" s="38"/>
      <c r="E820" s="17"/>
      <c r="F820" s="3"/>
      <c r="G820" s="3"/>
      <c r="J820" s="3"/>
      <c r="K820" s="3"/>
    </row>
    <row r="821">
      <c r="A821" s="8">
        <f t="shared" si="1"/>
        <v>0</v>
      </c>
      <c r="B821" s="3"/>
      <c r="C821" s="3"/>
      <c r="D821" s="38"/>
      <c r="E821" s="17"/>
      <c r="F821" s="3"/>
      <c r="G821" s="3"/>
      <c r="J821" s="3"/>
      <c r="K821" s="3"/>
    </row>
    <row r="822">
      <c r="A822" s="8">
        <f t="shared" si="1"/>
        <v>0</v>
      </c>
      <c r="B822" s="3"/>
      <c r="C822" s="3"/>
      <c r="D822" s="38"/>
      <c r="E822" s="17"/>
      <c r="F822" s="3"/>
      <c r="G822" s="3"/>
      <c r="J822" s="3"/>
      <c r="K822" s="3"/>
    </row>
    <row r="823">
      <c r="A823" s="8">
        <f t="shared" si="1"/>
        <v>0</v>
      </c>
      <c r="B823" s="3"/>
      <c r="C823" s="3"/>
      <c r="D823" s="38"/>
      <c r="E823" s="17"/>
      <c r="F823" s="3"/>
      <c r="G823" s="3"/>
      <c r="J823" s="3"/>
      <c r="K823" s="3"/>
    </row>
    <row r="824">
      <c r="A824" s="8">
        <f t="shared" si="1"/>
        <v>0</v>
      </c>
      <c r="B824" s="3"/>
      <c r="C824" s="3"/>
      <c r="D824" s="38"/>
      <c r="E824" s="17"/>
      <c r="F824" s="3"/>
      <c r="G824" s="3"/>
      <c r="J824" s="3"/>
      <c r="K824" s="3"/>
    </row>
    <row r="825">
      <c r="A825" s="8">
        <f t="shared" si="1"/>
        <v>0</v>
      </c>
      <c r="B825" s="3"/>
      <c r="C825" s="3"/>
      <c r="D825" s="38"/>
      <c r="E825" s="17"/>
      <c r="F825" s="3"/>
      <c r="G825" s="3"/>
      <c r="J825" s="3"/>
      <c r="K825" s="3"/>
    </row>
    <row r="826">
      <c r="A826" s="8">
        <f t="shared" si="1"/>
        <v>0</v>
      </c>
      <c r="B826" s="3"/>
      <c r="C826" s="3"/>
      <c r="D826" s="38"/>
      <c r="E826" s="17"/>
      <c r="F826" s="3"/>
      <c r="G826" s="3"/>
      <c r="J826" s="3"/>
      <c r="K826" s="3"/>
    </row>
    <row r="827">
      <c r="A827" s="8">
        <f t="shared" si="1"/>
        <v>0</v>
      </c>
      <c r="B827" s="3"/>
      <c r="C827" s="3"/>
      <c r="D827" s="38"/>
      <c r="E827" s="17"/>
      <c r="F827" s="3"/>
      <c r="G827" s="3"/>
      <c r="J827" s="3"/>
      <c r="K827" s="3"/>
    </row>
    <row r="828">
      <c r="A828" s="8">
        <f t="shared" si="1"/>
        <v>0</v>
      </c>
      <c r="B828" s="3"/>
      <c r="C828" s="3"/>
      <c r="D828" s="38"/>
      <c r="E828" s="17"/>
      <c r="F828" s="3"/>
      <c r="G828" s="3"/>
      <c r="J828" s="3"/>
      <c r="K828" s="3"/>
    </row>
    <row r="829">
      <c r="A829" s="8">
        <f t="shared" si="1"/>
        <v>0</v>
      </c>
      <c r="B829" s="3"/>
      <c r="C829" s="3"/>
      <c r="D829" s="38"/>
      <c r="E829" s="17"/>
      <c r="F829" s="3"/>
      <c r="G829" s="3"/>
      <c r="J829" s="3"/>
      <c r="K829" s="3"/>
    </row>
    <row r="830">
      <c r="A830" s="8">
        <f t="shared" si="1"/>
        <v>0</v>
      </c>
      <c r="B830" s="3"/>
      <c r="C830" s="3"/>
      <c r="D830" s="38"/>
      <c r="E830" s="17"/>
      <c r="F830" s="3"/>
      <c r="G830" s="3"/>
      <c r="J830" s="3"/>
      <c r="K830" s="3"/>
    </row>
    <row r="831">
      <c r="A831" s="8">
        <f t="shared" si="1"/>
        <v>0</v>
      </c>
      <c r="B831" s="3"/>
      <c r="C831" s="3"/>
      <c r="D831" s="38"/>
      <c r="E831" s="17"/>
      <c r="F831" s="3"/>
      <c r="G831" s="3"/>
      <c r="J831" s="3"/>
      <c r="K831" s="3"/>
    </row>
    <row r="832">
      <c r="A832" s="8">
        <f t="shared" si="1"/>
        <v>0</v>
      </c>
      <c r="B832" s="3"/>
      <c r="C832" s="3"/>
      <c r="D832" s="38"/>
      <c r="E832" s="17"/>
      <c r="F832" s="3"/>
      <c r="G832" s="3"/>
      <c r="J832" s="3"/>
      <c r="K832" s="3"/>
    </row>
    <row r="833">
      <c r="A833" s="8">
        <f t="shared" si="1"/>
        <v>0</v>
      </c>
      <c r="B833" s="3"/>
      <c r="C833" s="3"/>
      <c r="D833" s="38"/>
      <c r="E833" s="17"/>
      <c r="F833" s="3"/>
      <c r="G833" s="3"/>
      <c r="J833" s="3"/>
      <c r="K833" s="3"/>
    </row>
    <row r="834">
      <c r="A834" s="8">
        <f t="shared" si="1"/>
        <v>0</v>
      </c>
      <c r="B834" s="3"/>
      <c r="C834" s="3"/>
      <c r="D834" s="38"/>
      <c r="E834" s="17"/>
      <c r="F834" s="3"/>
      <c r="G834" s="3"/>
      <c r="J834" s="3"/>
      <c r="K834" s="3"/>
    </row>
    <row r="835">
      <c r="A835" s="8">
        <f t="shared" si="1"/>
        <v>0</v>
      </c>
      <c r="B835" s="3"/>
      <c r="C835" s="3"/>
      <c r="D835" s="38"/>
      <c r="E835" s="17"/>
      <c r="F835" s="3"/>
      <c r="G835" s="3"/>
      <c r="J835" s="3"/>
      <c r="K835" s="3"/>
    </row>
    <row r="836">
      <c r="A836" s="8">
        <f t="shared" si="1"/>
        <v>0</v>
      </c>
      <c r="B836" s="3"/>
      <c r="C836" s="3"/>
      <c r="D836" s="38"/>
      <c r="E836" s="17"/>
      <c r="F836" s="3"/>
      <c r="G836" s="3"/>
      <c r="J836" s="3"/>
      <c r="K836" s="3"/>
    </row>
    <row r="837">
      <c r="A837" s="8">
        <f t="shared" si="1"/>
        <v>0</v>
      </c>
      <c r="B837" s="3"/>
      <c r="C837" s="3"/>
      <c r="D837" s="38"/>
      <c r="E837" s="17"/>
      <c r="F837" s="3"/>
      <c r="G837" s="3"/>
      <c r="J837" s="3"/>
      <c r="K837" s="3"/>
    </row>
    <row r="838">
      <c r="A838" s="8">
        <f t="shared" si="1"/>
        <v>0</v>
      </c>
      <c r="B838" s="3"/>
      <c r="C838" s="3"/>
      <c r="D838" s="38"/>
      <c r="E838" s="17"/>
      <c r="F838" s="3"/>
      <c r="G838" s="3"/>
      <c r="J838" s="3"/>
      <c r="K838" s="3"/>
    </row>
    <row r="839">
      <c r="A839" s="8">
        <f t="shared" si="1"/>
        <v>0</v>
      </c>
      <c r="B839" s="3"/>
      <c r="C839" s="3"/>
      <c r="D839" s="38"/>
      <c r="E839" s="17"/>
      <c r="F839" s="3"/>
      <c r="G839" s="3"/>
      <c r="J839" s="3"/>
      <c r="K839" s="3"/>
    </row>
    <row r="840">
      <c r="A840" s="8">
        <f t="shared" si="1"/>
        <v>0</v>
      </c>
      <c r="B840" s="3"/>
      <c r="C840" s="3"/>
      <c r="D840" s="38"/>
      <c r="E840" s="17"/>
      <c r="F840" s="3"/>
      <c r="G840" s="3"/>
      <c r="J840" s="3"/>
      <c r="K840" s="3"/>
    </row>
    <row r="841">
      <c r="A841" s="8">
        <f t="shared" si="1"/>
        <v>0</v>
      </c>
      <c r="B841" s="3"/>
      <c r="C841" s="3"/>
      <c r="D841" s="38"/>
      <c r="E841" s="17"/>
      <c r="F841" s="3"/>
      <c r="G841" s="3"/>
      <c r="J841" s="3"/>
      <c r="K841" s="3"/>
    </row>
    <row r="842">
      <c r="A842" s="8">
        <f t="shared" si="1"/>
        <v>0</v>
      </c>
      <c r="B842" s="3"/>
      <c r="C842" s="3"/>
      <c r="D842" s="38"/>
      <c r="E842" s="17"/>
      <c r="F842" s="3"/>
      <c r="G842" s="3"/>
      <c r="J842" s="3"/>
      <c r="K842" s="3"/>
    </row>
    <row r="843">
      <c r="A843" s="8">
        <f t="shared" si="1"/>
        <v>0</v>
      </c>
      <c r="B843" s="3"/>
      <c r="C843" s="3"/>
      <c r="D843" s="38"/>
      <c r="E843" s="17"/>
      <c r="F843" s="3"/>
      <c r="G843" s="3"/>
      <c r="J843" s="3"/>
      <c r="K843" s="3"/>
    </row>
    <row r="844">
      <c r="A844" s="8">
        <f t="shared" si="1"/>
        <v>0</v>
      </c>
      <c r="B844" s="3"/>
      <c r="C844" s="3"/>
      <c r="D844" s="38"/>
      <c r="E844" s="17"/>
      <c r="F844" s="3"/>
      <c r="G844" s="3"/>
      <c r="J844" s="3"/>
      <c r="K844" s="3"/>
    </row>
    <row r="845">
      <c r="A845" s="8">
        <f t="shared" si="1"/>
        <v>0</v>
      </c>
      <c r="B845" s="3"/>
      <c r="C845" s="3"/>
      <c r="D845" s="38"/>
      <c r="E845" s="17"/>
      <c r="F845" s="3"/>
      <c r="G845" s="3"/>
      <c r="J845" s="3"/>
      <c r="K845" s="3"/>
    </row>
    <row r="846">
      <c r="A846" s="8">
        <f t="shared" si="1"/>
        <v>0</v>
      </c>
      <c r="B846" s="3"/>
      <c r="C846" s="3"/>
      <c r="D846" s="38"/>
      <c r="E846" s="17"/>
      <c r="F846" s="3"/>
      <c r="G846" s="3"/>
      <c r="J846" s="3"/>
      <c r="K846" s="3"/>
    </row>
    <row r="847">
      <c r="A847" s="8">
        <f t="shared" si="1"/>
        <v>0</v>
      </c>
      <c r="B847" s="3"/>
      <c r="C847" s="3"/>
      <c r="D847" s="38"/>
      <c r="E847" s="17"/>
      <c r="F847" s="3"/>
      <c r="G847" s="3"/>
      <c r="J847" s="3"/>
      <c r="K847" s="3"/>
    </row>
    <row r="848">
      <c r="A848" s="8">
        <f t="shared" si="1"/>
        <v>0</v>
      </c>
      <c r="B848" s="3"/>
      <c r="C848" s="3"/>
      <c r="D848" s="38"/>
      <c r="E848" s="17"/>
      <c r="F848" s="3"/>
      <c r="G848" s="3"/>
      <c r="J848" s="3"/>
      <c r="K848" s="3"/>
    </row>
    <row r="849">
      <c r="A849" s="8">
        <f t="shared" si="1"/>
        <v>0</v>
      </c>
      <c r="B849" s="3"/>
      <c r="C849" s="3"/>
      <c r="D849" s="38"/>
      <c r="E849" s="17"/>
      <c r="F849" s="3"/>
      <c r="G849" s="3"/>
      <c r="J849" s="3"/>
      <c r="K849" s="3"/>
    </row>
    <row r="850">
      <c r="A850" s="8">
        <f t="shared" si="1"/>
        <v>0</v>
      </c>
      <c r="B850" s="3"/>
      <c r="C850" s="3"/>
      <c r="D850" s="38"/>
      <c r="E850" s="17"/>
      <c r="F850" s="3"/>
      <c r="G850" s="3"/>
      <c r="J850" s="3"/>
      <c r="K850" s="3"/>
    </row>
    <row r="851">
      <c r="A851" s="8">
        <f t="shared" si="1"/>
        <v>0</v>
      </c>
      <c r="B851" s="3"/>
      <c r="C851" s="3"/>
      <c r="D851" s="38"/>
      <c r="E851" s="17"/>
      <c r="F851" s="3"/>
      <c r="G851" s="3"/>
      <c r="J851" s="3"/>
      <c r="K851" s="3"/>
    </row>
    <row r="852">
      <c r="A852" s="8">
        <f t="shared" si="1"/>
        <v>0</v>
      </c>
      <c r="B852" s="3"/>
      <c r="C852" s="3"/>
      <c r="D852" s="38"/>
      <c r="E852" s="17"/>
      <c r="F852" s="3"/>
      <c r="G852" s="3"/>
      <c r="J852" s="3"/>
      <c r="K852" s="3"/>
    </row>
    <row r="853">
      <c r="A853" s="8">
        <f t="shared" si="1"/>
        <v>0</v>
      </c>
      <c r="B853" s="3"/>
      <c r="C853" s="3"/>
      <c r="D853" s="38"/>
      <c r="E853" s="17"/>
      <c r="F853" s="3"/>
      <c r="G853" s="3"/>
      <c r="J853" s="3"/>
      <c r="K853" s="3"/>
    </row>
    <row r="854">
      <c r="A854" s="8">
        <f t="shared" si="1"/>
        <v>0</v>
      </c>
      <c r="B854" s="3"/>
      <c r="C854" s="3"/>
      <c r="D854" s="38"/>
      <c r="E854" s="17"/>
      <c r="F854" s="3"/>
      <c r="G854" s="3"/>
      <c r="J854" s="3"/>
      <c r="K854" s="3"/>
    </row>
    <row r="855">
      <c r="A855" s="8">
        <f t="shared" si="1"/>
        <v>0</v>
      </c>
      <c r="B855" s="3"/>
      <c r="C855" s="3"/>
      <c r="D855" s="38"/>
      <c r="E855" s="17"/>
      <c r="F855" s="3"/>
      <c r="G855" s="3"/>
      <c r="J855" s="3"/>
      <c r="K855" s="3"/>
    </row>
    <row r="856">
      <c r="A856" s="8">
        <f t="shared" si="1"/>
        <v>0</v>
      </c>
      <c r="B856" s="3"/>
      <c r="C856" s="3"/>
      <c r="D856" s="38"/>
      <c r="E856" s="17"/>
      <c r="F856" s="3"/>
      <c r="G856" s="3"/>
      <c r="J856" s="3"/>
      <c r="K856" s="3"/>
    </row>
    <row r="857">
      <c r="A857" s="8">
        <f t="shared" si="1"/>
        <v>0</v>
      </c>
      <c r="B857" s="3"/>
      <c r="C857" s="3"/>
      <c r="D857" s="38"/>
      <c r="E857" s="17"/>
      <c r="F857" s="3"/>
      <c r="G857" s="3"/>
      <c r="J857" s="3"/>
      <c r="K857" s="3"/>
    </row>
    <row r="858">
      <c r="A858" s="8">
        <f t="shared" si="1"/>
        <v>0</v>
      </c>
      <c r="B858" s="3"/>
      <c r="C858" s="3"/>
      <c r="D858" s="38"/>
      <c r="E858" s="17"/>
      <c r="F858" s="3"/>
      <c r="G858" s="3"/>
      <c r="J858" s="3"/>
      <c r="K858" s="3"/>
    </row>
    <row r="859">
      <c r="A859" s="8">
        <f t="shared" si="1"/>
        <v>0</v>
      </c>
      <c r="B859" s="3"/>
      <c r="C859" s="3"/>
      <c r="D859" s="38"/>
      <c r="E859" s="17"/>
      <c r="F859" s="3"/>
      <c r="G859" s="3"/>
      <c r="J859" s="3"/>
      <c r="K859" s="3"/>
    </row>
    <row r="860">
      <c r="A860" s="8">
        <f t="shared" si="1"/>
        <v>0</v>
      </c>
      <c r="B860" s="3"/>
      <c r="C860" s="3"/>
      <c r="D860" s="38"/>
      <c r="E860" s="17"/>
      <c r="F860" s="3"/>
      <c r="G860" s="3"/>
      <c r="J860" s="3"/>
      <c r="K860" s="3"/>
    </row>
    <row r="861">
      <c r="A861" s="8">
        <f t="shared" si="1"/>
        <v>0</v>
      </c>
      <c r="B861" s="3"/>
      <c r="C861" s="3"/>
      <c r="D861" s="38"/>
      <c r="E861" s="17"/>
      <c r="F861" s="3"/>
      <c r="G861" s="3"/>
      <c r="J861" s="3"/>
      <c r="K861" s="3"/>
    </row>
    <row r="862">
      <c r="A862" s="8">
        <f t="shared" si="1"/>
        <v>0</v>
      </c>
      <c r="B862" s="3"/>
      <c r="C862" s="3"/>
      <c r="D862" s="38"/>
      <c r="E862" s="17"/>
      <c r="F862" s="3"/>
      <c r="G862" s="3"/>
      <c r="J862" s="3"/>
      <c r="K862" s="3"/>
    </row>
    <row r="863">
      <c r="A863" s="8">
        <f t="shared" si="1"/>
        <v>0</v>
      </c>
      <c r="B863" s="3"/>
      <c r="C863" s="3"/>
      <c r="D863" s="38"/>
      <c r="E863" s="17"/>
      <c r="F863" s="3"/>
      <c r="G863" s="3"/>
      <c r="J863" s="3"/>
      <c r="K863" s="3"/>
    </row>
    <row r="864">
      <c r="A864" s="8">
        <f t="shared" si="1"/>
        <v>0</v>
      </c>
      <c r="B864" s="3"/>
      <c r="C864" s="3"/>
      <c r="D864" s="38"/>
      <c r="E864" s="17"/>
      <c r="F864" s="3"/>
      <c r="G864" s="3"/>
      <c r="J864" s="3"/>
      <c r="K864" s="3"/>
    </row>
    <row r="865">
      <c r="A865" s="8">
        <f t="shared" si="1"/>
        <v>0</v>
      </c>
      <c r="B865" s="3"/>
      <c r="C865" s="3"/>
      <c r="D865" s="38"/>
      <c r="E865" s="17"/>
      <c r="F865" s="3"/>
      <c r="G865" s="3"/>
      <c r="J865" s="3"/>
      <c r="K865" s="3"/>
    </row>
    <row r="866">
      <c r="A866" s="8">
        <f t="shared" si="1"/>
        <v>0</v>
      </c>
      <c r="B866" s="3"/>
      <c r="C866" s="3"/>
      <c r="D866" s="38"/>
      <c r="E866" s="17"/>
      <c r="F866" s="3"/>
      <c r="G866" s="3"/>
      <c r="J866" s="3"/>
      <c r="K866" s="3"/>
    </row>
    <row r="867">
      <c r="A867" s="8">
        <f t="shared" si="1"/>
        <v>0</v>
      </c>
      <c r="B867" s="3"/>
      <c r="C867" s="3"/>
      <c r="D867" s="38"/>
      <c r="E867" s="17"/>
      <c r="F867" s="3"/>
      <c r="G867" s="3"/>
      <c r="J867" s="3"/>
      <c r="K867" s="3"/>
    </row>
    <row r="868">
      <c r="A868" s="8">
        <f t="shared" si="1"/>
        <v>0</v>
      </c>
      <c r="B868" s="3"/>
      <c r="C868" s="3"/>
      <c r="D868" s="38"/>
      <c r="E868" s="17"/>
      <c r="F868" s="3"/>
      <c r="G868" s="3"/>
      <c r="J868" s="3"/>
      <c r="K868" s="3"/>
    </row>
    <row r="869">
      <c r="A869" s="8">
        <f t="shared" si="1"/>
        <v>0</v>
      </c>
      <c r="B869" s="3"/>
      <c r="C869" s="3"/>
      <c r="D869" s="38"/>
      <c r="E869" s="17"/>
      <c r="F869" s="3"/>
      <c r="G869" s="3"/>
      <c r="J869" s="3"/>
      <c r="K869" s="3"/>
    </row>
    <row r="870">
      <c r="A870" s="8">
        <f t="shared" si="1"/>
        <v>0</v>
      </c>
      <c r="B870" s="3"/>
      <c r="C870" s="3"/>
      <c r="D870" s="38"/>
      <c r="E870" s="17"/>
      <c r="F870" s="3"/>
      <c r="G870" s="3"/>
      <c r="J870" s="3"/>
      <c r="K870" s="3"/>
    </row>
    <row r="871">
      <c r="A871" s="8">
        <f t="shared" si="1"/>
        <v>0</v>
      </c>
      <c r="B871" s="3"/>
      <c r="C871" s="3"/>
      <c r="D871" s="38"/>
      <c r="E871" s="17"/>
      <c r="F871" s="3"/>
      <c r="G871" s="3"/>
      <c r="J871" s="3"/>
      <c r="K871" s="3"/>
    </row>
    <row r="872">
      <c r="A872" s="8">
        <f t="shared" si="1"/>
        <v>0</v>
      </c>
      <c r="B872" s="3"/>
      <c r="C872" s="3"/>
      <c r="D872" s="38"/>
      <c r="E872" s="17"/>
      <c r="F872" s="3"/>
      <c r="G872" s="3"/>
      <c r="J872" s="3"/>
      <c r="K872" s="3"/>
    </row>
    <row r="873">
      <c r="A873" s="8">
        <f t="shared" si="1"/>
        <v>0</v>
      </c>
      <c r="B873" s="3"/>
      <c r="C873" s="3"/>
      <c r="D873" s="38"/>
      <c r="E873" s="17"/>
      <c r="F873" s="3"/>
      <c r="G873" s="3"/>
      <c r="J873" s="3"/>
      <c r="K873" s="3"/>
    </row>
    <row r="874">
      <c r="A874" s="8">
        <f t="shared" si="1"/>
        <v>0</v>
      </c>
      <c r="B874" s="3"/>
      <c r="C874" s="3"/>
      <c r="D874" s="38"/>
      <c r="E874" s="17"/>
      <c r="F874" s="3"/>
      <c r="G874" s="3"/>
      <c r="J874" s="3"/>
      <c r="K874" s="3"/>
    </row>
    <row r="875">
      <c r="A875" s="8">
        <f t="shared" si="1"/>
        <v>0</v>
      </c>
      <c r="B875" s="3"/>
      <c r="C875" s="3"/>
      <c r="D875" s="38"/>
      <c r="E875" s="17"/>
      <c r="F875" s="3"/>
      <c r="G875" s="3"/>
      <c r="J875" s="3"/>
      <c r="K875" s="3"/>
    </row>
    <row r="876">
      <c r="A876" s="8">
        <f t="shared" si="1"/>
        <v>0</v>
      </c>
      <c r="B876" s="3"/>
      <c r="C876" s="3"/>
      <c r="D876" s="38"/>
      <c r="E876" s="17"/>
      <c r="F876" s="3"/>
      <c r="G876" s="3"/>
      <c r="J876" s="3"/>
      <c r="K876" s="3"/>
    </row>
    <row r="877">
      <c r="A877" s="8">
        <f t="shared" si="1"/>
        <v>0</v>
      </c>
      <c r="B877" s="3"/>
      <c r="C877" s="3"/>
      <c r="D877" s="38"/>
      <c r="E877" s="17"/>
      <c r="F877" s="3"/>
      <c r="G877" s="3"/>
      <c r="J877" s="3"/>
      <c r="K877" s="3"/>
    </row>
    <row r="878">
      <c r="A878" s="8">
        <f t="shared" si="1"/>
        <v>0</v>
      </c>
      <c r="B878" s="3"/>
      <c r="C878" s="3"/>
      <c r="D878" s="38"/>
      <c r="E878" s="17"/>
      <c r="F878" s="3"/>
      <c r="G878" s="3"/>
      <c r="J878" s="3"/>
      <c r="K878" s="3"/>
    </row>
    <row r="879">
      <c r="A879" s="8">
        <f t="shared" si="1"/>
        <v>0</v>
      </c>
      <c r="B879" s="3"/>
      <c r="C879" s="3"/>
      <c r="D879" s="38"/>
      <c r="E879" s="17"/>
      <c r="F879" s="3"/>
      <c r="G879" s="3"/>
      <c r="J879" s="3"/>
      <c r="K879" s="3"/>
    </row>
    <row r="880">
      <c r="A880" s="8">
        <f t="shared" si="1"/>
        <v>0</v>
      </c>
      <c r="B880" s="3"/>
      <c r="C880" s="3"/>
      <c r="D880" s="38"/>
      <c r="E880" s="17"/>
      <c r="F880" s="3"/>
      <c r="G880" s="3"/>
      <c r="J880" s="3"/>
      <c r="K880" s="3"/>
    </row>
    <row r="881">
      <c r="A881" s="8">
        <f t="shared" si="1"/>
        <v>0</v>
      </c>
      <c r="B881" s="3"/>
      <c r="C881" s="3"/>
      <c r="D881" s="38"/>
      <c r="E881" s="17"/>
      <c r="F881" s="3"/>
      <c r="G881" s="3"/>
      <c r="J881" s="3"/>
      <c r="K881" s="3"/>
    </row>
    <row r="882">
      <c r="A882" s="8">
        <f t="shared" si="1"/>
        <v>0</v>
      </c>
      <c r="B882" s="3"/>
      <c r="C882" s="3"/>
      <c r="D882" s="38"/>
      <c r="E882" s="17"/>
      <c r="F882" s="3"/>
      <c r="G882" s="3"/>
      <c r="J882" s="3"/>
      <c r="K882" s="3"/>
    </row>
    <row r="883">
      <c r="A883" s="8">
        <f t="shared" si="1"/>
        <v>0</v>
      </c>
      <c r="B883" s="3"/>
      <c r="C883" s="3"/>
      <c r="D883" s="38"/>
      <c r="E883" s="17"/>
      <c r="F883" s="3"/>
      <c r="G883" s="3"/>
      <c r="J883" s="3"/>
      <c r="K883" s="3"/>
    </row>
    <row r="884">
      <c r="A884" s="8">
        <f t="shared" si="1"/>
        <v>0</v>
      </c>
      <c r="B884" s="3"/>
      <c r="C884" s="3"/>
      <c r="D884" s="38"/>
      <c r="E884" s="17"/>
      <c r="F884" s="3"/>
      <c r="G884" s="3"/>
      <c r="J884" s="3"/>
      <c r="K884" s="3"/>
    </row>
    <row r="885">
      <c r="A885" s="8">
        <f t="shared" si="1"/>
        <v>0</v>
      </c>
      <c r="B885" s="3"/>
      <c r="C885" s="3"/>
      <c r="D885" s="38"/>
      <c r="E885" s="17"/>
      <c r="F885" s="3"/>
      <c r="G885" s="3"/>
      <c r="J885" s="3"/>
      <c r="K885" s="3"/>
    </row>
    <row r="886">
      <c r="A886" s="8">
        <f t="shared" si="1"/>
        <v>0</v>
      </c>
      <c r="B886" s="3"/>
      <c r="C886" s="3"/>
      <c r="D886" s="38"/>
      <c r="E886" s="17"/>
      <c r="F886" s="3"/>
      <c r="G886" s="3"/>
      <c r="J886" s="3"/>
      <c r="K886" s="3"/>
    </row>
    <row r="887">
      <c r="A887" s="8">
        <f t="shared" si="1"/>
        <v>0</v>
      </c>
      <c r="B887" s="3"/>
      <c r="C887" s="3"/>
      <c r="D887" s="38"/>
      <c r="E887" s="17"/>
      <c r="F887" s="3"/>
      <c r="G887" s="3"/>
      <c r="J887" s="3"/>
      <c r="K887" s="3"/>
    </row>
    <row r="888">
      <c r="A888" s="8">
        <f t="shared" si="1"/>
        <v>0</v>
      </c>
      <c r="B888" s="3"/>
      <c r="C888" s="3"/>
      <c r="D888" s="38"/>
      <c r="E888" s="17"/>
      <c r="F888" s="3"/>
      <c r="G888" s="3"/>
      <c r="J888" s="3"/>
      <c r="K888" s="3"/>
    </row>
    <row r="889">
      <c r="A889" s="8">
        <f t="shared" si="1"/>
        <v>0</v>
      </c>
      <c r="B889" s="3"/>
      <c r="C889" s="3"/>
      <c r="D889" s="38"/>
      <c r="E889" s="17"/>
      <c r="F889" s="3"/>
      <c r="G889" s="3"/>
      <c r="J889" s="3"/>
      <c r="K889" s="3"/>
    </row>
    <row r="890">
      <c r="A890" s="8">
        <f t="shared" si="1"/>
        <v>0</v>
      </c>
      <c r="B890" s="3"/>
      <c r="C890" s="3"/>
      <c r="D890" s="38"/>
      <c r="E890" s="17"/>
      <c r="F890" s="3"/>
      <c r="G890" s="3"/>
      <c r="J890" s="3"/>
      <c r="K890" s="3"/>
    </row>
    <row r="891">
      <c r="A891" s="8">
        <f t="shared" si="1"/>
        <v>0</v>
      </c>
      <c r="B891" s="3"/>
      <c r="C891" s="3"/>
      <c r="D891" s="38"/>
      <c r="E891" s="17"/>
      <c r="F891" s="3"/>
      <c r="G891" s="3"/>
      <c r="J891" s="3"/>
      <c r="K891" s="3"/>
    </row>
    <row r="892">
      <c r="A892" s="8">
        <f t="shared" si="1"/>
        <v>0</v>
      </c>
      <c r="B892" s="3"/>
      <c r="C892" s="3"/>
      <c r="D892" s="38"/>
      <c r="E892" s="17"/>
      <c r="F892" s="3"/>
      <c r="G892" s="3"/>
      <c r="J892" s="3"/>
      <c r="K892" s="3"/>
    </row>
    <row r="893">
      <c r="A893" s="8">
        <f t="shared" si="1"/>
        <v>0</v>
      </c>
      <c r="B893" s="3"/>
      <c r="C893" s="3"/>
      <c r="D893" s="38"/>
      <c r="E893" s="17"/>
      <c r="F893" s="3"/>
      <c r="G893" s="3"/>
      <c r="J893" s="3"/>
      <c r="K893" s="3"/>
    </row>
    <row r="894">
      <c r="A894" s="8">
        <f t="shared" si="1"/>
        <v>0</v>
      </c>
      <c r="B894" s="3"/>
      <c r="C894" s="3"/>
      <c r="D894" s="38"/>
      <c r="E894" s="17"/>
      <c r="F894" s="3"/>
      <c r="G894" s="3"/>
      <c r="J894" s="3"/>
      <c r="K894" s="3"/>
    </row>
    <row r="895">
      <c r="A895" s="8">
        <f t="shared" si="1"/>
        <v>0</v>
      </c>
      <c r="B895" s="3"/>
      <c r="C895" s="3"/>
      <c r="D895" s="38"/>
      <c r="E895" s="17"/>
      <c r="F895" s="3"/>
      <c r="G895" s="3"/>
      <c r="J895" s="3"/>
      <c r="K895" s="3"/>
    </row>
    <row r="896">
      <c r="A896" s="8">
        <f t="shared" si="1"/>
        <v>0</v>
      </c>
      <c r="B896" s="3"/>
      <c r="C896" s="3"/>
      <c r="D896" s="38"/>
      <c r="E896" s="17"/>
      <c r="F896" s="3"/>
      <c r="G896" s="3"/>
      <c r="J896" s="3"/>
      <c r="K896" s="3"/>
    </row>
    <row r="897">
      <c r="A897" s="8">
        <f t="shared" si="1"/>
        <v>0</v>
      </c>
      <c r="B897" s="3"/>
      <c r="C897" s="3"/>
      <c r="D897" s="38"/>
      <c r="E897" s="17"/>
      <c r="F897" s="3"/>
      <c r="G897" s="3"/>
      <c r="J897" s="3"/>
      <c r="K897" s="3"/>
    </row>
    <row r="898">
      <c r="A898" s="8">
        <f t="shared" si="1"/>
        <v>0</v>
      </c>
      <c r="B898" s="3"/>
      <c r="C898" s="3"/>
      <c r="D898" s="38"/>
      <c r="E898" s="17"/>
      <c r="F898" s="3"/>
      <c r="G898" s="3"/>
      <c r="J898" s="3"/>
      <c r="K898" s="3"/>
    </row>
    <row r="899">
      <c r="A899" s="8">
        <f t="shared" si="1"/>
        <v>0</v>
      </c>
      <c r="B899" s="3"/>
      <c r="C899" s="3"/>
      <c r="D899" s="38"/>
      <c r="E899" s="17"/>
      <c r="F899" s="3"/>
      <c r="G899" s="3"/>
      <c r="J899" s="3"/>
      <c r="K899" s="3"/>
    </row>
    <row r="900">
      <c r="A900" s="8">
        <f t="shared" si="1"/>
        <v>0</v>
      </c>
      <c r="B900" s="3"/>
      <c r="C900" s="3"/>
      <c r="D900" s="38"/>
      <c r="E900" s="17"/>
      <c r="F900" s="3"/>
      <c r="G900" s="3"/>
      <c r="J900" s="3"/>
      <c r="K900" s="3"/>
    </row>
    <row r="901">
      <c r="A901" s="8">
        <f t="shared" si="1"/>
        <v>0</v>
      </c>
      <c r="B901" s="3"/>
      <c r="C901" s="3"/>
      <c r="D901" s="38"/>
      <c r="E901" s="17"/>
      <c r="F901" s="3"/>
      <c r="G901" s="3"/>
      <c r="J901" s="3"/>
      <c r="K901" s="3"/>
    </row>
    <row r="902">
      <c r="A902" s="8">
        <f t="shared" si="1"/>
        <v>0</v>
      </c>
      <c r="B902" s="3"/>
      <c r="C902" s="3"/>
      <c r="D902" s="38"/>
      <c r="E902" s="17"/>
      <c r="F902" s="3"/>
      <c r="G902" s="3"/>
      <c r="J902" s="3"/>
      <c r="K902" s="3"/>
    </row>
    <row r="903">
      <c r="A903" s="8">
        <f t="shared" si="1"/>
        <v>0</v>
      </c>
      <c r="B903" s="3"/>
      <c r="C903" s="3"/>
      <c r="D903" s="38"/>
      <c r="E903" s="17"/>
      <c r="F903" s="3"/>
      <c r="G903" s="3"/>
      <c r="J903" s="3"/>
      <c r="K903" s="3"/>
    </row>
    <row r="904">
      <c r="A904" s="8">
        <f t="shared" si="1"/>
        <v>0</v>
      </c>
      <c r="B904" s="3"/>
      <c r="C904" s="3"/>
      <c r="D904" s="38"/>
      <c r="E904" s="17"/>
      <c r="F904" s="3"/>
      <c r="G904" s="3"/>
      <c r="J904" s="3"/>
      <c r="K904" s="3"/>
    </row>
    <row r="905">
      <c r="A905" s="8">
        <f t="shared" si="1"/>
        <v>0</v>
      </c>
      <c r="B905" s="3"/>
      <c r="C905" s="3"/>
      <c r="D905" s="38"/>
      <c r="E905" s="17"/>
      <c r="F905" s="3"/>
      <c r="G905" s="3"/>
      <c r="J905" s="3"/>
      <c r="K905" s="3"/>
    </row>
    <row r="906">
      <c r="A906" s="8">
        <f t="shared" si="1"/>
        <v>0</v>
      </c>
      <c r="B906" s="3"/>
      <c r="C906" s="3"/>
      <c r="D906" s="38"/>
      <c r="E906" s="17"/>
      <c r="F906" s="3"/>
      <c r="G906" s="3"/>
      <c r="J906" s="3"/>
      <c r="K906" s="3"/>
    </row>
    <row r="907">
      <c r="A907" s="8">
        <f t="shared" si="1"/>
        <v>0</v>
      </c>
      <c r="B907" s="3"/>
      <c r="C907" s="3"/>
      <c r="D907" s="38"/>
      <c r="E907" s="17"/>
      <c r="F907" s="3"/>
      <c r="G907" s="3"/>
      <c r="J907" s="3"/>
      <c r="K907" s="3"/>
    </row>
    <row r="908">
      <c r="A908" s="8">
        <f t="shared" si="1"/>
        <v>0</v>
      </c>
      <c r="B908" s="3"/>
      <c r="C908" s="3"/>
      <c r="D908" s="38"/>
      <c r="E908" s="17"/>
      <c r="F908" s="3"/>
      <c r="G908" s="3"/>
      <c r="J908" s="3"/>
      <c r="K908" s="3"/>
    </row>
    <row r="909">
      <c r="A909" s="8">
        <f t="shared" si="1"/>
        <v>0</v>
      </c>
      <c r="B909" s="3"/>
      <c r="C909" s="3"/>
      <c r="D909" s="38"/>
      <c r="E909" s="17"/>
      <c r="F909" s="3"/>
      <c r="G909" s="3"/>
      <c r="J909" s="3"/>
      <c r="K909" s="3"/>
    </row>
    <row r="910">
      <c r="A910" s="8">
        <f t="shared" si="1"/>
        <v>0</v>
      </c>
      <c r="B910" s="3"/>
      <c r="C910" s="3"/>
      <c r="D910" s="38"/>
      <c r="E910" s="17"/>
      <c r="F910" s="3"/>
      <c r="G910" s="3"/>
      <c r="J910" s="3"/>
      <c r="K910" s="3"/>
    </row>
    <row r="911">
      <c r="A911" s="8">
        <f t="shared" si="1"/>
        <v>0</v>
      </c>
      <c r="B911" s="3"/>
      <c r="C911" s="3"/>
      <c r="D911" s="38"/>
      <c r="E911" s="17"/>
      <c r="F911" s="3"/>
      <c r="G911" s="3"/>
      <c r="J911" s="3"/>
      <c r="K911" s="3"/>
    </row>
    <row r="912">
      <c r="A912" s="8">
        <f t="shared" si="1"/>
        <v>0</v>
      </c>
      <c r="B912" s="3"/>
      <c r="C912" s="3"/>
      <c r="D912" s="38"/>
      <c r="E912" s="17"/>
      <c r="F912" s="3"/>
      <c r="G912" s="3"/>
      <c r="J912" s="3"/>
      <c r="K912" s="3"/>
    </row>
    <row r="913">
      <c r="A913" s="8">
        <f t="shared" si="1"/>
        <v>0</v>
      </c>
      <c r="B913" s="3"/>
      <c r="C913" s="3"/>
      <c r="D913" s="38"/>
      <c r="E913" s="17"/>
      <c r="F913" s="3"/>
      <c r="G913" s="3"/>
      <c r="J913" s="3"/>
      <c r="K913" s="3"/>
    </row>
    <row r="914">
      <c r="A914" s="8">
        <f t="shared" si="1"/>
        <v>0</v>
      </c>
      <c r="B914" s="3"/>
      <c r="C914" s="3"/>
      <c r="D914" s="38"/>
      <c r="E914" s="17"/>
      <c r="F914" s="3"/>
      <c r="G914" s="3"/>
      <c r="J914" s="3"/>
      <c r="K914" s="3"/>
    </row>
    <row r="915">
      <c r="A915" s="8">
        <f t="shared" si="1"/>
        <v>0</v>
      </c>
      <c r="B915" s="3"/>
      <c r="C915" s="3"/>
      <c r="D915" s="38"/>
      <c r="E915" s="17"/>
      <c r="F915" s="3"/>
      <c r="G915" s="3"/>
      <c r="J915" s="3"/>
      <c r="K915" s="3"/>
    </row>
    <row r="916">
      <c r="A916" s="8">
        <f t="shared" si="1"/>
        <v>0</v>
      </c>
      <c r="B916" s="3"/>
      <c r="C916" s="3"/>
      <c r="D916" s="38"/>
      <c r="E916" s="17"/>
      <c r="F916" s="3"/>
      <c r="G916" s="3"/>
      <c r="J916" s="3"/>
      <c r="K916" s="3"/>
    </row>
    <row r="917">
      <c r="A917" s="8">
        <f t="shared" si="1"/>
        <v>0</v>
      </c>
      <c r="B917" s="3"/>
      <c r="C917" s="3"/>
      <c r="D917" s="38"/>
      <c r="E917" s="17"/>
      <c r="F917" s="3"/>
      <c r="G917" s="3"/>
      <c r="J917" s="3"/>
      <c r="K917" s="3"/>
    </row>
    <row r="918">
      <c r="A918" s="8">
        <f t="shared" si="1"/>
        <v>0</v>
      </c>
      <c r="B918" s="3"/>
      <c r="C918" s="3"/>
      <c r="D918" s="38"/>
      <c r="E918" s="17"/>
      <c r="F918" s="3"/>
      <c r="G918" s="3"/>
      <c r="J918" s="3"/>
      <c r="K918" s="3"/>
    </row>
    <row r="919">
      <c r="A919" s="8">
        <f t="shared" si="1"/>
        <v>0</v>
      </c>
      <c r="B919" s="3"/>
      <c r="C919" s="3"/>
      <c r="D919" s="38"/>
      <c r="E919" s="17"/>
      <c r="F919" s="3"/>
      <c r="G919" s="3"/>
      <c r="J919" s="3"/>
      <c r="K919" s="3"/>
    </row>
    <row r="920">
      <c r="A920" s="8">
        <f t="shared" si="1"/>
        <v>0</v>
      </c>
      <c r="B920" s="3"/>
      <c r="C920" s="3"/>
      <c r="D920" s="38"/>
      <c r="E920" s="17"/>
      <c r="F920" s="3"/>
      <c r="G920" s="3"/>
      <c r="J920" s="3"/>
      <c r="K920" s="3"/>
    </row>
    <row r="921">
      <c r="A921" s="8">
        <f t="shared" si="1"/>
        <v>0</v>
      </c>
      <c r="B921" s="3"/>
      <c r="C921" s="3"/>
      <c r="D921" s="38"/>
      <c r="E921" s="17"/>
      <c r="F921" s="3"/>
      <c r="G921" s="3"/>
      <c r="J921" s="3"/>
      <c r="K921" s="3"/>
    </row>
    <row r="922">
      <c r="A922" s="8">
        <f t="shared" si="1"/>
        <v>0</v>
      </c>
      <c r="B922" s="3"/>
      <c r="C922" s="3"/>
      <c r="D922" s="38"/>
      <c r="E922" s="17"/>
      <c r="F922" s="3"/>
      <c r="G922" s="3"/>
      <c r="J922" s="3"/>
      <c r="K922" s="3"/>
    </row>
    <row r="923">
      <c r="A923" s="8">
        <f t="shared" si="1"/>
        <v>0</v>
      </c>
      <c r="B923" s="3"/>
      <c r="C923" s="3"/>
      <c r="D923" s="38"/>
      <c r="E923" s="17"/>
      <c r="F923" s="3"/>
      <c r="G923" s="3"/>
      <c r="J923" s="3"/>
      <c r="K923" s="3"/>
    </row>
    <row r="924">
      <c r="A924" s="8">
        <f t="shared" si="1"/>
        <v>0</v>
      </c>
      <c r="B924" s="3"/>
      <c r="C924" s="3"/>
      <c r="D924" s="38"/>
      <c r="E924" s="17"/>
      <c r="F924" s="3"/>
      <c r="G924" s="3"/>
      <c r="J924" s="3"/>
      <c r="K924" s="3"/>
    </row>
    <row r="925">
      <c r="A925" s="8">
        <f t="shared" si="1"/>
        <v>0</v>
      </c>
      <c r="B925" s="3"/>
      <c r="C925" s="3"/>
      <c r="D925" s="38"/>
      <c r="E925" s="17"/>
      <c r="F925" s="3"/>
      <c r="G925" s="3"/>
      <c r="J925" s="3"/>
      <c r="K925" s="3"/>
    </row>
    <row r="926">
      <c r="A926" s="8">
        <f t="shared" si="1"/>
        <v>0</v>
      </c>
      <c r="B926" s="3"/>
      <c r="C926" s="3"/>
      <c r="D926" s="38"/>
      <c r="E926" s="17"/>
      <c r="F926" s="3"/>
      <c r="G926" s="3"/>
      <c r="J926" s="3"/>
      <c r="K926" s="3"/>
    </row>
    <row r="927">
      <c r="A927" s="8">
        <f t="shared" si="1"/>
        <v>0</v>
      </c>
      <c r="B927" s="3"/>
      <c r="C927" s="3"/>
      <c r="D927" s="38"/>
      <c r="E927" s="17"/>
      <c r="F927" s="3"/>
      <c r="G927" s="3"/>
      <c r="J927" s="3"/>
      <c r="K927" s="3"/>
    </row>
    <row r="928">
      <c r="A928" s="8">
        <f t="shared" si="1"/>
        <v>0</v>
      </c>
      <c r="B928" s="3"/>
      <c r="C928" s="3"/>
      <c r="D928" s="38"/>
      <c r="E928" s="17"/>
      <c r="F928" s="3"/>
      <c r="G928" s="3"/>
      <c r="J928" s="3"/>
      <c r="K928" s="3"/>
    </row>
    <row r="929">
      <c r="A929" s="8">
        <f t="shared" si="1"/>
        <v>0</v>
      </c>
      <c r="B929" s="3"/>
      <c r="C929" s="3"/>
      <c r="D929" s="38"/>
      <c r="E929" s="17"/>
      <c r="F929" s="3"/>
      <c r="G929" s="3"/>
      <c r="J929" s="3"/>
      <c r="K929" s="3"/>
    </row>
    <row r="930">
      <c r="A930" s="8">
        <f t="shared" si="1"/>
        <v>0</v>
      </c>
      <c r="B930" s="3"/>
      <c r="C930" s="3"/>
      <c r="D930" s="38"/>
      <c r="E930" s="17"/>
      <c r="F930" s="3"/>
      <c r="G930" s="3"/>
      <c r="J930" s="3"/>
      <c r="K930" s="3"/>
    </row>
    <row r="931">
      <c r="A931" s="8">
        <f t="shared" si="1"/>
        <v>0</v>
      </c>
      <c r="B931" s="3"/>
      <c r="C931" s="3"/>
      <c r="D931" s="38"/>
      <c r="E931" s="17"/>
      <c r="F931" s="3"/>
      <c r="G931" s="3"/>
      <c r="J931" s="3"/>
      <c r="K931" s="3"/>
    </row>
    <row r="932">
      <c r="A932" s="8">
        <f t="shared" si="1"/>
        <v>0</v>
      </c>
      <c r="B932" s="3"/>
      <c r="C932" s="3"/>
      <c r="D932" s="38"/>
      <c r="E932" s="17"/>
      <c r="F932" s="3"/>
      <c r="G932" s="3"/>
      <c r="J932" s="3"/>
      <c r="K932" s="3"/>
    </row>
    <row r="933">
      <c r="A933" s="8">
        <f t="shared" si="1"/>
        <v>0</v>
      </c>
      <c r="B933" s="3"/>
      <c r="C933" s="3"/>
      <c r="D933" s="38"/>
      <c r="E933" s="17"/>
      <c r="F933" s="3"/>
      <c r="G933" s="3"/>
      <c r="J933" s="3"/>
      <c r="K933" s="3"/>
    </row>
    <row r="934">
      <c r="A934" s="8">
        <f t="shared" si="1"/>
        <v>0</v>
      </c>
      <c r="B934" s="3"/>
      <c r="C934" s="3"/>
      <c r="D934" s="38"/>
      <c r="E934" s="17"/>
      <c r="F934" s="3"/>
      <c r="G934" s="3"/>
      <c r="J934" s="3"/>
      <c r="K934" s="3"/>
    </row>
    <row r="935">
      <c r="A935" s="8">
        <f t="shared" si="1"/>
        <v>0</v>
      </c>
      <c r="B935" s="3"/>
      <c r="C935" s="3"/>
      <c r="D935" s="38"/>
      <c r="E935" s="17"/>
      <c r="F935" s="3"/>
      <c r="G935" s="3"/>
      <c r="J935" s="3"/>
      <c r="K935" s="3"/>
    </row>
    <row r="936">
      <c r="A936" s="8">
        <f t="shared" si="1"/>
        <v>0</v>
      </c>
      <c r="B936" s="3"/>
      <c r="C936" s="3"/>
      <c r="D936" s="38"/>
      <c r="E936" s="17"/>
      <c r="F936" s="3"/>
      <c r="G936" s="3"/>
      <c r="J936" s="3"/>
      <c r="K936" s="3"/>
    </row>
    <row r="937">
      <c r="A937" s="8">
        <f t="shared" si="1"/>
        <v>0</v>
      </c>
      <c r="B937" s="3"/>
      <c r="C937" s="3"/>
      <c r="D937" s="38"/>
      <c r="E937" s="17"/>
      <c r="F937" s="3"/>
      <c r="G937" s="3"/>
      <c r="J937" s="3"/>
      <c r="K937" s="3"/>
    </row>
    <row r="938">
      <c r="A938" s="8">
        <f t="shared" si="1"/>
        <v>0</v>
      </c>
      <c r="B938" s="3"/>
      <c r="C938" s="3"/>
      <c r="D938" s="38"/>
      <c r="E938" s="17"/>
      <c r="F938" s="3"/>
      <c r="G938" s="3"/>
      <c r="J938" s="3"/>
      <c r="K938" s="3"/>
    </row>
    <row r="939">
      <c r="A939" s="8">
        <f t="shared" si="1"/>
        <v>0</v>
      </c>
      <c r="B939" s="3"/>
      <c r="C939" s="3"/>
      <c r="D939" s="38"/>
      <c r="E939" s="17"/>
      <c r="F939" s="3"/>
      <c r="G939" s="3"/>
      <c r="J939" s="3"/>
      <c r="K939" s="3"/>
    </row>
    <row r="940">
      <c r="A940" s="8">
        <f t="shared" si="1"/>
        <v>0</v>
      </c>
      <c r="B940" s="3"/>
      <c r="C940" s="3"/>
      <c r="D940" s="38"/>
      <c r="E940" s="17"/>
      <c r="F940" s="3"/>
      <c r="G940" s="3"/>
      <c r="J940" s="3"/>
      <c r="K940" s="3"/>
    </row>
    <row r="941">
      <c r="A941" s="8">
        <f t="shared" si="1"/>
        <v>0</v>
      </c>
      <c r="B941" s="3"/>
      <c r="C941" s="3"/>
      <c r="D941" s="38"/>
      <c r="E941" s="17"/>
      <c r="F941" s="3"/>
      <c r="G941" s="3"/>
      <c r="J941" s="3"/>
      <c r="K941" s="3"/>
    </row>
    <row r="942">
      <c r="A942" s="8">
        <f t="shared" si="1"/>
        <v>0</v>
      </c>
      <c r="B942" s="3"/>
      <c r="C942" s="3"/>
      <c r="D942" s="38"/>
      <c r="E942" s="17"/>
      <c r="F942" s="3"/>
      <c r="G942" s="3"/>
      <c r="J942" s="3"/>
      <c r="K942" s="3"/>
    </row>
    <row r="943">
      <c r="A943" s="8">
        <f t="shared" si="1"/>
        <v>0</v>
      </c>
      <c r="B943" s="3"/>
      <c r="C943" s="3"/>
      <c r="D943" s="38"/>
      <c r="E943" s="17"/>
      <c r="F943" s="3"/>
      <c r="G943" s="3"/>
      <c r="J943" s="3"/>
      <c r="K943" s="3"/>
    </row>
    <row r="944">
      <c r="A944" s="8">
        <f t="shared" si="1"/>
        <v>0</v>
      </c>
      <c r="B944" s="3"/>
      <c r="C944" s="3"/>
      <c r="D944" s="38"/>
      <c r="E944" s="17"/>
      <c r="F944" s="3"/>
      <c r="G944" s="3"/>
      <c r="J944" s="3"/>
      <c r="K944" s="3"/>
    </row>
    <row r="945">
      <c r="A945" s="8">
        <f t="shared" si="1"/>
        <v>0</v>
      </c>
      <c r="B945" s="3"/>
      <c r="C945" s="3"/>
      <c r="D945" s="38"/>
      <c r="E945" s="17"/>
      <c r="F945" s="3"/>
      <c r="G945" s="3"/>
      <c r="J945" s="3"/>
      <c r="K945" s="3"/>
    </row>
    <row r="946">
      <c r="A946" s="8">
        <f t="shared" si="1"/>
        <v>0</v>
      </c>
      <c r="B946" s="3"/>
      <c r="C946" s="3"/>
      <c r="D946" s="38"/>
      <c r="E946" s="17"/>
      <c r="F946" s="3"/>
      <c r="G946" s="3"/>
      <c r="J946" s="3"/>
      <c r="K946" s="3"/>
    </row>
    <row r="947">
      <c r="A947" s="8">
        <f t="shared" si="1"/>
        <v>0</v>
      </c>
      <c r="B947" s="3"/>
      <c r="C947" s="3"/>
      <c r="D947" s="38"/>
      <c r="E947" s="17"/>
      <c r="F947" s="3"/>
      <c r="G947" s="3"/>
      <c r="J947" s="3"/>
      <c r="K947" s="3"/>
    </row>
    <row r="948">
      <c r="A948" s="8">
        <f t="shared" si="1"/>
        <v>0</v>
      </c>
      <c r="B948" s="3"/>
      <c r="C948" s="3"/>
      <c r="D948" s="38"/>
      <c r="E948" s="17"/>
      <c r="F948" s="3"/>
      <c r="G948" s="3"/>
      <c r="J948" s="3"/>
      <c r="K948" s="3"/>
    </row>
    <row r="949">
      <c r="A949" s="8">
        <f t="shared" si="1"/>
        <v>0</v>
      </c>
      <c r="B949" s="3"/>
      <c r="C949" s="3"/>
      <c r="D949" s="38"/>
      <c r="E949" s="17"/>
      <c r="F949" s="3"/>
      <c r="G949" s="3"/>
      <c r="J949" s="3"/>
      <c r="K949" s="3"/>
    </row>
    <row r="950">
      <c r="A950" s="8">
        <f t="shared" si="1"/>
        <v>0</v>
      </c>
      <c r="B950" s="3"/>
      <c r="C950" s="3"/>
      <c r="D950" s="38"/>
      <c r="E950" s="17"/>
      <c r="F950" s="3"/>
      <c r="G950" s="3"/>
      <c r="J950" s="3"/>
      <c r="K950" s="3"/>
    </row>
    <row r="951">
      <c r="A951" s="8">
        <f t="shared" si="1"/>
        <v>0</v>
      </c>
      <c r="B951" s="3"/>
      <c r="C951" s="3"/>
      <c r="D951" s="38"/>
      <c r="E951" s="17"/>
      <c r="F951" s="3"/>
      <c r="G951" s="3"/>
      <c r="J951" s="3"/>
      <c r="K951" s="3"/>
    </row>
    <row r="952">
      <c r="A952" s="8">
        <f t="shared" si="1"/>
        <v>0</v>
      </c>
      <c r="B952" s="3"/>
      <c r="C952" s="3"/>
      <c r="D952" s="38"/>
      <c r="E952" s="17"/>
      <c r="F952" s="3"/>
      <c r="G952" s="3"/>
      <c r="J952" s="3"/>
      <c r="K952" s="3"/>
    </row>
    <row r="953">
      <c r="A953" s="8">
        <f t="shared" si="1"/>
        <v>0</v>
      </c>
      <c r="B953" s="3"/>
      <c r="C953" s="3"/>
      <c r="D953" s="38"/>
      <c r="E953" s="17"/>
      <c r="F953" s="3"/>
      <c r="G953" s="3"/>
      <c r="J953" s="3"/>
      <c r="K953" s="3"/>
    </row>
    <row r="954">
      <c r="A954" s="8">
        <f t="shared" si="1"/>
        <v>0</v>
      </c>
      <c r="B954" s="3"/>
      <c r="C954" s="3"/>
      <c r="D954" s="38"/>
      <c r="E954" s="17"/>
      <c r="F954" s="3"/>
      <c r="G954" s="3"/>
      <c r="J954" s="3"/>
      <c r="K954" s="3"/>
    </row>
    <row r="955">
      <c r="A955" s="8">
        <f t="shared" si="1"/>
        <v>0</v>
      </c>
      <c r="B955" s="3"/>
      <c r="C955" s="3"/>
      <c r="D955" s="38"/>
      <c r="E955" s="17"/>
      <c r="F955" s="3"/>
      <c r="G955" s="3"/>
      <c r="J955" s="3"/>
      <c r="K955" s="3"/>
    </row>
    <row r="956">
      <c r="A956" s="8">
        <f t="shared" si="1"/>
        <v>0</v>
      </c>
      <c r="B956" s="3"/>
      <c r="C956" s="3"/>
      <c r="D956" s="38"/>
      <c r="E956" s="17"/>
      <c r="F956" s="3"/>
      <c r="G956" s="3"/>
      <c r="J956" s="3"/>
      <c r="K956" s="3"/>
    </row>
    <row r="957">
      <c r="A957" s="8">
        <f t="shared" si="1"/>
        <v>0</v>
      </c>
      <c r="B957" s="3"/>
      <c r="C957" s="3"/>
      <c r="D957" s="38"/>
      <c r="E957" s="17"/>
      <c r="F957" s="3"/>
      <c r="G957" s="3"/>
      <c r="J957" s="3"/>
      <c r="K957" s="3"/>
    </row>
    <row r="958">
      <c r="A958" s="8">
        <f t="shared" si="1"/>
        <v>0</v>
      </c>
      <c r="B958" s="3"/>
      <c r="C958" s="3"/>
      <c r="D958" s="38"/>
      <c r="E958" s="17"/>
      <c r="F958" s="3"/>
      <c r="G958" s="3"/>
      <c r="J958" s="3"/>
      <c r="K958" s="3"/>
    </row>
    <row r="959">
      <c r="A959" s="8">
        <f t="shared" si="1"/>
        <v>0</v>
      </c>
      <c r="B959" s="3"/>
      <c r="C959" s="3"/>
      <c r="D959" s="38"/>
      <c r="E959" s="17"/>
      <c r="F959" s="3"/>
      <c r="G959" s="3"/>
      <c r="J959" s="3"/>
      <c r="K959" s="3"/>
    </row>
    <row r="960">
      <c r="A960" s="8">
        <f t="shared" si="1"/>
        <v>0</v>
      </c>
      <c r="B960" s="3"/>
      <c r="C960" s="3"/>
      <c r="D960" s="38"/>
      <c r="E960" s="17"/>
      <c r="F960" s="3"/>
      <c r="G960" s="3"/>
      <c r="J960" s="3"/>
      <c r="K960" s="3"/>
    </row>
    <row r="961">
      <c r="A961" s="8">
        <f t="shared" si="1"/>
        <v>0</v>
      </c>
      <c r="B961" s="3"/>
      <c r="C961" s="3"/>
      <c r="D961" s="38"/>
      <c r="E961" s="17"/>
      <c r="F961" s="3"/>
      <c r="G961" s="3"/>
      <c r="J961" s="3"/>
      <c r="K961" s="3"/>
    </row>
    <row r="962">
      <c r="A962" s="8">
        <f t="shared" si="1"/>
        <v>0</v>
      </c>
      <c r="B962" s="3"/>
      <c r="C962" s="3"/>
      <c r="D962" s="38"/>
      <c r="E962" s="17"/>
      <c r="F962" s="3"/>
      <c r="G962" s="3"/>
      <c r="J962" s="3"/>
      <c r="K962" s="3"/>
    </row>
    <row r="963">
      <c r="A963" s="8">
        <f t="shared" si="1"/>
        <v>0</v>
      </c>
      <c r="B963" s="3"/>
      <c r="C963" s="3"/>
      <c r="D963" s="38"/>
      <c r="E963" s="17"/>
      <c r="F963" s="3"/>
      <c r="G963" s="3"/>
      <c r="J963" s="3"/>
      <c r="K963" s="3"/>
    </row>
    <row r="964">
      <c r="A964" s="8">
        <f t="shared" si="1"/>
        <v>0</v>
      </c>
      <c r="B964" s="3"/>
      <c r="C964" s="3"/>
      <c r="D964" s="38"/>
      <c r="E964" s="17"/>
      <c r="F964" s="3"/>
      <c r="G964" s="3"/>
      <c r="J964" s="3"/>
      <c r="K964" s="3"/>
    </row>
    <row r="965">
      <c r="A965" s="8">
        <f t="shared" si="1"/>
        <v>0</v>
      </c>
      <c r="B965" s="3"/>
      <c r="C965" s="3"/>
      <c r="D965" s="38"/>
      <c r="E965" s="17"/>
      <c r="F965" s="3"/>
      <c r="G965" s="3"/>
      <c r="J965" s="3"/>
      <c r="K965" s="3"/>
    </row>
    <row r="966">
      <c r="A966" s="8">
        <f t="shared" si="1"/>
        <v>0</v>
      </c>
      <c r="B966" s="3"/>
      <c r="C966" s="3"/>
      <c r="D966" s="38"/>
      <c r="E966" s="17"/>
      <c r="F966" s="3"/>
      <c r="G966" s="3"/>
      <c r="J966" s="3"/>
      <c r="K966" s="3"/>
    </row>
    <row r="967">
      <c r="A967" s="8">
        <f t="shared" si="1"/>
        <v>0</v>
      </c>
      <c r="B967" s="3"/>
      <c r="C967" s="3"/>
      <c r="D967" s="38"/>
      <c r="E967" s="17"/>
      <c r="F967" s="3"/>
      <c r="G967" s="3"/>
      <c r="J967" s="3"/>
      <c r="K967" s="3"/>
    </row>
    <row r="968">
      <c r="A968" s="8">
        <f t="shared" si="1"/>
        <v>0</v>
      </c>
      <c r="B968" s="3"/>
      <c r="C968" s="3"/>
      <c r="D968" s="38"/>
      <c r="E968" s="17"/>
      <c r="F968" s="3"/>
      <c r="G968" s="3"/>
      <c r="J968" s="3"/>
      <c r="K968" s="3"/>
    </row>
    <row r="969">
      <c r="A969" s="8">
        <f t="shared" si="1"/>
        <v>0</v>
      </c>
      <c r="B969" s="3"/>
      <c r="C969" s="3"/>
      <c r="D969" s="38"/>
      <c r="E969" s="17"/>
      <c r="F969" s="3"/>
      <c r="G969" s="3"/>
      <c r="J969" s="3"/>
      <c r="K969" s="3"/>
    </row>
    <row r="970">
      <c r="A970" s="8">
        <f t="shared" si="1"/>
        <v>0</v>
      </c>
      <c r="B970" s="3"/>
      <c r="C970" s="3"/>
      <c r="D970" s="38"/>
      <c r="E970" s="17"/>
      <c r="F970" s="3"/>
      <c r="G970" s="3"/>
      <c r="J970" s="3"/>
      <c r="K970" s="3"/>
    </row>
    <row r="971">
      <c r="A971" s="8">
        <f t="shared" si="1"/>
        <v>0</v>
      </c>
      <c r="B971" s="3"/>
      <c r="C971" s="3"/>
      <c r="D971" s="38"/>
      <c r="E971" s="17"/>
      <c r="F971" s="3"/>
      <c r="G971" s="3"/>
      <c r="J971" s="3"/>
      <c r="K971" s="3"/>
    </row>
    <row r="972">
      <c r="A972" s="8">
        <f t="shared" si="1"/>
        <v>0</v>
      </c>
      <c r="B972" s="3"/>
      <c r="C972" s="3"/>
      <c r="D972" s="38"/>
      <c r="E972" s="17"/>
      <c r="F972" s="3"/>
      <c r="G972" s="3"/>
      <c r="J972" s="3"/>
      <c r="K972" s="3"/>
    </row>
    <row r="973">
      <c r="A973" s="8">
        <f t="shared" si="1"/>
        <v>0</v>
      </c>
      <c r="B973" s="3"/>
      <c r="C973" s="3"/>
      <c r="D973" s="38"/>
      <c r="E973" s="17"/>
      <c r="F973" s="3"/>
      <c r="G973" s="3"/>
      <c r="J973" s="3"/>
      <c r="K973" s="3"/>
    </row>
    <row r="974">
      <c r="A974" s="8">
        <f t="shared" si="1"/>
        <v>0</v>
      </c>
      <c r="B974" s="3"/>
      <c r="C974" s="3"/>
      <c r="D974" s="38"/>
      <c r="E974" s="17"/>
      <c r="F974" s="3"/>
      <c r="G974" s="3"/>
      <c r="J974" s="3"/>
      <c r="K974" s="3"/>
    </row>
    <row r="975">
      <c r="A975" s="8">
        <f t="shared" si="1"/>
        <v>0</v>
      </c>
      <c r="B975" s="3"/>
      <c r="C975" s="3"/>
      <c r="D975" s="38"/>
      <c r="E975" s="17"/>
      <c r="F975" s="3"/>
      <c r="G975" s="3"/>
      <c r="J975" s="3"/>
      <c r="K975" s="3"/>
    </row>
    <row r="976">
      <c r="A976" s="8">
        <f t="shared" si="1"/>
        <v>0</v>
      </c>
      <c r="B976" s="3"/>
      <c r="C976" s="3"/>
      <c r="D976" s="38"/>
      <c r="E976" s="17"/>
      <c r="F976" s="3"/>
      <c r="G976" s="3"/>
      <c r="J976" s="3"/>
      <c r="K976" s="3"/>
    </row>
    <row r="977">
      <c r="A977" s="8">
        <f t="shared" si="1"/>
        <v>0</v>
      </c>
      <c r="B977" s="3"/>
      <c r="C977" s="3"/>
      <c r="D977" s="38"/>
      <c r="E977" s="17"/>
      <c r="F977" s="3"/>
      <c r="G977" s="3"/>
      <c r="J977" s="3"/>
      <c r="K977" s="3"/>
    </row>
    <row r="978">
      <c r="A978" s="8">
        <f t="shared" si="1"/>
        <v>0</v>
      </c>
      <c r="B978" s="3"/>
      <c r="C978" s="3"/>
      <c r="D978" s="38"/>
      <c r="E978" s="17"/>
      <c r="F978" s="3"/>
      <c r="G978" s="3"/>
      <c r="J978" s="3"/>
      <c r="K978" s="3"/>
    </row>
    <row r="979">
      <c r="A979" s="8">
        <f t="shared" si="1"/>
        <v>0</v>
      </c>
      <c r="B979" s="3"/>
      <c r="C979" s="3"/>
      <c r="D979" s="38"/>
      <c r="E979" s="17"/>
      <c r="F979" s="3"/>
      <c r="G979" s="3"/>
      <c r="J979" s="3"/>
      <c r="K979" s="3"/>
    </row>
    <row r="980">
      <c r="A980" s="8">
        <f t="shared" si="1"/>
        <v>0</v>
      </c>
      <c r="B980" s="3"/>
      <c r="C980" s="3"/>
      <c r="D980" s="38"/>
      <c r="E980" s="17"/>
      <c r="F980" s="3"/>
      <c r="G980" s="3"/>
      <c r="J980" s="3"/>
      <c r="K980" s="3"/>
    </row>
    <row r="981">
      <c r="A981" s="8">
        <f t="shared" si="1"/>
        <v>0</v>
      </c>
      <c r="B981" s="3"/>
      <c r="C981" s="3"/>
      <c r="D981" s="38"/>
      <c r="E981" s="17"/>
      <c r="F981" s="3"/>
      <c r="G981" s="3"/>
      <c r="J981" s="3"/>
      <c r="K981" s="3"/>
    </row>
    <row r="982">
      <c r="A982" s="8">
        <f t="shared" si="1"/>
        <v>0</v>
      </c>
      <c r="B982" s="3"/>
      <c r="C982" s="3"/>
      <c r="D982" s="38"/>
      <c r="E982" s="17"/>
      <c r="F982" s="3"/>
      <c r="G982" s="3"/>
      <c r="J982" s="3"/>
      <c r="K982" s="3"/>
    </row>
    <row r="983">
      <c r="A983" s="8">
        <f t="shared" si="1"/>
        <v>0</v>
      </c>
      <c r="B983" s="3"/>
      <c r="C983" s="3"/>
      <c r="D983" s="38"/>
      <c r="E983" s="17"/>
      <c r="F983" s="3"/>
      <c r="G983" s="3"/>
      <c r="J983" s="3"/>
      <c r="K983" s="3"/>
    </row>
    <row r="984">
      <c r="A984" s="8">
        <f t="shared" si="1"/>
        <v>0</v>
      </c>
      <c r="B984" s="3"/>
      <c r="C984" s="3"/>
      <c r="D984" s="38"/>
      <c r="E984" s="17"/>
      <c r="F984" s="3"/>
      <c r="G984" s="3"/>
      <c r="J984" s="3"/>
      <c r="K984" s="3"/>
    </row>
    <row r="985">
      <c r="A985" s="8">
        <f t="shared" si="1"/>
        <v>0</v>
      </c>
      <c r="B985" s="3"/>
      <c r="C985" s="3"/>
      <c r="D985" s="38"/>
      <c r="E985" s="17"/>
      <c r="F985" s="3"/>
      <c r="G985" s="3"/>
      <c r="J985" s="3"/>
      <c r="K985" s="3"/>
    </row>
    <row r="986">
      <c r="A986" s="8">
        <f t="shared" si="1"/>
        <v>0</v>
      </c>
      <c r="B986" s="3"/>
      <c r="C986" s="3"/>
      <c r="D986" s="38"/>
      <c r="E986" s="17"/>
      <c r="F986" s="3"/>
      <c r="G986" s="3"/>
      <c r="J986" s="3"/>
      <c r="K986" s="3"/>
    </row>
    <row r="987">
      <c r="A987" s="8">
        <f t="shared" si="1"/>
        <v>0</v>
      </c>
      <c r="B987" s="3"/>
      <c r="C987" s="3"/>
      <c r="D987" s="38"/>
      <c r="E987" s="17"/>
      <c r="F987" s="3"/>
      <c r="G987" s="3"/>
      <c r="J987" s="3"/>
      <c r="K987" s="3"/>
    </row>
    <row r="988">
      <c r="A988" s="8">
        <f t="shared" si="1"/>
        <v>0</v>
      </c>
      <c r="B988" s="3"/>
      <c r="C988" s="3"/>
      <c r="D988" s="38"/>
      <c r="E988" s="17"/>
      <c r="F988" s="3"/>
      <c r="G988" s="3"/>
      <c r="J988" s="3"/>
      <c r="K988" s="3"/>
    </row>
    <row r="989">
      <c r="A989" s="8">
        <f t="shared" si="1"/>
        <v>0</v>
      </c>
      <c r="B989" s="3"/>
      <c r="C989" s="3"/>
      <c r="D989" s="38"/>
      <c r="E989" s="17"/>
      <c r="F989" s="3"/>
      <c r="G989" s="3"/>
      <c r="J989" s="3"/>
      <c r="K989" s="3"/>
    </row>
    <row r="990">
      <c r="A990" s="8">
        <f t="shared" si="1"/>
        <v>0</v>
      </c>
      <c r="B990" s="3"/>
      <c r="C990" s="3"/>
      <c r="D990" s="38"/>
      <c r="E990" s="17"/>
      <c r="F990" s="3"/>
      <c r="G990" s="3"/>
      <c r="J990" s="3"/>
      <c r="K990" s="3"/>
    </row>
    <row r="991">
      <c r="A991" s="8">
        <f t="shared" si="1"/>
        <v>0</v>
      </c>
      <c r="B991" s="3"/>
      <c r="C991" s="3"/>
      <c r="D991" s="38"/>
      <c r="E991" s="17"/>
      <c r="F991" s="3"/>
      <c r="G991" s="3"/>
      <c r="J991" s="3"/>
      <c r="K991" s="3"/>
    </row>
    <row r="992">
      <c r="A992" s="8">
        <f t="shared" si="1"/>
        <v>0</v>
      </c>
      <c r="B992" s="3"/>
      <c r="C992" s="3"/>
      <c r="D992" s="38"/>
      <c r="E992" s="17"/>
      <c r="F992" s="3"/>
      <c r="G992" s="3"/>
      <c r="J992" s="3"/>
      <c r="K992" s="3"/>
    </row>
    <row r="993">
      <c r="A993" s="8">
        <f t="shared" si="1"/>
        <v>0</v>
      </c>
      <c r="B993" s="3"/>
      <c r="C993" s="3"/>
      <c r="D993" s="38"/>
      <c r="E993" s="17"/>
      <c r="F993" s="3"/>
      <c r="G993" s="3"/>
      <c r="J993" s="3"/>
      <c r="K993" s="3"/>
    </row>
    <row r="994">
      <c r="A994" s="8">
        <f t="shared" si="1"/>
        <v>0</v>
      </c>
      <c r="B994" s="3"/>
      <c r="C994" s="3"/>
      <c r="D994" s="38"/>
      <c r="E994" s="17"/>
      <c r="F994" s="3"/>
      <c r="G994" s="3"/>
      <c r="J994" s="3"/>
      <c r="K994" s="3"/>
    </row>
    <row r="995">
      <c r="A995" s="8">
        <f t="shared" si="1"/>
        <v>0</v>
      </c>
      <c r="B995" s="3"/>
      <c r="C995" s="3"/>
      <c r="D995" s="38"/>
      <c r="E995" s="17"/>
      <c r="F995" s="3"/>
      <c r="G995" s="3"/>
      <c r="J995" s="3"/>
      <c r="K995" s="3"/>
    </row>
    <row r="996">
      <c r="A996" s="8">
        <f t="shared" si="1"/>
        <v>0</v>
      </c>
      <c r="B996" s="3"/>
      <c r="C996" s="3"/>
      <c r="D996" s="38"/>
      <c r="E996" s="17"/>
      <c r="F996" s="3"/>
      <c r="G996" s="3"/>
      <c r="J996" s="3"/>
      <c r="K996" s="3"/>
    </row>
    <row r="997">
      <c r="A997" s="8">
        <f t="shared" si="1"/>
        <v>0</v>
      </c>
      <c r="B997" s="3"/>
      <c r="C997" s="3"/>
      <c r="D997" s="38"/>
      <c r="E997" s="17"/>
      <c r="F997" s="3"/>
      <c r="G997" s="3"/>
      <c r="J997" s="3"/>
      <c r="K997" s="3"/>
    </row>
    <row r="998">
      <c r="A998" s="8">
        <f t="shared" si="1"/>
        <v>0</v>
      </c>
      <c r="B998" s="3"/>
      <c r="C998" s="3"/>
      <c r="D998" s="38"/>
      <c r="E998" s="17"/>
      <c r="F998" s="3"/>
      <c r="G998" s="3"/>
      <c r="J998" s="3"/>
      <c r="K998" s="3"/>
    </row>
    <row r="999">
      <c r="A999" s="8">
        <f t="shared" si="1"/>
        <v>0</v>
      </c>
      <c r="B999" s="3"/>
      <c r="C999" s="3"/>
      <c r="D999" s="38"/>
      <c r="E999" s="17"/>
      <c r="F999" s="3"/>
      <c r="G999" s="3"/>
      <c r="J999" s="3"/>
      <c r="K999" s="3"/>
    </row>
  </sheetData>
  <autoFilter ref="$B$2:$G$999"/>
  <mergeCells count="51">
    <mergeCell ref="J52:K52"/>
    <mergeCell ref="J51:K51"/>
    <mergeCell ref="J55:K55"/>
    <mergeCell ref="J53:K53"/>
    <mergeCell ref="J54:K54"/>
    <mergeCell ref="J56:K56"/>
    <mergeCell ref="J57:K57"/>
    <mergeCell ref="J44:K44"/>
    <mergeCell ref="J45:K45"/>
    <mergeCell ref="J42:K42"/>
    <mergeCell ref="J47:K47"/>
    <mergeCell ref="J46:K46"/>
    <mergeCell ref="J43:K43"/>
    <mergeCell ref="J49:K49"/>
    <mergeCell ref="J50:K50"/>
    <mergeCell ref="J59:K59"/>
    <mergeCell ref="J58:K58"/>
    <mergeCell ref="J38:K38"/>
    <mergeCell ref="J37:K37"/>
    <mergeCell ref="J36:K36"/>
    <mergeCell ref="J35:K35"/>
    <mergeCell ref="J41:K41"/>
    <mergeCell ref="J48:K48"/>
    <mergeCell ref="J67:K67"/>
    <mergeCell ref="J68:K68"/>
    <mergeCell ref="J62:K62"/>
    <mergeCell ref="J60:K60"/>
    <mergeCell ref="J61:K61"/>
    <mergeCell ref="J64:K64"/>
    <mergeCell ref="J65:K65"/>
    <mergeCell ref="J66:K66"/>
    <mergeCell ref="J63:K63"/>
    <mergeCell ref="J34:K34"/>
    <mergeCell ref="J33:K33"/>
    <mergeCell ref="J7:K7"/>
    <mergeCell ref="I6:K6"/>
    <mergeCell ref="I5:K5"/>
    <mergeCell ref="I2:K3"/>
    <mergeCell ref="J39:K39"/>
    <mergeCell ref="J40:K40"/>
    <mergeCell ref="J31:K31"/>
    <mergeCell ref="J30:K30"/>
    <mergeCell ref="I28:K28"/>
    <mergeCell ref="J29:K29"/>
    <mergeCell ref="J32:K32"/>
    <mergeCell ref="J8:K8"/>
    <mergeCell ref="J12:K12"/>
    <mergeCell ref="J14:K14"/>
    <mergeCell ref="J13:K13"/>
    <mergeCell ref="J11:K11"/>
    <mergeCell ref="J10:K10"/>
  </mergeCells>
  <conditionalFormatting sqref="B3:B999">
    <cfRule type="expression" dxfId="0" priority="1">
      <formula>E3="Menor 0 a 3 años"</formula>
    </cfRule>
  </conditionalFormatting>
  <conditionalFormatting sqref="C3:C999">
    <cfRule type="expression" dxfId="0" priority="2">
      <formula>E3="Menor 0 a 3 años"</formula>
    </cfRule>
  </conditionalFormatting>
  <conditionalFormatting sqref="D3:D999">
    <cfRule type="expression" dxfId="0" priority="3">
      <formula>E3="Menor 0 a 3 años"</formula>
    </cfRule>
  </conditionalFormatting>
  <conditionalFormatting sqref="N3:N999">
    <cfRule type="expression" dxfId="0" priority="4">
      <formula>P3="Menor 0 a 3 años"</formula>
    </cfRule>
  </conditionalFormatting>
  <conditionalFormatting sqref="O3:O999">
    <cfRule type="expression" dxfId="0" priority="5">
      <formula>P3="Menor 0 a 3 años"</formula>
    </cfRule>
  </conditionalFormatting>
  <conditionalFormatting sqref="B3:B999">
    <cfRule type="expression" dxfId="1" priority="6">
      <formula>E3="menor 4 a 10 años"</formula>
    </cfRule>
  </conditionalFormatting>
  <conditionalFormatting sqref="C3:C999">
    <cfRule type="expression" dxfId="1" priority="7">
      <formula>E3="Menor 4 a 10 años"</formula>
    </cfRule>
  </conditionalFormatting>
  <conditionalFormatting sqref="D3:D999">
    <cfRule type="expression" dxfId="1" priority="8">
      <formula>E3="menor 4 a 10 años"</formula>
    </cfRule>
  </conditionalFormatting>
  <conditionalFormatting sqref="B3:B999">
    <cfRule type="expression" dxfId="2" priority="9">
      <formula>F3&lt;&gt;0</formula>
    </cfRule>
  </conditionalFormatting>
  <conditionalFormatting sqref="C3:C999">
    <cfRule type="expression" dxfId="2" priority="10">
      <formula>F3&lt;&gt;0</formula>
    </cfRule>
  </conditionalFormatting>
  <conditionalFormatting sqref="D3:D999">
    <cfRule type="expression" dxfId="3" priority="11">
      <formula>AND(OR(B3&lt;&gt;0,C3&lt;&gt;0),D3=0)</formula>
    </cfRule>
  </conditionalFormatting>
  <conditionalFormatting sqref="N3:N999">
    <cfRule type="expression" dxfId="1" priority="12">
      <formula>P3="Menor 4 a 10 años"</formula>
    </cfRule>
  </conditionalFormatting>
  <conditionalFormatting sqref="N3:N999">
    <cfRule type="expression" dxfId="2" priority="13">
      <formula>Q3&lt;&gt;0</formula>
    </cfRule>
  </conditionalFormatting>
  <conditionalFormatting sqref="O3:O999">
    <cfRule type="expression" dxfId="1" priority="14">
      <formula>P3="Menor 4 a 10 años"</formula>
    </cfRule>
  </conditionalFormatting>
  <conditionalFormatting sqref="O3:O999">
    <cfRule type="expression" dxfId="2" priority="15">
      <formula>Q3&lt;&gt;0</formula>
    </cfRule>
  </conditionalFormatting>
  <conditionalFormatting sqref="C3:C999">
    <cfRule type="expression" dxfId="3" priority="16">
      <formula>AND(B3&lt;&gt;0,C3=0)</formula>
    </cfRule>
  </conditionalFormatting>
  <conditionalFormatting sqref="B3:B999">
    <cfRule type="expression" dxfId="3" priority="17">
      <formula>AND(C3&lt;&gt;0,B3=0)</formula>
    </cfRule>
  </conditionalFormatting>
  <dataValidations>
    <dataValidation type="list" allowBlank="1" showInputMessage="1" showErrorMessage="1" prompt="Ingresa una opción válida" sqref="F3:F999">
      <formula1>Listas!$D$2:$D$6</formula1>
    </dataValidation>
    <dataValidation type="list" allowBlank="1" showInputMessage="1" showErrorMessage="1" prompt="Ingresa una opción válida" sqref="E3:E999">
      <formula1>Listas!$C$2:$C$4</formula1>
    </dataValidation>
    <dataValidation type="list" allowBlank="1" showInputMessage="1" showErrorMessage="1" prompt="Ingresa una opción válida" sqref="D3:D999">
      <formula1>Listas!$B$2:$B$43</formula1>
    </dataValidation>
  </dataValidation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6.71"/>
    <col customWidth="1" min="5" max="5" width="45.14"/>
  </cols>
  <sheetData>
    <row r="1">
      <c r="A1" s="3"/>
      <c r="B1" s="3"/>
      <c r="C1" s="3"/>
      <c r="D1" s="3"/>
      <c r="E1" s="3"/>
    </row>
    <row r="2">
      <c r="A2" s="3"/>
      <c r="B2" s="3"/>
      <c r="C2" s="3"/>
      <c r="D2" s="3"/>
      <c r="E2" s="3"/>
      <c r="G2" t="str">
        <f>'Listado de invitados'!T2</f>
        <v/>
      </c>
    </row>
    <row r="3">
      <c r="A3" s="3"/>
      <c r="B3" s="3"/>
      <c r="C3" s="3"/>
      <c r="D3" s="3"/>
      <c r="E3" s="3"/>
      <c r="G3" t="str">
        <f>'Listado de invitados'!T3</f>
        <v/>
      </c>
    </row>
    <row r="4">
      <c r="A4" s="3"/>
      <c r="B4" s="3"/>
      <c r="C4" s="3"/>
      <c r="D4" s="3"/>
      <c r="E4" s="3"/>
      <c r="G4" t="str">
        <f>'Listado de invitados'!T4</f>
        <v/>
      </c>
    </row>
    <row r="5">
      <c r="A5" s="3"/>
      <c r="B5" s="3"/>
      <c r="C5" s="3"/>
      <c r="D5" s="3"/>
      <c r="E5" s="3"/>
      <c r="G5" t="str">
        <f>'Listado de invitados'!T5</f>
        <v/>
      </c>
    </row>
    <row r="6">
      <c r="A6" s="4"/>
      <c r="B6" s="5" t="s">
        <v>13</v>
      </c>
      <c r="C6" s="6"/>
      <c r="D6" s="6"/>
      <c r="E6" s="7"/>
      <c r="G6" t="str">
        <f>'Listado de invitados'!T6</f>
        <v/>
      </c>
    </row>
    <row r="7" ht="11.25" customHeight="1">
      <c r="A7" s="3"/>
      <c r="B7" s="3"/>
      <c r="C7" s="3"/>
      <c r="D7" s="3"/>
      <c r="E7" s="3"/>
      <c r="G7" t="str">
        <f>'Listado de invitados'!T7</f>
        <v/>
      </c>
    </row>
    <row r="8">
      <c r="A8" s="1"/>
      <c r="B8" s="1" t="s">
        <v>14</v>
      </c>
      <c r="C8" s="1" t="s">
        <v>15</v>
      </c>
      <c r="D8" s="1" t="s">
        <v>0</v>
      </c>
      <c r="E8" s="1" t="s">
        <v>16</v>
      </c>
      <c r="G8" t="str">
        <f>'Listado de invitados'!T8</f>
        <v/>
      </c>
    </row>
    <row r="9">
      <c r="A9" s="3"/>
      <c r="B9" s="3" t="str">
        <f>'Listado de invitados'!B3</f>
        <v>Zorrilla</v>
      </c>
      <c r="C9" s="3" t="str">
        <f>'Listado de invitados'!C3</f>
        <v>Natalia</v>
      </c>
      <c r="D9" s="3">
        <f>'Listado de invitados'!D3</f>
        <v>1</v>
      </c>
      <c r="E9" s="3" t="str">
        <f>'Listado de invitados'!E3&amp;" "&amp;'Listado de invitados'!F3&amp;" "&amp;'Listado de invitados'!G3</f>
        <v>  </v>
      </c>
      <c r="G9" t="str">
        <f>'Listado de invitados'!T9</f>
        <v/>
      </c>
    </row>
    <row r="10">
      <c r="A10" s="3"/>
      <c r="B10" s="3" t="str">
        <f>'Listado de invitados'!B4</f>
        <v>Barrera Oro</v>
      </c>
      <c r="C10" s="3" t="str">
        <f>'Listado de invitados'!C4</f>
        <v>Rafael</v>
      </c>
      <c r="D10" s="3">
        <f>'Listado de invitados'!D4</f>
        <v>1</v>
      </c>
      <c r="E10" s="3" t="str">
        <f>'Listado de invitados'!E4&amp;" "&amp;'Listado de invitados'!F4&amp;" "&amp;'Listado de invitados'!G4</f>
        <v>  </v>
      </c>
      <c r="G10" t="str">
        <f>'Listado de invitados'!T10</f>
        <v/>
      </c>
    </row>
    <row r="11">
      <c r="A11" s="3"/>
      <c r="B11" s="3" t="str">
        <f>'Listado de invitados'!B5</f>
        <v>Sirlin</v>
      </c>
      <c r="C11" s="3" t="str">
        <f>'Listado de invitados'!C5</f>
        <v>Graciela</v>
      </c>
      <c r="D11" s="3">
        <f>'Listado de invitados'!D5</f>
        <v>1</v>
      </c>
      <c r="E11" s="3" t="str">
        <f>'Listado de invitados'!E5&amp;"  "&amp;'Listado de invitados'!F5&amp;"  "&amp;'Listado de invitados'!G5</f>
        <v>    </v>
      </c>
      <c r="G11" t="str">
        <f>'Listado de invitados'!T11</f>
        <v/>
      </c>
    </row>
    <row r="12">
      <c r="A12" s="3"/>
      <c r="B12" s="3" t="str">
        <f>'Listado de invitados'!B6</f>
        <v>Zorrilla</v>
      </c>
      <c r="C12" s="3" t="str">
        <f>'Listado de invitados'!C6</f>
        <v>Sebastián</v>
      </c>
      <c r="D12" s="3">
        <f>'Listado de invitados'!D6</f>
        <v>1</v>
      </c>
      <c r="E12" s="3" t="str">
        <f>'Listado de invitados'!E6&amp;" "&amp;'Listado de invitados'!F6&amp;" "&amp;'Listado de invitados'!G6</f>
        <v>  </v>
      </c>
      <c r="G12" t="str">
        <f>'Listado de invitados'!T12</f>
        <v/>
      </c>
    </row>
    <row r="13">
      <c r="A13" s="3"/>
      <c r="B13" s="3" t="str">
        <f>'Listado de invitados'!B7</f>
        <v>Cortese</v>
      </c>
      <c r="C13" s="3" t="str">
        <f>'Listado de invitados'!C7</f>
        <v>Elida</v>
      </c>
      <c r="D13" s="3">
        <f>'Listado de invitados'!D7</f>
        <v>1</v>
      </c>
      <c r="E13" s="3" t="str">
        <f>'Listado de invitados'!E7&amp;" "&amp;'Listado de invitados'!F7&amp;" "&amp;'Listado de invitados'!G7</f>
        <v>  </v>
      </c>
      <c r="G13" t="str">
        <f>'Listado de invitados'!T13</f>
        <v/>
      </c>
    </row>
    <row r="14">
      <c r="A14" s="3"/>
      <c r="B14" s="3" t="str">
        <f>'Listado de invitados'!B8</f>
        <v>Sirlin</v>
      </c>
      <c r="C14" s="3" t="str">
        <f>'Listado de invitados'!C8</f>
        <v>Eli</v>
      </c>
      <c r="D14" s="3">
        <f>'Listado de invitados'!D8</f>
        <v>3</v>
      </c>
      <c r="E14" s="3" t="str">
        <f>'Listado de invitados'!E8&amp;" "&amp;'Listado de invitados'!F8&amp;" "&amp;'Listado de invitados'!G8</f>
        <v> Vegetariano/a </v>
      </c>
      <c r="G14" t="str">
        <f>'Listado de invitados'!T14</f>
        <v/>
      </c>
    </row>
    <row r="15">
      <c r="A15" s="3"/>
      <c r="B15" s="3" t="str">
        <f>'Listado de invitados'!B9</f>
        <v>Espinosa</v>
      </c>
      <c r="C15" s="3" t="str">
        <f>'Listado de invitados'!C9</f>
        <v>Patricia</v>
      </c>
      <c r="D15" s="3">
        <f>'Listado de invitados'!D9</f>
        <v>3</v>
      </c>
      <c r="E15" s="3" t="str">
        <f>'Listado de invitados'!E9&amp;" "&amp;'Listado de invitados'!F9&amp;" "&amp;'Listado de invitados'!G9</f>
        <v> Vegetariano/a </v>
      </c>
      <c r="G15" t="str">
        <f>'Listado de invitados'!T15</f>
        <v/>
      </c>
    </row>
    <row r="16">
      <c r="A16" s="3"/>
      <c r="B16" s="3" t="str">
        <f>'Listado de invitados'!B10</f>
        <v>Sirlin</v>
      </c>
      <c r="C16" s="3" t="str">
        <f>'Listado de invitados'!C10</f>
        <v>Javier</v>
      </c>
      <c r="D16" s="3">
        <f>'Listado de invitados'!D10</f>
        <v>3</v>
      </c>
      <c r="E16" s="3" t="str">
        <f>'Listado de invitados'!E10&amp;" "&amp;'Listado de invitados'!F10&amp;" "&amp;'Listado de invitados'!G10</f>
        <v>  </v>
      </c>
      <c r="G16" t="str">
        <f>'Listado de invitados'!T16</f>
        <v/>
      </c>
    </row>
    <row r="17">
      <c r="A17" s="3"/>
      <c r="B17" s="3" t="str">
        <f>'Listado de invitados'!B11</f>
        <v>Gutierrez Estrada</v>
      </c>
      <c r="C17" s="3" t="str">
        <f>'Listado de invitados'!C11</f>
        <v>Fernanda</v>
      </c>
      <c r="D17" s="3">
        <f>'Listado de invitados'!D11</f>
        <v>3</v>
      </c>
      <c r="E17" s="3" t="str">
        <f>'Listado de invitados'!E11&amp;" "&amp;'Listado de invitados'!F11&amp;" "&amp;'Listado de invitados'!G11</f>
        <v>  </v>
      </c>
      <c r="G17" t="str">
        <f>'Listado de invitados'!T17</f>
        <v/>
      </c>
    </row>
    <row r="18">
      <c r="A18" s="3"/>
      <c r="B18" s="3" t="str">
        <f>'Listado de invitados'!B12</f>
        <v>Sirlin</v>
      </c>
      <c r="C18" s="3" t="str">
        <f>'Listado de invitados'!C12</f>
        <v>Lara</v>
      </c>
      <c r="D18" s="3">
        <f>'Listado de invitados'!D12</f>
        <v>6</v>
      </c>
      <c r="E18" s="3" t="str">
        <f>'Listado de invitados'!E12&amp;" "&amp;'Listado de invitados'!F12&amp;" "&amp;'Listado de invitados'!G12</f>
        <v>  </v>
      </c>
      <c r="G18" t="str">
        <f>'Listado de invitados'!T18</f>
        <v/>
      </c>
    </row>
    <row r="19">
      <c r="A19" s="3"/>
      <c r="B19" s="3" t="str">
        <f>'Listado de invitados'!B13</f>
        <v>Sirlin</v>
      </c>
      <c r="C19" s="3" t="str">
        <f>'Listado de invitados'!C13</f>
        <v>Mia</v>
      </c>
      <c r="D19" s="3">
        <f>'Listado de invitados'!D13</f>
        <v>6</v>
      </c>
      <c r="E19" s="3" t="str">
        <f>'Listado de invitados'!E13&amp;" "&amp;'Listado de invitados'!F13&amp;" "&amp;'Listado de invitados'!G13</f>
        <v>  </v>
      </c>
      <c r="G19" t="str">
        <f>'Listado de invitados'!T19</f>
        <v/>
      </c>
    </row>
    <row r="20">
      <c r="A20" s="3"/>
      <c r="B20" s="3" t="str">
        <f>'Listado de invitados'!B14</f>
        <v>Sirlin</v>
      </c>
      <c r="C20" s="3" t="str">
        <f>'Listado de invitados'!C14</f>
        <v>Mariano</v>
      </c>
      <c r="D20" s="3">
        <f>'Listado de invitados'!D14</f>
        <v>3</v>
      </c>
      <c r="E20" s="3" t="str">
        <f>'Listado de invitados'!E14&amp;" "&amp;'Listado de invitados'!F14&amp;" "&amp;'Listado de invitados'!G14</f>
        <v> Vegetariano/a Sin cebolla, Sin verdeo, Sin ciboullete Ni Ajo por favor</v>
      </c>
      <c r="G20" t="str">
        <f>'Listado de invitados'!T20</f>
        <v/>
      </c>
    </row>
    <row r="21">
      <c r="A21" s="3"/>
      <c r="B21" s="3" t="str">
        <f>'Listado de invitados'!B15</f>
        <v>Bouza Fenley</v>
      </c>
      <c r="C21" s="3" t="str">
        <f>'Listado de invitados'!C15</f>
        <v>Álvaro Manuel</v>
      </c>
      <c r="D21" s="3">
        <f>'Listado de invitados'!D15</f>
        <v>3</v>
      </c>
      <c r="E21" s="3" t="str">
        <f>'Listado de invitados'!E15&amp;" "&amp;'Listado de invitados'!F15&amp;" "&amp;'Listado de invitados'!G15</f>
        <v>  </v>
      </c>
      <c r="G21" t="str">
        <f>'Listado de invitados'!T21</f>
        <v/>
      </c>
    </row>
    <row r="22">
      <c r="A22" s="3"/>
      <c r="B22" s="3" t="str">
        <f>'Listado de invitados'!B16</f>
        <v>Garcia</v>
      </c>
      <c r="C22" s="3" t="str">
        <f>'Listado de invitados'!C16</f>
        <v>Viviana</v>
      </c>
      <c r="D22" s="3">
        <f>'Listado de invitados'!D16</f>
        <v>4</v>
      </c>
      <c r="E22" s="3" t="str">
        <f>'Listado de invitados'!E16&amp;" "&amp;'Listado de invitados'!F16&amp;" "&amp;'Listado de invitados'!G16</f>
        <v>  </v>
      </c>
      <c r="G22" t="str">
        <f>'Listado de invitados'!T22</f>
        <v/>
      </c>
    </row>
    <row r="23">
      <c r="A23" s="3"/>
      <c r="B23" s="3" t="str">
        <f>'Listado de invitados'!B17</f>
        <v>Ferrari Sr</v>
      </c>
      <c r="C23" s="3" t="str">
        <f>'Listado de invitados'!C17</f>
        <v>Rodolfo</v>
      </c>
      <c r="D23" s="3">
        <f>'Listado de invitados'!D17</f>
        <v>4</v>
      </c>
      <c r="E23" s="3" t="str">
        <f>'Listado de invitados'!E17&amp;" "&amp;'Listado de invitados'!F17&amp;" "&amp;'Listado de invitados'!G17</f>
        <v> Sin sal </v>
      </c>
      <c r="G23" t="str">
        <f>'Listado de invitados'!T23</f>
        <v/>
      </c>
    </row>
    <row r="24">
      <c r="A24" s="3"/>
      <c r="B24" s="3" t="str">
        <f>'Listado de invitados'!B18</f>
        <v>Ferrari</v>
      </c>
      <c r="C24" s="3" t="str">
        <f>'Listado de invitados'!C18</f>
        <v>Sebastián</v>
      </c>
      <c r="D24" s="3">
        <f>'Listado de invitados'!D18</f>
        <v>4</v>
      </c>
      <c r="E24" s="3" t="str">
        <f>'Listado de invitados'!E18&amp;" "&amp;'Listado de invitados'!F18&amp;" "&amp;'Listado de invitados'!G18</f>
        <v>  </v>
      </c>
      <c r="G24" t="str">
        <f>'Listado de invitados'!T24</f>
        <v/>
      </c>
    </row>
    <row r="25">
      <c r="A25" s="3"/>
      <c r="B25" s="3" t="str">
        <f>'Listado de invitados'!B19</f>
        <v>Ferrari Jr</v>
      </c>
      <c r="C25" s="3" t="str">
        <f>'Listado de invitados'!C19</f>
        <v>Rodolfo</v>
      </c>
      <c r="D25" s="3">
        <f>'Listado de invitados'!D19</f>
        <v>4</v>
      </c>
      <c r="E25" s="3" t="str">
        <f>'Listado de invitados'!E19&amp;" "&amp;'Listado de invitados'!F19&amp;" "&amp;'Listado de invitados'!G19</f>
        <v>  </v>
      </c>
      <c r="G25" t="str">
        <f>'Listado de invitados'!T25</f>
        <v/>
      </c>
    </row>
    <row r="26">
      <c r="A26" s="3"/>
      <c r="B26" s="3" t="str">
        <f>'Listado de invitados'!B20</f>
        <v>Baños</v>
      </c>
      <c r="C26" s="3" t="str">
        <f>'Listado de invitados'!C20</f>
        <v>Liliana</v>
      </c>
      <c r="D26" s="3">
        <f>'Listado de invitados'!D20</f>
        <v>14</v>
      </c>
      <c r="E26" s="3" t="str">
        <f>'Listado de invitados'!E20&amp;" "&amp;'Listado de invitados'!F20&amp;" "&amp;'Listado de invitados'!G20</f>
        <v>  </v>
      </c>
      <c r="G26" t="str">
        <f>'Listado de invitados'!T26</f>
        <v/>
      </c>
    </row>
    <row r="27">
      <c r="A27" s="3"/>
      <c r="B27" s="3" t="str">
        <f>'Listado de invitados'!B21</f>
        <v>Urdax</v>
      </c>
      <c r="C27" s="3" t="str">
        <f>'Listado de invitados'!C21</f>
        <v>Gladys</v>
      </c>
      <c r="D27" s="3">
        <f>'Listado de invitados'!D21</f>
        <v>3</v>
      </c>
      <c r="E27" s="3" t="str">
        <f>'Listado de invitados'!E21&amp;" "&amp;'Listado de invitados'!F21&amp;" "&amp;'Listado de invitados'!G21</f>
        <v>  </v>
      </c>
      <c r="G27" t="str">
        <f>'Listado de invitados'!T27</f>
        <v/>
      </c>
    </row>
    <row r="28">
      <c r="A28" s="3"/>
      <c r="B28" s="3" t="str">
        <f>'Listado de invitados'!B22</f>
        <v>Prado</v>
      </c>
      <c r="C28" s="3" t="str">
        <f>'Listado de invitados'!C22</f>
        <v>Aurelio</v>
      </c>
      <c r="D28" s="3">
        <f>'Listado de invitados'!D22</f>
        <v>3</v>
      </c>
      <c r="E28" s="3" t="str">
        <f>'Listado de invitados'!E22&amp;" "&amp;'Listado de invitados'!F22&amp;" "&amp;'Listado de invitados'!G22</f>
        <v> Diabético/a </v>
      </c>
      <c r="G28" t="str">
        <f>'Listado de invitados'!T28</f>
        <v/>
      </c>
    </row>
    <row r="29">
      <c r="A29" s="3"/>
      <c r="B29" s="3" t="str">
        <f>'Listado de invitados'!B23</f>
        <v>Prado</v>
      </c>
      <c r="C29" s="3" t="str">
        <f>'Listado de invitados'!C23</f>
        <v>Carolina</v>
      </c>
      <c r="D29" s="3">
        <f>'Listado de invitados'!D23</f>
        <v>6</v>
      </c>
      <c r="E29" s="3" t="str">
        <f>'Listado de invitados'!E23&amp;" "&amp;'Listado de invitados'!F23&amp;" "&amp;'Listado de invitados'!G23</f>
        <v>  </v>
      </c>
      <c r="G29" t="str">
        <f>'Listado de invitados'!T29</f>
        <v/>
      </c>
    </row>
    <row r="30">
      <c r="A30" s="3"/>
      <c r="B30" s="3" t="str">
        <f>'Listado de invitados'!B24</f>
        <v>Prado</v>
      </c>
      <c r="C30" s="3" t="str">
        <f>'Listado de invitados'!C24</f>
        <v>Javier</v>
      </c>
      <c r="D30" s="3">
        <f>'Listado de invitados'!D24</f>
        <v>6</v>
      </c>
      <c r="E30" s="3" t="str">
        <f>'Listado de invitados'!E24&amp;" "&amp;'Listado de invitados'!F24&amp;" "&amp;'Listado de invitados'!G24</f>
        <v>  </v>
      </c>
      <c r="G30" t="str">
        <f>'Listado de invitados'!T30</f>
        <v/>
      </c>
    </row>
    <row r="31">
      <c r="A31" s="3"/>
      <c r="B31" s="3" t="str">
        <f>'Listado de invitados'!B25</f>
        <v>Roccatagliata</v>
      </c>
      <c r="C31" s="3" t="str">
        <f>'Listado de invitados'!C25</f>
        <v>Ariel</v>
      </c>
      <c r="D31" s="3">
        <f>'Listado de invitados'!D25</f>
        <v>4</v>
      </c>
      <c r="E31" s="3" t="str">
        <f>'Listado de invitados'!E25&amp;" "&amp;'Listado de invitados'!F25&amp;" "&amp;'Listado de invitados'!G25</f>
        <v>  </v>
      </c>
      <c r="G31" t="str">
        <f>'Listado de invitados'!T31</f>
        <v/>
      </c>
    </row>
    <row r="32">
      <c r="A32" s="3"/>
      <c r="B32" s="3" t="str">
        <f>'Listado de invitados'!B26</f>
        <v>Roccatagliata</v>
      </c>
      <c r="C32" s="3" t="str">
        <f>'Listado de invitados'!C26</f>
        <v>Arminda</v>
      </c>
      <c r="D32" s="3">
        <f>'Listado de invitados'!D26</f>
        <v>4</v>
      </c>
      <c r="E32" s="3" t="str">
        <f>'Listado de invitados'!E26&amp;" "&amp;'Listado de invitados'!F26&amp;" "&amp;'Listado de invitados'!G26</f>
        <v>  </v>
      </c>
      <c r="G32" t="str">
        <f>'Listado de invitados'!T32</f>
        <v/>
      </c>
    </row>
    <row r="33">
      <c r="A33" s="3"/>
      <c r="B33" s="3" t="str">
        <f>'Listado de invitados'!B27</f>
        <v>Taladrid</v>
      </c>
      <c r="C33" s="3" t="str">
        <f>'Listado de invitados'!C27</f>
        <v>Fernanda</v>
      </c>
      <c r="D33" s="3">
        <f>'Listado de invitados'!D27</f>
        <v>17</v>
      </c>
      <c r="E33" s="3" t="str">
        <f>'Listado de invitados'!E27&amp;" "&amp;'Listado de invitados'!F27&amp;" "&amp;'Listado de invitados'!G27</f>
        <v>  </v>
      </c>
      <c r="G33" t="str">
        <f>'Listado de invitados'!T33</f>
        <v/>
      </c>
    </row>
    <row r="34">
      <c r="A34" s="3"/>
      <c r="B34" s="3" t="str">
        <f>'Listado de invitados'!B28</f>
        <v>Berenguer</v>
      </c>
      <c r="C34" s="3" t="str">
        <f>'Listado de invitados'!C28</f>
        <v>Paola</v>
      </c>
      <c r="D34" s="3">
        <f>'Listado de invitados'!D28</f>
        <v>17</v>
      </c>
      <c r="E34" s="3" t="str">
        <f>'Listado de invitados'!E28&amp;" "&amp;'Listado de invitados'!F28&amp;" "&amp;'Listado de invitados'!G28</f>
        <v>  </v>
      </c>
      <c r="G34" t="str">
        <f>'Listado de invitados'!T34</f>
        <v/>
      </c>
    </row>
    <row r="35">
      <c r="A35" s="3"/>
      <c r="B35" s="3" t="str">
        <f>'Listado de invitados'!B29</f>
        <v>Ramos</v>
      </c>
      <c r="C35" s="3" t="str">
        <f>'Listado de invitados'!C29</f>
        <v>Cristina</v>
      </c>
      <c r="D35" s="3">
        <f>'Listado de invitados'!D29</f>
        <v>17</v>
      </c>
      <c r="E35" s="3" t="str">
        <f>'Listado de invitados'!E29&amp;" "&amp;'Listado de invitados'!F29&amp;" "&amp;'Listado de invitados'!G29</f>
        <v>  </v>
      </c>
      <c r="G35" t="str">
        <f>'Listado de invitados'!T35</f>
        <v/>
      </c>
    </row>
    <row r="36">
      <c r="A36" s="3"/>
      <c r="B36" s="3" t="str">
        <f>'Listado de invitados'!B30</f>
        <v>De Hoyos</v>
      </c>
      <c r="C36" s="3" t="str">
        <f>'Listado de invitados'!C30</f>
        <v>Fernando</v>
      </c>
      <c r="D36" s="3">
        <f>'Listado de invitados'!D30</f>
        <v>17</v>
      </c>
      <c r="E36" s="3" t="str">
        <f>'Listado de invitados'!E30&amp;" "&amp;'Listado de invitados'!F30&amp;" "&amp;'Listado de invitados'!G30</f>
        <v>  </v>
      </c>
      <c r="G36" t="str">
        <f>'Listado de invitados'!T36</f>
        <v/>
      </c>
    </row>
    <row r="37">
      <c r="A37" s="3"/>
      <c r="B37" s="3" t="str">
        <f>'Listado de invitados'!B31</f>
        <v>Soccio</v>
      </c>
      <c r="C37" s="3" t="str">
        <f>'Listado de invitados'!C31</f>
        <v>Sergio</v>
      </c>
      <c r="D37" s="3">
        <f>'Listado de invitados'!D31</f>
        <v>17</v>
      </c>
      <c r="E37" s="3" t="str">
        <f>'Listado de invitados'!E31&amp;" "&amp;'Listado de invitados'!F31&amp;" "&amp;'Listado de invitados'!G31</f>
        <v>  </v>
      </c>
      <c r="G37" t="str">
        <f>'Listado de invitados'!T37</f>
        <v/>
      </c>
    </row>
    <row r="38">
      <c r="A38" s="3"/>
      <c r="B38" s="3" t="str">
        <f>'Listado de invitados'!B32</f>
        <v>Sánchez</v>
      </c>
      <c r="C38" s="3" t="str">
        <f>'Listado de invitados'!C32</f>
        <v>Rodolfo</v>
      </c>
      <c r="D38" s="3">
        <f>'Listado de invitados'!D32</f>
        <v>17</v>
      </c>
      <c r="E38" s="3" t="str">
        <f>'Listado de invitados'!E32&amp;" "&amp;'Listado de invitados'!F32&amp;" "&amp;'Listado de invitados'!G32</f>
        <v>  </v>
      </c>
      <c r="G38" t="str">
        <f>'Listado de invitados'!T38</f>
        <v/>
      </c>
    </row>
    <row r="39">
      <c r="A39" s="3"/>
      <c r="B39" s="3" t="str">
        <f>'Listado de invitados'!B33</f>
        <v>Garigliano</v>
      </c>
      <c r="C39" s="3" t="str">
        <f>'Listado de invitados'!C33</f>
        <v>Patricia</v>
      </c>
      <c r="D39" s="3">
        <f>'Listado de invitados'!D33</f>
        <v>17</v>
      </c>
      <c r="E39" s="3" t="str">
        <f>'Listado de invitados'!E33&amp;" "&amp;'Listado de invitados'!F33&amp;" "&amp;'Listado de invitados'!G33</f>
        <v>  </v>
      </c>
      <c r="G39" t="str">
        <f>'Listado de invitados'!T39</f>
        <v/>
      </c>
    </row>
    <row r="40">
      <c r="A40" s="3"/>
      <c r="B40" s="3" t="str">
        <f>'Listado de invitados'!B34</f>
        <v>Magariños</v>
      </c>
      <c r="C40" s="3" t="str">
        <f>'Listado de invitados'!C34</f>
        <v>Mario</v>
      </c>
      <c r="D40" s="3">
        <f>'Listado de invitados'!D34</f>
        <v>18</v>
      </c>
      <c r="E40" s="3" t="str">
        <f>'Listado de invitados'!E34&amp;" "&amp;'Listado de invitados'!F34&amp;" "&amp;'Listado de invitados'!G34</f>
        <v>  </v>
      </c>
      <c r="G40" t="str">
        <f>'Listado de invitados'!T40</f>
        <v/>
      </c>
    </row>
    <row r="41">
      <c r="A41" s="3"/>
      <c r="B41" s="3" t="str">
        <f>'Listado de invitados'!B35</f>
        <v>del Carreto</v>
      </c>
      <c r="C41" s="3" t="str">
        <f>'Listado de invitados'!C35</f>
        <v>Maria Guillermina</v>
      </c>
      <c r="D41" s="3">
        <f>'Listado de invitados'!D35</f>
        <v>18</v>
      </c>
      <c r="E41" s="3" t="str">
        <f>'Listado de invitados'!E35&amp;" "&amp;'Listado de invitados'!F35&amp;" "&amp;'Listado de invitados'!G35</f>
        <v>  </v>
      </c>
      <c r="G41" t="str">
        <f>'Listado de invitados'!T41</f>
        <v/>
      </c>
    </row>
    <row r="42">
      <c r="A42" s="3"/>
      <c r="B42" s="3" t="str">
        <f>'Listado de invitados'!B36</f>
        <v>Álvarez</v>
      </c>
      <c r="C42" s="3" t="str">
        <f>'Listado de invitados'!C36</f>
        <v>Cesar</v>
      </c>
      <c r="D42" s="3">
        <f>'Listado de invitados'!D36</f>
        <v>18</v>
      </c>
      <c r="E42" s="3" t="str">
        <f>'Listado de invitados'!E36&amp;" "&amp;'Listado de invitados'!F36&amp;" "&amp;'Listado de invitados'!G36</f>
        <v>  </v>
      </c>
      <c r="G42" t="str">
        <f>'Listado de invitados'!T42</f>
        <v/>
      </c>
    </row>
    <row r="43">
      <c r="A43" s="3"/>
      <c r="B43" s="3" t="str">
        <f>'Listado de invitados'!B37</f>
        <v>Martinez</v>
      </c>
      <c r="C43" s="3" t="str">
        <f>'Listado de invitados'!C37</f>
        <v>Marcela</v>
      </c>
      <c r="D43" s="3">
        <f>'Listado de invitados'!D37</f>
        <v>18</v>
      </c>
      <c r="E43" s="3" t="str">
        <f>'Listado de invitados'!E37&amp;" "&amp;'Listado de invitados'!F37&amp;" "&amp;'Listado de invitados'!G37</f>
        <v>  </v>
      </c>
      <c r="G43" t="str">
        <f>'Listado de invitados'!T43</f>
        <v/>
      </c>
    </row>
    <row r="44">
      <c r="A44" s="3"/>
      <c r="B44" s="3" t="str">
        <f>'Listado de invitados'!B38</f>
        <v>Filomene</v>
      </c>
      <c r="C44" s="3" t="str">
        <f>'Listado de invitados'!C38</f>
        <v>Rita</v>
      </c>
      <c r="D44" s="3">
        <f>'Listado de invitados'!D38</f>
        <v>13</v>
      </c>
      <c r="E44" s="3" t="str">
        <f>'Listado de invitados'!E38&amp;" "&amp;'Listado de invitados'!F38&amp;" "&amp;'Listado de invitados'!G38</f>
        <v>  </v>
      </c>
      <c r="G44" t="str">
        <f>'Listado de invitados'!T44</f>
        <v/>
      </c>
    </row>
    <row r="45">
      <c r="A45" s="3"/>
      <c r="B45" s="3" t="str">
        <f>'Listado de invitados'!B39</f>
        <v>De Cicco</v>
      </c>
      <c r="C45" s="3" t="str">
        <f>'Listado de invitados'!C39</f>
        <v>Juan Carlos</v>
      </c>
      <c r="D45" s="3">
        <f>'Listado de invitados'!D39</f>
        <v>13</v>
      </c>
      <c r="E45" s="3" t="str">
        <f>'Listado de invitados'!E39&amp;" "&amp;'Listado de invitados'!F39&amp;" "&amp;'Listado de invitados'!G39</f>
        <v>  </v>
      </c>
    </row>
    <row r="46">
      <c r="A46" s="3"/>
      <c r="B46" s="3" t="str">
        <f>'Listado de invitados'!B40</f>
        <v>De Cicco</v>
      </c>
      <c r="C46" s="3" t="str">
        <f>'Listado de invitados'!C40</f>
        <v>Gabriela</v>
      </c>
      <c r="D46" s="3">
        <f>'Listado de invitados'!D40</f>
        <v>13</v>
      </c>
      <c r="E46" s="3" t="str">
        <f>'Listado de invitados'!E40&amp;" "&amp;'Listado de invitados'!F40&amp;" "&amp;'Listado de invitados'!G40</f>
        <v>  </v>
      </c>
    </row>
    <row r="47">
      <c r="A47" s="3"/>
      <c r="B47" s="3" t="str">
        <f>'Listado de invitados'!B41</f>
        <v>Ameri</v>
      </c>
      <c r="C47" s="3" t="str">
        <f>'Listado de invitados'!C41</f>
        <v>Ariel</v>
      </c>
      <c r="D47" s="3">
        <f>'Listado de invitados'!D41</f>
        <v>13</v>
      </c>
      <c r="E47" s="3" t="str">
        <f>'Listado de invitados'!E41&amp;" "&amp;'Listado de invitados'!F41&amp;" "&amp;'Listado de invitados'!G41</f>
        <v>  </v>
      </c>
    </row>
    <row r="48">
      <c r="A48" s="3"/>
      <c r="B48" s="3" t="str">
        <f>'Listado de invitados'!B42</f>
        <v>De Cicco</v>
      </c>
      <c r="C48" s="3" t="str">
        <f>'Listado de invitados'!C42</f>
        <v>Natalia</v>
      </c>
      <c r="D48" s="3">
        <f>'Listado de invitados'!D42</f>
        <v>13</v>
      </c>
      <c r="E48" s="3" t="str">
        <f>'Listado de invitados'!E42&amp;" "&amp;'Listado de invitados'!F42&amp;" "&amp;'Listado de invitados'!G42</f>
        <v>  </v>
      </c>
    </row>
    <row r="49">
      <c r="A49" s="3"/>
      <c r="B49" s="3" t="str">
        <f>'Listado de invitados'!B43</f>
        <v>Abeytua</v>
      </c>
      <c r="C49" s="3" t="str">
        <f>'Listado de invitados'!C43</f>
        <v>Horacio</v>
      </c>
      <c r="D49" s="3">
        <f>'Listado de invitados'!D43</f>
        <v>13</v>
      </c>
      <c r="E49" s="3" t="str">
        <f>'Listado de invitados'!E43&amp;" "&amp;'Listado de invitados'!F43&amp;" "&amp;'Listado de invitados'!G43</f>
        <v>  </v>
      </c>
    </row>
    <row r="50">
      <c r="A50" s="3"/>
      <c r="B50" s="3" t="str">
        <f>'Listado de invitados'!B44</f>
        <v>De Cicco</v>
      </c>
      <c r="C50" s="3" t="str">
        <f>'Listado de invitados'!C44</f>
        <v>Enzo</v>
      </c>
      <c r="D50" s="3">
        <f>'Listado de invitados'!D44</f>
        <v>13</v>
      </c>
      <c r="E50" s="3" t="str">
        <f>'Listado de invitados'!E44&amp;" "&amp;'Listado de invitados'!F44&amp;" "&amp;'Listado de invitados'!G44</f>
        <v>  </v>
      </c>
    </row>
    <row r="51">
      <c r="A51" s="3"/>
      <c r="B51" s="3" t="str">
        <f>'Listado de invitados'!B45</f>
        <v>Pareja de Enzo De Cicco</v>
      </c>
      <c r="C51" s="3" t="str">
        <f>'Listado de invitados'!C45</f>
        <v>Florencia</v>
      </c>
      <c r="D51" s="3">
        <f>'Listado de invitados'!D45</f>
        <v>13</v>
      </c>
      <c r="E51" s="3" t="str">
        <f>'Listado de invitados'!E45&amp;" "&amp;'Listado de invitados'!F45&amp;" "&amp;'Listado de invitados'!G45</f>
        <v>  </v>
      </c>
    </row>
    <row r="52">
      <c r="A52" s="3"/>
      <c r="B52" s="3" t="str">
        <f>'Listado de invitados'!B46</f>
        <v>De Cicco</v>
      </c>
      <c r="C52" s="3" t="str">
        <f>'Listado de invitados'!C46</f>
        <v>Giovanna</v>
      </c>
      <c r="D52" s="3">
        <f>'Listado de invitados'!D46</f>
        <v>13</v>
      </c>
      <c r="E52" s="3" t="str">
        <f>'Listado de invitados'!E46&amp;" "&amp;'Listado de invitados'!F46&amp;" "&amp;'Listado de invitados'!G46</f>
        <v>  </v>
      </c>
    </row>
    <row r="53">
      <c r="A53" s="3"/>
      <c r="B53" s="3" t="str">
        <f>'Listado de invitados'!B47</f>
        <v>Sneh</v>
      </c>
      <c r="C53" s="3" t="str">
        <f>'Listado de invitados'!C47</f>
        <v>Perla</v>
      </c>
      <c r="D53" s="3">
        <f>'Listado de invitados'!D47</f>
        <v>1</v>
      </c>
      <c r="E53" s="3" t="str">
        <f>'Listado de invitados'!E47&amp;" "&amp;'Listado de invitados'!F47&amp;" "&amp;'Listado de invitados'!G47</f>
        <v>  </v>
      </c>
    </row>
    <row r="54">
      <c r="A54" s="3"/>
      <c r="B54" s="3" t="str">
        <f>'Listado de invitados'!B48</f>
        <v>Barrera Oro</v>
      </c>
      <c r="C54" s="3" t="str">
        <f>'Listado de invitados'!C48</f>
        <v>Sergio</v>
      </c>
      <c r="D54" s="3">
        <f>'Listado de invitados'!D48</f>
        <v>1</v>
      </c>
      <c r="E54" s="3" t="str">
        <f>'Listado de invitados'!E48&amp;" "&amp;'Listado de invitados'!F48&amp;" "&amp;'Listado de invitados'!G48</f>
        <v>  </v>
      </c>
    </row>
    <row r="55">
      <c r="A55" s="3"/>
      <c r="B55" s="3" t="str">
        <f>'Listado de invitados'!B49</f>
        <v>Sneh</v>
      </c>
      <c r="C55" s="3" t="str">
        <f>'Listado de invitados'!C49</f>
        <v>Paloma</v>
      </c>
      <c r="D55" s="3">
        <f>'Listado de invitados'!D49</f>
        <v>2</v>
      </c>
      <c r="E55" s="3" t="str">
        <f>'Listado de invitados'!E49&amp;" "&amp;'Listado de invitados'!F49&amp;" "&amp;'Listado de invitados'!G49</f>
        <v> Celíaco/a </v>
      </c>
    </row>
    <row r="56">
      <c r="A56" s="3"/>
      <c r="B56" s="3" t="str">
        <f>'Listado de invitados'!B50</f>
        <v>Saicha</v>
      </c>
      <c r="C56" s="3" t="str">
        <f>'Listado de invitados'!C50</f>
        <v>Fernando</v>
      </c>
      <c r="D56" s="3">
        <f>'Listado de invitados'!D50</f>
        <v>2</v>
      </c>
      <c r="E56" s="3" t="str">
        <f>'Listado de invitados'!E50&amp;" "&amp;'Listado de invitados'!F50&amp;" "&amp;'Listado de invitados'!G50</f>
        <v>  </v>
      </c>
    </row>
    <row r="57">
      <c r="A57" s="3"/>
      <c r="B57" s="3" t="str">
        <f>'Listado de invitados'!B51</f>
        <v>Safarano</v>
      </c>
      <c r="C57" s="3" t="str">
        <f>'Listado de invitados'!C51</f>
        <v>Sofia</v>
      </c>
      <c r="D57" s="3">
        <f>'Listado de invitados'!D51</f>
        <v>2</v>
      </c>
      <c r="E57" s="3" t="str">
        <f>'Listado de invitados'!E51&amp;" "&amp;'Listado de invitados'!F51&amp;" "&amp;'Listado de invitados'!G51</f>
        <v>  </v>
      </c>
    </row>
    <row r="58">
      <c r="A58" s="3"/>
      <c r="B58" s="3" t="str">
        <f>'Listado de invitados'!B52</f>
        <v>Barrera Oro</v>
      </c>
      <c r="C58" s="3" t="str">
        <f>'Listado de invitados'!C52</f>
        <v>Martin</v>
      </c>
      <c r="D58" s="3">
        <f>'Listado de invitados'!D52</f>
        <v>8</v>
      </c>
      <c r="E58" s="3" t="str">
        <f>'Listado de invitados'!E52&amp;" "&amp;'Listado de invitados'!F52&amp;" "&amp;'Listado de invitados'!G52</f>
        <v>  </v>
      </c>
    </row>
    <row r="59">
      <c r="A59" s="3"/>
      <c r="B59" s="3" t="str">
        <f>'Listado de invitados'!B53</f>
        <v>Báez</v>
      </c>
      <c r="C59" s="3" t="str">
        <f>'Listado de invitados'!C53</f>
        <v>Benjamín</v>
      </c>
      <c r="D59" s="3">
        <f>'Listado de invitados'!D53</f>
        <v>8</v>
      </c>
      <c r="E59" s="3" t="str">
        <f>'Listado de invitados'!E53&amp;" "&amp;'Listado de invitados'!F53&amp;" "&amp;'Listado de invitados'!G53</f>
        <v>  </v>
      </c>
    </row>
    <row r="60">
      <c r="A60" s="3"/>
      <c r="B60" s="3" t="str">
        <f>'Listado de invitados'!B54</f>
        <v>Barrera Oro</v>
      </c>
      <c r="C60" s="3" t="str">
        <f>'Listado de invitados'!C54</f>
        <v>Carlos</v>
      </c>
      <c r="D60" s="3">
        <f>'Listado de invitados'!D54</f>
        <v>8</v>
      </c>
      <c r="E60" s="3" t="str">
        <f>'Listado de invitados'!E54&amp;" "&amp;'Listado de invitados'!F54&amp;" "&amp;'Listado de invitados'!G54</f>
        <v>  </v>
      </c>
    </row>
    <row r="61">
      <c r="A61" s="3"/>
      <c r="B61" s="3" t="str">
        <f>'Listado de invitados'!B55</f>
        <v>Barrera Oro</v>
      </c>
      <c r="C61" s="3" t="str">
        <f>'Listado de invitados'!C55</f>
        <v>Clemencia</v>
      </c>
      <c r="D61" s="3">
        <f>'Listado de invitados'!D55</f>
        <v>8</v>
      </c>
      <c r="E61" s="3" t="str">
        <f>'Listado de invitados'!E55&amp;" "&amp;'Listado de invitados'!F55&amp;" "&amp;'Listado de invitados'!G55</f>
        <v>  </v>
      </c>
    </row>
    <row r="62">
      <c r="A62" s="3"/>
      <c r="B62" s="3" t="str">
        <f>'Listado de invitados'!B56</f>
        <v>Barrera Oro</v>
      </c>
      <c r="C62" s="3" t="str">
        <f>'Listado de invitados'!C56</f>
        <v>Natalia</v>
      </c>
      <c r="D62" s="3">
        <f>'Listado de invitados'!D56</f>
        <v>7</v>
      </c>
      <c r="E62" s="3" t="str">
        <f>'Listado de invitados'!E56&amp;" "&amp;'Listado de invitados'!F56&amp;" "&amp;'Listado de invitados'!G56</f>
        <v>  </v>
      </c>
    </row>
    <row r="63">
      <c r="A63" s="3"/>
      <c r="B63" s="3" t="str">
        <f>'Listado de invitados'!B57</f>
        <v>Barrera Oro</v>
      </c>
      <c r="C63" s="3" t="str">
        <f>'Listado de invitados'!C57</f>
        <v>Miguel</v>
      </c>
      <c r="D63" s="3">
        <f>'Listado de invitados'!D57</f>
        <v>7</v>
      </c>
      <c r="E63" s="3" t="str">
        <f>'Listado de invitados'!E57&amp;" "&amp;'Listado de invitados'!F57&amp;" "&amp;'Listado de invitados'!G57</f>
        <v> Celíaco/a </v>
      </c>
    </row>
    <row r="64">
      <c r="A64" s="3"/>
      <c r="B64" s="3" t="str">
        <f>'Listado de invitados'!B58</f>
        <v>Etchegoyen</v>
      </c>
      <c r="C64" s="3" t="str">
        <f>'Listado de invitados'!C58</f>
        <v>Susana</v>
      </c>
      <c r="D64" s="3">
        <f>'Listado de invitados'!D58</f>
        <v>7</v>
      </c>
      <c r="E64" s="3" t="str">
        <f>'Listado de invitados'!E58&amp;" "&amp;'Listado de invitados'!F58&amp;" "&amp;'Listado de invitados'!G58</f>
        <v> Celíaco/a </v>
      </c>
    </row>
    <row r="65">
      <c r="A65" s="3"/>
      <c r="B65" s="3" t="str">
        <f>'Listado de invitados'!B59</f>
        <v>Cupito</v>
      </c>
      <c r="C65" s="3" t="str">
        <f>'Listado de invitados'!C59</f>
        <v>Ezequiel</v>
      </c>
      <c r="D65" s="3">
        <f>'Listado de invitados'!D59</f>
        <v>15</v>
      </c>
      <c r="E65" s="3" t="str">
        <f>'Listado de invitados'!E59&amp;" "&amp;'Listado de invitados'!F59&amp;" "&amp;'Listado de invitados'!G59</f>
        <v>  </v>
      </c>
    </row>
    <row r="66">
      <c r="A66" s="3"/>
      <c r="B66" s="3" t="str">
        <f>'Listado de invitados'!B60</f>
        <v>Cupito</v>
      </c>
      <c r="C66" s="3" t="str">
        <f>'Listado de invitados'!C60</f>
        <v>Belen</v>
      </c>
      <c r="D66" s="3">
        <f>'Listado de invitados'!D60</f>
        <v>15</v>
      </c>
      <c r="E66" s="3" t="str">
        <f>'Listado de invitados'!E60&amp;" "&amp;'Listado de invitados'!F60&amp;" "&amp;'Listado de invitados'!G60</f>
        <v>  </v>
      </c>
    </row>
    <row r="67">
      <c r="A67" s="3"/>
      <c r="B67" s="3" t="str">
        <f>'Listado de invitados'!B61</f>
        <v>Cupito</v>
      </c>
      <c r="C67" s="3" t="str">
        <f>'Listado de invitados'!C61</f>
        <v>Valeria</v>
      </c>
      <c r="D67" s="3">
        <f>'Listado de invitados'!D61</f>
        <v>15</v>
      </c>
      <c r="E67" s="3" t="str">
        <f>'Listado de invitados'!E61&amp;" "&amp;'Listado de invitados'!F61&amp;" "&amp;'Listado de invitados'!G61</f>
        <v>  </v>
      </c>
    </row>
    <row r="68">
      <c r="A68" s="3"/>
      <c r="B68" s="3" t="str">
        <f>'Listado de invitados'!B62</f>
        <v>Minio</v>
      </c>
      <c r="C68" s="3" t="str">
        <f>'Listado de invitados'!C62</f>
        <v>Maximiliano</v>
      </c>
      <c r="D68" s="3">
        <f>'Listado de invitados'!D62</f>
        <v>15</v>
      </c>
      <c r="E68" s="3" t="str">
        <f>'Listado de invitados'!E62&amp;" "&amp;'Listado de invitados'!F62&amp;" "&amp;'Listado de invitados'!G62</f>
        <v>  </v>
      </c>
    </row>
    <row r="69">
      <c r="A69" s="3"/>
      <c r="B69" s="3" t="str">
        <f>'Listado de invitados'!B63</f>
        <v>Cupito</v>
      </c>
      <c r="C69" s="3" t="str">
        <f>'Listado de invitados'!C63</f>
        <v>Mariana</v>
      </c>
      <c r="D69" s="3">
        <f>'Listado de invitados'!D63</f>
        <v>15</v>
      </c>
      <c r="E69" s="3" t="str">
        <f>'Listado de invitados'!E63&amp;" "&amp;'Listado de invitados'!F63&amp;" "&amp;'Listado de invitados'!G63</f>
        <v>  </v>
      </c>
    </row>
    <row r="70">
      <c r="A70" s="3"/>
      <c r="B70" s="3" t="str">
        <f>'Listado de invitados'!B64</f>
        <v>Di Domenico</v>
      </c>
      <c r="C70" s="3" t="str">
        <f>'Listado de invitados'!C64</f>
        <v>Gustavo</v>
      </c>
      <c r="D70" s="3">
        <f>'Listado de invitados'!D64</f>
        <v>15</v>
      </c>
      <c r="E70" s="3" t="str">
        <f>'Listado de invitados'!E64&amp;" "&amp;'Listado de invitados'!F64&amp;" "&amp;'Listado de invitados'!G64</f>
        <v>  </v>
      </c>
    </row>
    <row r="71">
      <c r="A71" s="3"/>
      <c r="B71" s="3" t="str">
        <f>'Listado de invitados'!B65</f>
        <v>Cupito</v>
      </c>
      <c r="C71" s="3" t="str">
        <f>'Listado de invitados'!C65</f>
        <v>José</v>
      </c>
      <c r="D71" s="3">
        <f>'Listado de invitados'!D65</f>
        <v>15</v>
      </c>
      <c r="E71" s="3" t="str">
        <f>'Listado de invitados'!E65&amp;" "&amp;'Listado de invitados'!F65&amp;" "&amp;'Listado de invitados'!G65</f>
        <v>  </v>
      </c>
    </row>
    <row r="72">
      <c r="A72" s="3"/>
      <c r="B72" s="3" t="str">
        <f>'Listado de invitados'!B66</f>
        <v>Lucci</v>
      </c>
      <c r="C72" s="3" t="str">
        <f>'Listado de invitados'!C66</f>
        <v>María Cristina</v>
      </c>
      <c r="D72" s="3">
        <f>'Listado de invitados'!D66</f>
        <v>15</v>
      </c>
      <c r="E72" s="3" t="str">
        <f>'Listado de invitados'!E66&amp;" "&amp;'Listado de invitados'!F66&amp;" "&amp;'Listado de invitados'!G66</f>
        <v>  </v>
      </c>
    </row>
    <row r="73">
      <c r="A73" s="3"/>
      <c r="B73" s="3" t="str">
        <f>'Listado de invitados'!B67</f>
        <v>Barrera Oro</v>
      </c>
      <c r="C73" s="3" t="str">
        <f>'Listado de invitados'!C67</f>
        <v>Guadalupe</v>
      </c>
      <c r="D73" s="3">
        <f>'Listado de invitados'!D67</f>
        <v>7</v>
      </c>
      <c r="E73" s="3" t="str">
        <f>'Listado de invitados'!E67&amp;" "&amp;'Listado de invitados'!F67&amp;" "&amp;'Listado de invitados'!G67</f>
        <v>  </v>
      </c>
    </row>
    <row r="74">
      <c r="A74" s="3"/>
      <c r="B74" s="3" t="str">
        <f>'Listado de invitados'!B68</f>
        <v>Toledano</v>
      </c>
      <c r="C74" s="3" t="str">
        <f>'Listado de invitados'!C68</f>
        <v>Javier</v>
      </c>
      <c r="D74" s="3">
        <f>'Listado de invitados'!D68</f>
        <v>7</v>
      </c>
      <c r="E74" s="3" t="str">
        <f>'Listado de invitados'!E68&amp;" "&amp;'Listado de invitados'!F68&amp;" "&amp;'Listado de invitados'!G68</f>
        <v>  </v>
      </c>
    </row>
    <row r="75">
      <c r="A75" s="3"/>
      <c r="B75" s="3" t="str">
        <f>'Listado de invitados'!B69</f>
        <v>Zaccagnini</v>
      </c>
      <c r="C75" s="3" t="str">
        <f>'Listado de invitados'!C69</f>
        <v>Adriana</v>
      </c>
      <c r="D75" s="3">
        <f>'Listado de invitados'!D69</f>
        <v>15</v>
      </c>
      <c r="E75" s="3" t="str">
        <f>'Listado de invitados'!E69&amp;" "&amp;'Listado de invitados'!F69&amp;" "&amp;'Listado de invitados'!G69</f>
        <v>  </v>
      </c>
    </row>
    <row r="76">
      <c r="A76" s="3"/>
      <c r="B76" s="3" t="str">
        <f>'Listado de invitados'!B70</f>
        <v>Barrera Oro</v>
      </c>
      <c r="C76" s="3" t="str">
        <f>'Listado de invitados'!C70</f>
        <v>Esteban</v>
      </c>
      <c r="D76" s="3">
        <f>'Listado de invitados'!D70</f>
        <v>8</v>
      </c>
      <c r="E76" s="3" t="str">
        <f>'Listado de invitados'!E70&amp;" "&amp;'Listado de invitados'!F70&amp;" "&amp;'Listado de invitados'!G70</f>
        <v>  </v>
      </c>
    </row>
    <row r="77">
      <c r="A77" s="3"/>
      <c r="B77" s="3" t="str">
        <f>'Listado de invitados'!B71</f>
        <v>Barrera Oro</v>
      </c>
      <c r="C77" s="3" t="str">
        <f>'Listado de invitados'!C71</f>
        <v>Gabriel</v>
      </c>
      <c r="D77" s="3">
        <f>'Listado de invitados'!D71</f>
        <v>8</v>
      </c>
      <c r="E77" s="3" t="str">
        <f>'Listado de invitados'!E71&amp;" "&amp;'Listado de invitados'!F71&amp;" "&amp;'Listado de invitados'!G71</f>
        <v>  </v>
      </c>
    </row>
    <row r="78">
      <c r="A78" s="3"/>
      <c r="B78" s="3" t="str">
        <f>'Listado de invitados'!B72</f>
        <v>Janete Inwentarz</v>
      </c>
      <c r="C78" s="3" t="str">
        <f>'Listado de invitados'!C72</f>
        <v>Sandra</v>
      </c>
      <c r="D78" s="3">
        <f>'Listado de invitados'!D72</f>
        <v>8</v>
      </c>
      <c r="E78" s="3" t="str">
        <f>'Listado de invitados'!E72&amp;" "&amp;'Listado de invitados'!F72&amp;" "&amp;'Listado de invitados'!G72</f>
        <v>  </v>
      </c>
    </row>
    <row r="79">
      <c r="A79" s="3"/>
      <c r="B79" s="3" t="str">
        <f>'Listado de invitados'!B73</f>
        <v>Barrera Oro</v>
      </c>
      <c r="C79" s="3" t="str">
        <f>'Listado de invitados'!C73</f>
        <v>Lucia</v>
      </c>
      <c r="D79" s="3">
        <f>'Listado de invitados'!D73</f>
        <v>7</v>
      </c>
      <c r="E79" s="3" t="str">
        <f>'Listado de invitados'!E73&amp;" "&amp;'Listado de invitados'!F73&amp;" "&amp;'Listado de invitados'!G73</f>
        <v>  </v>
      </c>
    </row>
    <row r="80">
      <c r="A80" s="3"/>
      <c r="B80" s="3" t="str">
        <f>'Listado de invitados'!B74</f>
        <v>Barrera Oro</v>
      </c>
      <c r="C80" s="3" t="str">
        <f>'Listado de invitados'!C74</f>
        <v>Ivan</v>
      </c>
      <c r="D80" s="3">
        <f>'Listado de invitados'!D74</f>
        <v>7</v>
      </c>
      <c r="E80" s="3" t="str">
        <f>'Listado de invitados'!E74&amp;" "&amp;'Listado de invitados'!F74&amp;" "&amp;'Listado de invitados'!G74</f>
        <v>  </v>
      </c>
    </row>
    <row r="81">
      <c r="A81" s="3"/>
      <c r="B81" s="3" t="str">
        <f>'Listado de invitados'!B75</f>
        <v>Barrera Oro</v>
      </c>
      <c r="C81" s="3" t="str">
        <f>'Listado de invitados'!C75</f>
        <v>Aurora</v>
      </c>
      <c r="D81" s="3">
        <f>'Listado de invitados'!D75</f>
        <v>8</v>
      </c>
      <c r="E81" s="3" t="str">
        <f>'Listado de invitados'!E75&amp;" "&amp;'Listado de invitados'!F75&amp;" "&amp;'Listado de invitados'!G75</f>
        <v>  </v>
      </c>
    </row>
    <row r="82">
      <c r="A82" s="3"/>
      <c r="B82" s="3" t="str">
        <f>'Listado de invitados'!B76</f>
        <v>Busker</v>
      </c>
      <c r="C82" s="3" t="str">
        <f>'Listado de invitados'!C76</f>
        <v>Osvaldo</v>
      </c>
      <c r="D82" s="3">
        <f>'Listado de invitados'!D76</f>
        <v>8</v>
      </c>
      <c r="E82" s="3" t="str">
        <f>'Listado de invitados'!E76&amp;" "&amp;'Listado de invitados'!F76&amp;" "&amp;'Listado de invitados'!G76</f>
        <v>  </v>
      </c>
    </row>
    <row r="83">
      <c r="A83" s="3"/>
      <c r="B83" s="3" t="str">
        <f>'Listado de invitados'!B77</f>
        <v>Joubert</v>
      </c>
      <c r="C83" s="3" t="str">
        <f>'Listado de invitados'!C77</f>
        <v>Gustavo</v>
      </c>
      <c r="D83" s="3">
        <f>'Listado de invitados'!D77</f>
        <v>3</v>
      </c>
      <c r="E83" s="3" t="str">
        <f>'Listado de invitados'!E77&amp;" "&amp;'Listado de invitados'!F77&amp;" "&amp;'Listado de invitados'!G77</f>
        <v>  </v>
      </c>
    </row>
    <row r="84">
      <c r="A84" s="3"/>
      <c r="B84" s="3" t="str">
        <f>'Listado de invitados'!B78</f>
        <v>Conde</v>
      </c>
      <c r="C84" s="3" t="str">
        <f>'Listado de invitados'!C78</f>
        <v>Clelia</v>
      </c>
      <c r="D84" s="3">
        <f>'Listado de invitados'!D78</f>
        <v>3</v>
      </c>
      <c r="E84" s="3" t="str">
        <f>'Listado de invitados'!E78&amp;" "&amp;'Listado de invitados'!F78&amp;" "&amp;'Listado de invitados'!G78</f>
        <v>  </v>
      </c>
    </row>
    <row r="85">
      <c r="A85" s="3"/>
      <c r="B85" s="3" t="str">
        <f>'Listado de invitados'!B79</f>
        <v>D'Elia</v>
      </c>
      <c r="C85" s="3" t="str">
        <f>'Listado de invitados'!C79</f>
        <v>Matías</v>
      </c>
      <c r="D85" s="3">
        <f>'Listado de invitados'!D79</f>
        <v>20</v>
      </c>
      <c r="E85" s="3" t="str">
        <f>'Listado de invitados'!E79&amp;" "&amp;'Listado de invitados'!F79&amp;" "&amp;'Listado de invitados'!G79</f>
        <v>  </v>
      </c>
    </row>
    <row r="86">
      <c r="A86" s="3"/>
      <c r="B86" s="3" t="str">
        <f>'Listado de invitados'!B80</f>
        <v>Furquet</v>
      </c>
      <c r="C86" s="3" t="str">
        <f>'Listado de invitados'!C80</f>
        <v>Catriel</v>
      </c>
      <c r="D86" s="3">
        <f>'Listado de invitados'!D80</f>
        <v>20</v>
      </c>
      <c r="E86" s="3" t="str">
        <f>'Listado de invitados'!E80&amp;" "&amp;'Listado de invitados'!F80&amp;" "&amp;'Listado de invitados'!G80</f>
        <v>  </v>
      </c>
    </row>
    <row r="87">
      <c r="A87" s="3"/>
      <c r="B87" s="3" t="str">
        <f>'Listado de invitados'!B81</f>
        <v>Jajam</v>
      </c>
      <c r="C87" s="3" t="str">
        <f>'Listado de invitados'!C81</f>
        <v>Estela</v>
      </c>
      <c r="D87" s="3">
        <f>'Listado de invitados'!D81</f>
        <v>14</v>
      </c>
      <c r="E87" s="3" t="str">
        <f>'Listado de invitados'!E81&amp;" "&amp;'Listado de invitados'!F81&amp;" "&amp;'Listado de invitados'!G81</f>
        <v>  </v>
      </c>
    </row>
    <row r="88">
      <c r="A88" s="3"/>
      <c r="B88" s="3" t="str">
        <f>'Listado de invitados'!B82</f>
        <v>Berdullas</v>
      </c>
      <c r="C88" s="3" t="str">
        <f>'Listado de invitados'!C82</f>
        <v>Pilar</v>
      </c>
      <c r="D88" s="3">
        <f>'Listado de invitados'!D82</f>
        <v>14</v>
      </c>
      <c r="E88" s="3" t="str">
        <f>'Listado de invitados'!E82&amp;" "&amp;'Listado de invitados'!F82&amp;" "&amp;'Listado de invitados'!G82</f>
        <v>  </v>
      </c>
    </row>
    <row r="89">
      <c r="A89" s="3"/>
      <c r="B89" s="3" t="str">
        <f>'Listado de invitados'!B83</f>
        <v>Nusimovich</v>
      </c>
      <c r="C89" s="3" t="str">
        <f>'Listado de invitados'!C83</f>
        <v>Celia</v>
      </c>
      <c r="D89" s="3">
        <f>'Listado de invitados'!D83</f>
        <v>14</v>
      </c>
      <c r="E89" s="3" t="str">
        <f>'Listado de invitados'!E83&amp;" "&amp;'Listado de invitados'!F83&amp;" "&amp;'Listado de invitados'!G83</f>
        <v>  </v>
      </c>
    </row>
    <row r="90">
      <c r="A90" s="3"/>
      <c r="B90" s="3" t="str">
        <f>'Listado de invitados'!B84</f>
        <v>Erijimovich</v>
      </c>
      <c r="C90" s="3" t="str">
        <f>'Listado de invitados'!C84</f>
        <v>Gabriel</v>
      </c>
      <c r="D90" s="3">
        <f>'Listado de invitados'!D84</f>
        <v>14</v>
      </c>
      <c r="E90" s="3" t="str">
        <f>'Listado de invitados'!E84&amp;" "&amp;'Listado de invitados'!F84&amp;" "&amp;'Listado de invitados'!G84</f>
        <v>  </v>
      </c>
    </row>
    <row r="91">
      <c r="A91" s="3"/>
      <c r="B91" s="3" t="str">
        <f>'Listado de invitados'!B85</f>
        <v>Estrin</v>
      </c>
      <c r="C91" s="3" t="str">
        <f>'Listado de invitados'!C85</f>
        <v>Laura</v>
      </c>
      <c r="D91" s="3">
        <f>'Listado de invitados'!D85</f>
        <v>22</v>
      </c>
      <c r="E91" s="3" t="str">
        <f>'Listado de invitados'!E85&amp;" "&amp;'Listado de invitados'!F85&amp;" "&amp;'Listado de invitados'!G85</f>
        <v>  </v>
      </c>
    </row>
    <row r="92">
      <c r="A92" s="3"/>
      <c r="B92" s="3" t="str">
        <f>'Listado de invitados'!B86</f>
        <v>Czarnitzki</v>
      </c>
      <c r="C92" s="3" t="str">
        <f>'Listado de invitados'!C86</f>
        <v>Andrés</v>
      </c>
      <c r="D92" s="3">
        <f>'Listado de invitados'!D86</f>
        <v>22</v>
      </c>
      <c r="E92" s="3" t="str">
        <f>'Listado de invitados'!E86&amp;" "&amp;'Listado de invitados'!F86&amp;" "&amp;'Listado de invitados'!G86</f>
        <v>  </v>
      </c>
    </row>
    <row r="93">
      <c r="A93" s="3"/>
      <c r="B93" s="3" t="str">
        <f>'Listado de invitados'!B87</f>
        <v>Sebastián</v>
      </c>
      <c r="C93" s="3" t="str">
        <f>'Listado de invitados'!C87</f>
        <v>Masu</v>
      </c>
      <c r="D93" s="3">
        <f>'Listado de invitados'!D87</f>
        <v>14</v>
      </c>
      <c r="E93" s="3" t="str">
        <f>'Listado de invitados'!E87&amp;" "&amp;'Listado de invitados'!F87&amp;" "&amp;'Listado de invitados'!G87</f>
        <v>  </v>
      </c>
    </row>
    <row r="94">
      <c r="A94" s="3"/>
      <c r="B94" s="3" t="str">
        <f>'Listado de invitados'!B88</f>
        <v>Sebastián</v>
      </c>
      <c r="C94" s="3" t="str">
        <f>'Listado de invitados'!C88</f>
        <v>Nestor</v>
      </c>
      <c r="D94" s="3">
        <f>'Listado de invitados'!D88</f>
        <v>14</v>
      </c>
      <c r="E94" s="3" t="str">
        <f>'Listado de invitados'!E88&amp;" "&amp;'Listado de invitados'!F88&amp;" "&amp;'Listado de invitados'!G88</f>
        <v>  </v>
      </c>
    </row>
    <row r="95">
      <c r="A95" s="3"/>
      <c r="B95" s="3" t="str">
        <f>'Listado de invitados'!B89</f>
        <v>Czerniuk</v>
      </c>
      <c r="C95" s="3" t="str">
        <f>'Listado de invitados'!C89</f>
        <v>Rosa</v>
      </c>
      <c r="D95" s="3">
        <f>'Listado de invitados'!D89</f>
        <v>14</v>
      </c>
      <c r="E95" s="3" t="str">
        <f>'Listado de invitados'!E89&amp;" "&amp;'Listado de invitados'!F89&amp;" "&amp;'Listado de invitados'!G89</f>
        <v>  </v>
      </c>
    </row>
    <row r="96">
      <c r="A96" s="3"/>
      <c r="B96" s="3" t="str">
        <f>'Listado de invitados'!B90</f>
        <v>Krauczik</v>
      </c>
      <c r="C96" s="3" t="str">
        <f>'Listado de invitados'!C90</f>
        <v>Gregorio</v>
      </c>
      <c r="D96" s="3">
        <f>'Listado de invitados'!D90</f>
        <v>14</v>
      </c>
      <c r="E96" s="3" t="str">
        <f>'Listado de invitados'!E90&amp;" "&amp;'Listado de invitados'!F90&amp;" "&amp;'Listado de invitados'!G90</f>
        <v>  </v>
      </c>
    </row>
    <row r="97">
      <c r="A97" s="3"/>
      <c r="B97" s="3" t="str">
        <f>'Listado de invitados'!B91</f>
        <v>Bugacoff</v>
      </c>
      <c r="C97" s="3" t="str">
        <f>'Listado de invitados'!C91</f>
        <v>Adriana</v>
      </c>
      <c r="D97" s="3">
        <f>'Listado de invitados'!D91</f>
        <v>18</v>
      </c>
      <c r="E97" s="3" t="str">
        <f>'Listado de invitados'!E91&amp;" "&amp;'Listado de invitados'!F91&amp;" "&amp;'Listado de invitados'!G91</f>
        <v>  </v>
      </c>
    </row>
    <row r="98">
      <c r="A98" s="3"/>
      <c r="B98" s="3" t="str">
        <f>'Listado de invitados'!B92</f>
        <v>Nucenovich</v>
      </c>
      <c r="C98" s="3" t="str">
        <f>'Listado de invitados'!C92</f>
        <v>Noemí</v>
      </c>
      <c r="D98" s="3">
        <f>'Listado de invitados'!D92</f>
        <v>18</v>
      </c>
      <c r="E98" s="3" t="str">
        <f>'Listado de invitados'!E92&amp;" "&amp;'Listado de invitados'!F92&amp;" "&amp;'Listado de invitados'!G92</f>
        <v>  </v>
      </c>
    </row>
    <row r="99">
      <c r="A99" s="3"/>
      <c r="B99" s="3" t="str">
        <f>'Listado de invitados'!B93</f>
        <v>Rozemberg</v>
      </c>
      <c r="C99" s="3" t="str">
        <f>'Listado de invitados'!C93</f>
        <v>Laura</v>
      </c>
      <c r="D99" s="3">
        <f>'Listado de invitados'!D93</f>
        <v>18</v>
      </c>
      <c r="E99" s="3" t="str">
        <f>'Listado de invitados'!E93&amp;" "&amp;'Listado de invitados'!F93&amp;" "&amp;'Listado de invitados'!G93</f>
        <v>  </v>
      </c>
    </row>
    <row r="100">
      <c r="A100" s="3"/>
      <c r="B100" s="3" t="str">
        <f>'Listado de invitados'!B94</f>
        <v>Haimovich</v>
      </c>
      <c r="C100" s="3" t="str">
        <f>'Listado de invitados'!C94</f>
        <v>Edgardo</v>
      </c>
      <c r="D100" s="3">
        <f>'Listado de invitados'!D94</f>
        <v>18</v>
      </c>
      <c r="E100" s="3" t="str">
        <f>'Listado de invitados'!E94&amp;" "&amp;'Listado de invitados'!F94&amp;" "&amp;'Listado de invitados'!G94</f>
        <v>  </v>
      </c>
    </row>
    <row r="101">
      <c r="A101" s="3"/>
      <c r="B101" s="3" t="str">
        <f>'Listado de invitados'!B95</f>
        <v>Barea</v>
      </c>
      <c r="C101" s="3" t="str">
        <f>'Listado de invitados'!C95</f>
        <v>Annelie</v>
      </c>
      <c r="D101" s="3">
        <f>'Listado de invitados'!D95</f>
        <v>18</v>
      </c>
      <c r="E101" s="3" t="str">
        <f>'Listado de invitados'!E95&amp;" "&amp;'Listado de invitados'!F95&amp;" "&amp;'Listado de invitados'!G95</f>
        <v>  </v>
      </c>
    </row>
    <row r="102">
      <c r="A102" s="3"/>
      <c r="B102" s="3" t="str">
        <f>'Listado de invitados'!B96</f>
        <v>Carrera</v>
      </c>
      <c r="C102" s="3" t="str">
        <f>'Listado de invitados'!C96</f>
        <v>Carola</v>
      </c>
      <c r="D102" s="3">
        <f>'Listado de invitados'!D96</f>
        <v>22</v>
      </c>
      <c r="E102" s="3" t="str">
        <f>'Listado de invitados'!E96&amp;" "&amp;'Listado de invitados'!F96&amp;" "&amp;'Listado de invitados'!G96</f>
        <v>  </v>
      </c>
    </row>
    <row r="103">
      <c r="A103" s="3"/>
      <c r="B103" s="3" t="str">
        <f>'Listado de invitados'!B97</f>
        <v>Perez Alzueta</v>
      </c>
      <c r="C103" s="3" t="str">
        <f>'Listado de invitados'!C97</f>
        <v>Alberto</v>
      </c>
      <c r="D103" s="3">
        <f>'Listado de invitados'!D97</f>
        <v>22</v>
      </c>
      <c r="E103" s="3" t="str">
        <f>'Listado de invitados'!E97&amp;" "&amp;'Listado de invitados'!F97&amp;" "&amp;'Listado de invitados'!G97</f>
        <v>  </v>
      </c>
    </row>
    <row r="104">
      <c r="A104" s="3"/>
      <c r="B104" s="3" t="str">
        <f>'Listado de invitados'!B98</f>
        <v>Tedesco</v>
      </c>
      <c r="C104" s="3" t="str">
        <f>'Listado de invitados'!C98</f>
        <v>Luis</v>
      </c>
      <c r="D104" s="3">
        <f>'Listado de invitados'!D98</f>
        <v>22</v>
      </c>
      <c r="E104" s="3" t="str">
        <f>'Listado de invitados'!E98&amp;" "&amp;'Listado de invitados'!F98&amp;" "&amp;'Listado de invitados'!G98</f>
        <v>  </v>
      </c>
    </row>
    <row r="105">
      <c r="A105" s="3"/>
      <c r="B105" s="3" t="str">
        <f>'Listado de invitados'!B99</f>
        <v>Paulesu</v>
      </c>
      <c r="C105" s="3" t="str">
        <f>'Listado de invitados'!C99</f>
        <v>Victoria</v>
      </c>
      <c r="D105" s="3">
        <f>'Listado de invitados'!D99</f>
        <v>22</v>
      </c>
      <c r="E105" s="3" t="str">
        <f>'Listado de invitados'!E99&amp;" "&amp;'Listado de invitados'!F99&amp;" "&amp;'Listado de invitados'!G99</f>
        <v>  </v>
      </c>
    </row>
    <row r="106">
      <c r="A106" s="3"/>
      <c r="B106" s="3" t="str">
        <f>'Listado de invitados'!B100</f>
        <v>Ritvo</v>
      </c>
      <c r="C106" s="3" t="str">
        <f>'Listado de invitados'!C100</f>
        <v>Juan</v>
      </c>
      <c r="D106" s="3">
        <f>'Listado de invitados'!D100</f>
        <v>22</v>
      </c>
      <c r="E106" s="3" t="str">
        <f>'Listado de invitados'!E100&amp;" "&amp;'Listado de invitados'!F100&amp;" "&amp;'Listado de invitados'!G100</f>
        <v>  </v>
      </c>
    </row>
    <row r="107">
      <c r="A107" s="3"/>
      <c r="B107" s="3" t="str">
        <f>'Listado de invitados'!B101</f>
        <v>Pereira</v>
      </c>
      <c r="C107" s="3" t="str">
        <f>'Listado de invitados'!C101</f>
        <v>Lilia</v>
      </c>
      <c r="D107" s="3">
        <f>'Listado de invitados'!D101</f>
        <v>4</v>
      </c>
      <c r="E107" s="3" t="str">
        <f>'Listado de invitados'!E101&amp;" "&amp;'Listado de invitados'!F101&amp;" "&amp;'Listado de invitados'!G101</f>
        <v>  </v>
      </c>
    </row>
    <row r="108">
      <c r="A108" s="3"/>
      <c r="B108" s="3" t="str">
        <f>'Listado de invitados'!B102</f>
        <v>Bialy</v>
      </c>
      <c r="C108" s="3" t="str">
        <f>'Listado de invitados'!C102</f>
        <v>Raul</v>
      </c>
      <c r="D108" s="3">
        <f>'Listado de invitados'!D102</f>
        <v>2</v>
      </c>
      <c r="E108" s="3" t="str">
        <f>'Listado de invitados'!E102&amp;" "&amp;'Listado de invitados'!F102&amp;" "&amp;'Listado de invitados'!G102</f>
        <v> Sin sal </v>
      </c>
    </row>
    <row r="109">
      <c r="A109" s="3"/>
      <c r="B109" s="3" t="str">
        <f>'Listado de invitados'!B103</f>
        <v>Bialy</v>
      </c>
      <c r="C109" s="3" t="str">
        <f>'Listado de invitados'!C103</f>
        <v>Inés</v>
      </c>
      <c r="D109" s="3">
        <f>'Listado de invitados'!D103</f>
        <v>2</v>
      </c>
      <c r="E109" s="3" t="str">
        <f>'Listado de invitados'!E103&amp;" "&amp;'Listado de invitados'!F103&amp;" "&amp;'Listado de invitados'!G103</f>
        <v>  </v>
      </c>
    </row>
    <row r="110">
      <c r="A110" s="3"/>
      <c r="B110" s="3" t="str">
        <f>'Listado de invitados'!B104</f>
        <v>Pérez</v>
      </c>
      <c r="C110" s="3" t="str">
        <f>'Listado de invitados'!C104</f>
        <v>Victor</v>
      </c>
      <c r="D110" s="3">
        <f>'Listado de invitados'!D104</f>
        <v>2</v>
      </c>
      <c r="E110" s="3" t="str">
        <f>'Listado de invitados'!E104&amp;" "&amp;'Listado de invitados'!F104&amp;" "&amp;'Listado de invitados'!G104</f>
        <v>  </v>
      </c>
    </row>
    <row r="111">
      <c r="A111" s="3"/>
      <c r="B111" s="3" t="str">
        <f>'Listado de invitados'!B105</f>
        <v/>
      </c>
      <c r="C111" s="3" t="str">
        <f>'Listado de invitados'!C105</f>
        <v/>
      </c>
      <c r="D111" s="3" t="str">
        <f>'Listado de invitados'!D105</f>
        <v/>
      </c>
      <c r="E111" s="3" t="str">
        <f>'Listado de invitados'!E105&amp;" "&amp;'Listado de invitados'!F105&amp;" "&amp;'Listado de invitados'!G105</f>
        <v>  </v>
      </c>
    </row>
    <row r="112">
      <c r="A112" s="3"/>
      <c r="B112" s="3" t="str">
        <f>'Listado de invitados'!B106</f>
        <v/>
      </c>
      <c r="C112" s="3" t="str">
        <f>'Listado de invitados'!C106</f>
        <v/>
      </c>
      <c r="D112" s="3" t="str">
        <f>'Listado de invitados'!D106</f>
        <v/>
      </c>
      <c r="E112" s="3" t="str">
        <f>'Listado de invitados'!E106&amp;" "&amp;'Listado de invitados'!F106&amp;" "&amp;'Listado de invitados'!G106</f>
        <v>  </v>
      </c>
    </row>
    <row r="113">
      <c r="A113" s="3"/>
      <c r="B113" s="3" t="str">
        <f>'Listado de invitados'!B107</f>
        <v>Fogar</v>
      </c>
      <c r="C113" s="3" t="str">
        <f>'Listado de invitados'!C107</f>
        <v>Claudio</v>
      </c>
      <c r="D113" s="3">
        <f>'Listado de invitados'!D107</f>
        <v>17</v>
      </c>
      <c r="E113" s="3" t="str">
        <f>'Listado de invitados'!E107&amp;" "&amp;'Listado de invitados'!F107&amp;" "&amp;'Listado de invitados'!G107</f>
        <v>  </v>
      </c>
    </row>
    <row r="114">
      <c r="A114" s="3"/>
      <c r="B114" s="3" t="str">
        <f>'Listado de invitados'!B108</f>
        <v>Gesualdi</v>
      </c>
      <c r="C114" s="3" t="str">
        <f>'Listado de invitados'!C108</f>
        <v>Ernesto</v>
      </c>
      <c r="D114" s="3">
        <f>'Listado de invitados'!D108</f>
        <v>21</v>
      </c>
      <c r="E114" s="3" t="str">
        <f>'Listado de invitados'!E108&amp;" "&amp;'Listado de invitados'!F108&amp;" "&amp;'Listado de invitados'!G108</f>
        <v>  </v>
      </c>
    </row>
    <row r="115">
      <c r="A115" s="3"/>
      <c r="B115" s="3" t="str">
        <f>'Listado de invitados'!B109</f>
        <v>Varela</v>
      </c>
      <c r="C115" s="3" t="str">
        <f>'Listado de invitados'!C109</f>
        <v>Patricia</v>
      </c>
      <c r="D115" s="3">
        <f>'Listado de invitados'!D109</f>
        <v>21</v>
      </c>
      <c r="E115" s="3" t="str">
        <f>'Listado de invitados'!E109&amp;" "&amp;'Listado de invitados'!F109&amp;" "&amp;'Listado de invitados'!G109</f>
        <v>  </v>
      </c>
    </row>
    <row r="116">
      <c r="A116" s="3"/>
      <c r="B116" s="3" t="str">
        <f>'Listado de invitados'!B110</f>
        <v>González</v>
      </c>
      <c r="C116" s="3" t="str">
        <f>'Listado de invitados'!C110</f>
        <v>Alejandra</v>
      </c>
      <c r="D116" s="3">
        <f>'Listado de invitados'!D110</f>
        <v>21</v>
      </c>
      <c r="E116" s="3" t="str">
        <f>'Listado de invitados'!E110&amp;" "&amp;'Listado de invitados'!F110&amp;" "&amp;'Listado de invitados'!G110</f>
        <v>  </v>
      </c>
    </row>
    <row r="117">
      <c r="A117" s="3"/>
      <c r="B117" s="3" t="str">
        <f>'Listado de invitados'!B111</f>
        <v>Morii</v>
      </c>
      <c r="C117" s="3" t="str">
        <f>'Listado de invitados'!C111</f>
        <v>María Ines</v>
      </c>
      <c r="D117" s="3">
        <f>'Listado de invitados'!D111</f>
        <v>21</v>
      </c>
      <c r="E117" s="3" t="str">
        <f>'Listado de invitados'!E111&amp;" "&amp;'Listado de invitados'!F111&amp;" "&amp;'Listado de invitados'!G111</f>
        <v>  </v>
      </c>
    </row>
    <row r="118">
      <c r="A118" s="3"/>
      <c r="B118" s="3" t="str">
        <f>'Listado de invitados'!B112</f>
        <v>Palmieri</v>
      </c>
      <c r="C118" s="3" t="str">
        <f>'Listado de invitados'!C112</f>
        <v>Claudia</v>
      </c>
      <c r="D118" s="3">
        <f>'Listado de invitados'!D112</f>
        <v>21</v>
      </c>
      <c r="E118" s="3" t="str">
        <f>'Listado de invitados'!E112&amp;" "&amp;'Listado de invitados'!F112&amp;" "&amp;'Listado de invitados'!G112</f>
        <v>  </v>
      </c>
    </row>
    <row r="119">
      <c r="A119" s="3"/>
      <c r="B119" s="3" t="str">
        <f>'Listado de invitados'!B113</f>
        <v>Chiaccio</v>
      </c>
      <c r="C119" s="3" t="str">
        <f>'Listado de invitados'!C113</f>
        <v>Elvira</v>
      </c>
      <c r="D119" s="3">
        <f>'Listado de invitados'!D113</f>
        <v>21</v>
      </c>
      <c r="E119" s="3" t="str">
        <f>'Listado de invitados'!E113&amp;" "&amp;'Listado de invitados'!F113&amp;" "&amp;'Listado de invitados'!G113</f>
        <v>  </v>
      </c>
    </row>
    <row r="120">
      <c r="A120" s="3"/>
      <c r="B120" s="3" t="str">
        <f>'Listado de invitados'!B114</f>
        <v>Paulo</v>
      </c>
      <c r="C120" s="3" t="str">
        <f>'Listado de invitados'!C114</f>
        <v>Melina</v>
      </c>
      <c r="D120" s="3">
        <f>'Listado de invitados'!D114</f>
        <v>11</v>
      </c>
      <c r="E120" s="3" t="str">
        <f>'Listado de invitados'!E114&amp;" "&amp;'Listado de invitados'!F114&amp;" "&amp;'Listado de invitados'!G114</f>
        <v>  </v>
      </c>
    </row>
    <row r="121">
      <c r="A121" s="3"/>
      <c r="B121" s="3" t="str">
        <f>'Listado de invitados'!B115</f>
        <v>Cantero</v>
      </c>
      <c r="C121" s="3" t="str">
        <f>'Listado de invitados'!C115</f>
        <v>Yanina</v>
      </c>
      <c r="D121" s="3">
        <f>'Listado de invitados'!D115</f>
        <v>11</v>
      </c>
      <c r="E121" s="3" t="str">
        <f>'Listado de invitados'!E115&amp;" "&amp;'Listado de invitados'!F115&amp;" "&amp;'Listado de invitados'!G115</f>
        <v>  </v>
      </c>
    </row>
    <row r="122">
      <c r="A122" s="3"/>
      <c r="B122" s="3" t="str">
        <f>'Listado de invitados'!B116</f>
        <v>Solari</v>
      </c>
      <c r="C122" s="3" t="str">
        <f>'Listado de invitados'!C116</f>
        <v>Gisela</v>
      </c>
      <c r="D122" s="3">
        <f>'Listado de invitados'!D116</f>
        <v>11</v>
      </c>
      <c r="E122" s="3" t="str">
        <f>'Listado de invitados'!E116&amp;" "&amp;'Listado de invitados'!F116&amp;" "&amp;'Listado de invitados'!G116</f>
        <v>  </v>
      </c>
    </row>
    <row r="123">
      <c r="A123" s="3"/>
      <c r="B123" s="3" t="str">
        <f>'Listado de invitados'!B117</f>
        <v>Lucero</v>
      </c>
      <c r="C123" s="3" t="str">
        <f>'Listado de invitados'!C117</f>
        <v>Jorge</v>
      </c>
      <c r="D123" s="3">
        <f>'Listado de invitados'!D117</f>
        <v>11</v>
      </c>
      <c r="E123" s="3" t="str">
        <f>'Listado de invitados'!E117&amp;" "&amp;'Listado de invitados'!F117&amp;" "&amp;'Listado de invitados'!G117</f>
        <v>  </v>
      </c>
    </row>
    <row r="124">
      <c r="A124" s="3"/>
      <c r="B124" s="3" t="str">
        <f>'Listado de invitados'!B118</f>
        <v>Langer</v>
      </c>
      <c r="C124" s="3" t="str">
        <f>'Listado de invitados'!C118</f>
        <v>Giselle</v>
      </c>
      <c r="D124" s="3">
        <f>'Listado de invitados'!D118</f>
        <v>11</v>
      </c>
      <c r="E124" s="3" t="str">
        <f>'Listado de invitados'!E118&amp;" "&amp;'Listado de invitados'!F118&amp;" "&amp;'Listado de invitados'!G118</f>
        <v>  </v>
      </c>
    </row>
    <row r="125">
      <c r="A125" s="3"/>
      <c r="B125" s="3" t="str">
        <f>'Listado de invitados'!B119</f>
        <v>Guerrero</v>
      </c>
      <c r="C125" s="3" t="str">
        <f>'Listado de invitados'!C119</f>
        <v>Leandro</v>
      </c>
      <c r="D125" s="3">
        <f>'Listado de invitados'!D119</f>
        <v>11</v>
      </c>
      <c r="E125" s="3" t="str">
        <f>'Listado de invitados'!E119&amp;" "&amp;'Listado de invitados'!F119&amp;" "&amp;'Listado de invitados'!G119</f>
        <v>  </v>
      </c>
    </row>
    <row r="126">
      <c r="A126" s="3"/>
      <c r="B126" s="3" t="str">
        <f>'Listado de invitados'!B120</f>
        <v>Herszenbaun</v>
      </c>
      <c r="C126" s="3" t="str">
        <f>'Listado de invitados'!C120</f>
        <v>Miguel</v>
      </c>
      <c r="D126" s="3">
        <f>'Listado de invitados'!D120</f>
        <v>10</v>
      </c>
      <c r="E126" s="3" t="str">
        <f>'Listado de invitados'!E120&amp;" "&amp;'Listado de invitados'!F120&amp;" "&amp;'Listado de invitados'!G120</f>
        <v>  </v>
      </c>
    </row>
    <row r="127">
      <c r="A127" s="3"/>
      <c r="B127" s="3" t="str">
        <f>'Listado de invitados'!B121</f>
        <v>Pedrazzoli</v>
      </c>
      <c r="C127" s="3" t="str">
        <f>'Listado de invitados'!C121</f>
        <v>Eliana</v>
      </c>
      <c r="D127" s="3">
        <f>'Listado de invitados'!D121</f>
        <v>10</v>
      </c>
      <c r="E127" s="3" t="str">
        <f>'Listado de invitados'!E121&amp;" "&amp;'Listado de invitados'!F121&amp;" "&amp;'Listado de invitados'!G121</f>
        <v>  </v>
      </c>
    </row>
    <row r="128">
      <c r="A128" s="3"/>
      <c r="B128" s="3" t="str">
        <f>'Listado de invitados'!B122</f>
        <v>Bursztyn</v>
      </c>
      <c r="C128" s="3" t="str">
        <f>'Listado de invitados'!C122</f>
        <v>Damian</v>
      </c>
      <c r="D128" s="3">
        <f>'Listado de invitados'!D122</f>
        <v>10</v>
      </c>
      <c r="E128" s="3" t="str">
        <f>'Listado de invitados'!E122&amp;" "&amp;'Listado de invitados'!F122&amp;" "&amp;'Listado de invitados'!G122</f>
        <v>  </v>
      </c>
    </row>
    <row r="129">
      <c r="A129" s="3"/>
      <c r="B129" s="3" t="str">
        <f>'Listado de invitados'!B123</f>
        <v>Bahr</v>
      </c>
      <c r="C129" s="3" t="str">
        <f>'Listado de invitados'!C123</f>
        <v>Fernando</v>
      </c>
      <c r="D129" s="3">
        <f>'Listado de invitados'!D123</f>
        <v>23</v>
      </c>
      <c r="E129" s="3" t="str">
        <f>'Listado de invitados'!E123&amp;" "&amp;'Listado de invitados'!F123&amp;" "&amp;'Listado de invitados'!G123</f>
        <v>  </v>
      </c>
    </row>
    <row r="130">
      <c r="A130" s="3"/>
      <c r="B130" s="3" t="str">
        <f>'Listado de invitados'!B124</f>
        <v>Marino</v>
      </c>
      <c r="C130" s="3" t="str">
        <f>'Listado de invitados'!C124</f>
        <v>Silvina</v>
      </c>
      <c r="D130" s="3">
        <f>'Listado de invitados'!D124</f>
        <v>10</v>
      </c>
      <c r="E130" s="3" t="str">
        <f>'Listado de invitados'!E124&amp;" "&amp;'Listado de invitados'!F124&amp;" "&amp;'Listado de invitados'!G124</f>
        <v>  </v>
      </c>
    </row>
    <row r="131">
      <c r="A131" s="3"/>
      <c r="B131" s="3" t="str">
        <f>'Listado de invitados'!B125</f>
        <v>Gorfinkiel</v>
      </c>
      <c r="C131" s="3" t="str">
        <f>'Listado de invitados'!C125</f>
        <v>Esteban</v>
      </c>
      <c r="D131" s="3">
        <f>'Listado de invitados'!D125</f>
        <v>10</v>
      </c>
      <c r="E131" s="3" t="str">
        <f>'Listado de invitados'!E125&amp;" "&amp;'Listado de invitados'!F125&amp;" "&amp;'Listado de invitados'!G125</f>
        <v>  </v>
      </c>
    </row>
    <row r="132">
      <c r="A132" s="3"/>
      <c r="B132" s="3" t="str">
        <f>'Listado de invitados'!B126</f>
        <v>Baldoma</v>
      </c>
      <c r="C132" s="3" t="str">
        <f>'Listado de invitados'!C126</f>
        <v>Sabrina</v>
      </c>
      <c r="D132" s="3">
        <f>'Listado de invitados'!D126</f>
        <v>10</v>
      </c>
      <c r="E132" s="3" t="str">
        <f>'Listado de invitados'!E126&amp;" "&amp;'Listado de invitados'!F126&amp;" "&amp;'Listado de invitados'!G126</f>
        <v>  </v>
      </c>
    </row>
    <row r="133">
      <c r="A133" s="3"/>
      <c r="B133" s="3" t="str">
        <f>'Listado de invitados'!B127</f>
        <v>Olzsevicki</v>
      </c>
      <c r="C133" s="3" t="str">
        <f>'Listado de invitados'!C127</f>
        <v>Nicolás</v>
      </c>
      <c r="D133" s="3">
        <f>'Listado de invitados'!D127</f>
        <v>23</v>
      </c>
      <c r="E133" s="3" t="str">
        <f>'Listado de invitados'!E127&amp;" "&amp;'Listado de invitados'!F127&amp;" "&amp;'Listado de invitados'!G127</f>
        <v>  </v>
      </c>
    </row>
    <row r="134">
      <c r="A134" s="3"/>
      <c r="B134" s="3" t="str">
        <f>'Listado de invitados'!B128</f>
        <v>Ratto</v>
      </c>
      <c r="C134" s="3" t="str">
        <f>'Listado de invitados'!C128</f>
        <v>Adrian</v>
      </c>
      <c r="D134" s="3">
        <f>'Listado de invitados'!D128</f>
        <v>23</v>
      </c>
      <c r="E134" s="3" t="str">
        <f>'Listado de invitados'!E128&amp;" "&amp;'Listado de invitados'!F128&amp;" "&amp;'Listado de invitados'!G128</f>
        <v>  </v>
      </c>
    </row>
    <row r="135">
      <c r="A135" s="3"/>
      <c r="B135" s="3" t="str">
        <f>'Listado de invitados'!B129</f>
        <v>Nam</v>
      </c>
      <c r="C135" s="3" t="str">
        <f>'Listado de invitados'!C129</f>
        <v>Inés</v>
      </c>
      <c r="D135" s="3">
        <f>'Listado de invitados'!D129</f>
        <v>11</v>
      </c>
      <c r="E135" s="3" t="str">
        <f>'Listado de invitados'!E129&amp;" "&amp;'Listado de invitados'!F129&amp;" "&amp;'Listado de invitados'!G129</f>
        <v>  </v>
      </c>
    </row>
    <row r="136">
      <c r="A136" s="3"/>
      <c r="B136" s="3" t="str">
        <f>'Listado de invitados'!B130</f>
        <v>Han</v>
      </c>
      <c r="C136" s="3" t="str">
        <f>'Listado de invitados'!C130</f>
        <v>Miguel</v>
      </c>
      <c r="D136" s="3">
        <f>'Listado de invitados'!D130</f>
        <v>11</v>
      </c>
      <c r="E136" s="3" t="str">
        <f>'Listado de invitados'!E130&amp;" "&amp;'Listado de invitados'!F130&amp;" "&amp;'Listado de invitados'!G130</f>
        <v>  </v>
      </c>
    </row>
    <row r="137">
      <c r="A137" s="3"/>
      <c r="B137" s="3" t="str">
        <f>'Listado de invitados'!B131</f>
        <v>González Ríos</v>
      </c>
      <c r="C137" s="3" t="str">
        <f>'Listado de invitados'!C131</f>
        <v>José</v>
      </c>
      <c r="D137" s="3">
        <f>'Listado de invitados'!D131</f>
        <v>19</v>
      </c>
      <c r="E137" s="3" t="str">
        <f>'Listado de invitados'!E131&amp;" "&amp;'Listado de invitados'!F131&amp;" "&amp;'Listado de invitados'!G131</f>
        <v>  </v>
      </c>
    </row>
    <row r="138">
      <c r="A138" s="3"/>
      <c r="B138" s="3" t="str">
        <f>'Listado de invitados'!B132</f>
        <v>Bajar</v>
      </c>
      <c r="C138" s="3" t="str">
        <f>'Listado de invitados'!C132</f>
        <v>Leandro Matías</v>
      </c>
      <c r="D138" s="3">
        <f>'Listado de invitados'!D132</f>
        <v>5</v>
      </c>
      <c r="E138" s="3" t="str">
        <f>'Listado de invitados'!E132&amp;" "&amp;'Listado de invitados'!F132&amp;" "&amp;'Listado de invitados'!G132</f>
        <v>  </v>
      </c>
    </row>
    <row r="139">
      <c r="A139" s="3"/>
      <c r="B139" s="3" t="str">
        <f>'Listado de invitados'!B133</f>
        <v>Abal Diez</v>
      </c>
      <c r="C139" s="3" t="str">
        <f>'Listado de invitados'!C133</f>
        <v>Pablo</v>
      </c>
      <c r="D139" s="3">
        <f>'Listado de invitados'!D133</f>
        <v>5</v>
      </c>
      <c r="E139" s="3" t="str">
        <f>'Listado de invitados'!E133&amp;" "&amp;'Listado de invitados'!F133&amp;" "&amp;'Listado de invitados'!G133</f>
        <v>  </v>
      </c>
    </row>
    <row r="140">
      <c r="A140" s="3"/>
      <c r="B140" s="3" t="str">
        <f>'Listado de invitados'!B134</f>
        <v>Ramos</v>
      </c>
      <c r="C140" s="3" t="str">
        <f>'Listado de invitados'!C134</f>
        <v>Paula</v>
      </c>
      <c r="D140" s="3">
        <f>'Listado de invitados'!D134</f>
        <v>5</v>
      </c>
      <c r="E140" s="3" t="str">
        <f>'Listado de invitados'!E134&amp;" "&amp;'Listado de invitados'!F134&amp;" "&amp;'Listado de invitados'!G134</f>
        <v>  </v>
      </c>
    </row>
    <row r="141">
      <c r="A141" s="3"/>
      <c r="B141" s="3" t="str">
        <f>'Listado de invitados'!B135</f>
        <v>Dorado</v>
      </c>
      <c r="C141" s="3" t="str">
        <f>'Listado de invitados'!C135</f>
        <v>Nicolas Federico</v>
      </c>
      <c r="D141" s="3">
        <f>'Listado de invitados'!D135</f>
        <v>5</v>
      </c>
      <c r="E141" s="3" t="str">
        <f>'Listado de invitados'!E135&amp;" "&amp;'Listado de invitados'!F135&amp;" "&amp;'Listado de invitados'!G135</f>
        <v>  </v>
      </c>
    </row>
    <row r="142">
      <c r="A142" s="3"/>
      <c r="B142" s="3" t="str">
        <f>'Listado de invitados'!B136</f>
        <v>Koch</v>
      </c>
      <c r="C142" s="3" t="str">
        <f>'Listado de invitados'!C136</f>
        <v>Leandro</v>
      </c>
      <c r="D142" s="3">
        <f>'Listado de invitados'!D136</f>
        <v>10</v>
      </c>
      <c r="E142" s="3" t="str">
        <f>'Listado de invitados'!E136&amp;" "&amp;'Listado de invitados'!F136&amp;" "&amp;'Listado de invitados'!G136</f>
        <v>  </v>
      </c>
    </row>
    <row r="143">
      <c r="A143" s="3"/>
      <c r="B143" s="3" t="str">
        <f>'Listado de invitados'!B137</f>
        <v>Schachmann</v>
      </c>
      <c r="C143" s="3" t="str">
        <f>'Listado de invitados'!C137</f>
        <v>Paloma</v>
      </c>
      <c r="D143" s="3">
        <f>'Listado de invitados'!D137</f>
        <v>10</v>
      </c>
      <c r="E143" s="3" t="str">
        <f>'Listado de invitados'!E137&amp;" "&amp;'Listado de invitados'!F137&amp;" "&amp;'Listado de invitados'!G137</f>
        <v>  </v>
      </c>
    </row>
    <row r="144">
      <c r="A144" s="3"/>
      <c r="B144" s="3" t="str">
        <f>'Listado de invitados'!B138</f>
        <v>Nussembaum</v>
      </c>
      <c r="C144" s="3" t="str">
        <f>'Listado de invitados'!C138</f>
        <v>Pablo</v>
      </c>
      <c r="D144" s="3">
        <f>'Listado de invitados'!D138</f>
        <v>20</v>
      </c>
      <c r="E144" s="3" t="str">
        <f>'Listado de invitados'!E138&amp;" "&amp;'Listado de invitados'!F138&amp;" "&amp;'Listado de invitados'!G138</f>
        <v>  </v>
      </c>
    </row>
    <row r="145">
      <c r="A145" s="3"/>
      <c r="B145" s="3" t="str">
        <f>'Listado de invitados'!B139</f>
        <v>Bonfiglio</v>
      </c>
      <c r="C145" s="3" t="str">
        <f>'Listado de invitados'!C139</f>
        <v>María</v>
      </c>
      <c r="D145" s="3">
        <f>'Listado de invitados'!D139</f>
        <v>20</v>
      </c>
      <c r="E145" s="3" t="str">
        <f>'Listado de invitados'!E139&amp;" "&amp;'Listado de invitados'!F139&amp;" "&amp;'Listado de invitados'!G139</f>
        <v>  </v>
      </c>
    </row>
    <row r="146">
      <c r="A146" s="3"/>
      <c r="B146" s="3" t="str">
        <f>'Listado de invitados'!B140</f>
        <v>Gallo</v>
      </c>
      <c r="C146" s="3" t="str">
        <f>'Listado de invitados'!C140</f>
        <v>Hernán</v>
      </c>
      <c r="D146" s="3">
        <f>'Listado de invitados'!D140</f>
        <v>20</v>
      </c>
      <c r="E146" s="3" t="str">
        <f>'Listado de invitados'!E140&amp;" "&amp;'Listado de invitados'!F140&amp;" "&amp;'Listado de invitados'!G140</f>
        <v>  </v>
      </c>
    </row>
    <row r="147">
      <c r="A147" s="3"/>
      <c r="B147" s="3" t="str">
        <f>'Listado de invitados'!B141</f>
        <v>Neisen</v>
      </c>
      <c r="C147" s="3" t="str">
        <f>'Listado de invitados'!C141</f>
        <v>Ariel</v>
      </c>
      <c r="D147" s="3">
        <f>'Listado de invitados'!D141</f>
        <v>16</v>
      </c>
      <c r="E147" s="3" t="str">
        <f>'Listado de invitados'!E141&amp;" "&amp;'Listado de invitados'!F141&amp;" "&amp;'Listado de invitados'!G141</f>
        <v>  </v>
      </c>
    </row>
    <row r="148">
      <c r="A148" s="3"/>
      <c r="B148" s="3" t="str">
        <f>'Listado de invitados'!B142</f>
        <v>Mosak</v>
      </c>
      <c r="C148" s="3" t="str">
        <f>'Listado de invitados'!C142</f>
        <v>Denise</v>
      </c>
      <c r="D148" s="3">
        <f>'Listado de invitados'!D142</f>
        <v>16</v>
      </c>
      <c r="E148" s="3" t="str">
        <f>'Listado de invitados'!E142&amp;" "&amp;'Listado de invitados'!F142&amp;" "&amp;'Listado de invitados'!G142</f>
        <v>  </v>
      </c>
    </row>
    <row r="149">
      <c r="A149" s="3"/>
      <c r="B149" s="3" t="str">
        <f>'Listado de invitados'!B143</f>
        <v>Hojnadel</v>
      </c>
      <c r="C149" s="3" t="str">
        <f>'Listado de invitados'!C143</f>
        <v>Anahí</v>
      </c>
      <c r="D149" s="3">
        <f>'Listado de invitados'!D143</f>
        <v>16</v>
      </c>
      <c r="E149" s="3" t="str">
        <f>'Listado de invitados'!E143&amp;" "&amp;'Listado de invitados'!F143&amp;" "&amp;'Listado de invitados'!G143</f>
        <v>  </v>
      </c>
    </row>
    <row r="150">
      <c r="A150" s="3"/>
      <c r="B150" s="3" t="str">
        <f>'Listado de invitados'!B144</f>
        <v>Saavedra</v>
      </c>
      <c r="C150" s="3" t="str">
        <f>'Listado de invitados'!C144</f>
        <v>Martín</v>
      </c>
      <c r="D150" s="3">
        <f>'Listado de invitados'!D144</f>
        <v>16</v>
      </c>
      <c r="E150" s="3" t="str">
        <f>'Listado de invitados'!E144&amp;" "&amp;'Listado de invitados'!F144&amp;" "&amp;'Listado de invitados'!G144</f>
        <v>  </v>
      </c>
    </row>
    <row r="151">
      <c r="A151" s="3"/>
      <c r="B151" s="3" t="str">
        <f>'Listado de invitados'!B145</f>
        <v>de Estrada</v>
      </c>
      <c r="C151" s="3" t="str">
        <f>'Listado de invitados'!C145</f>
        <v>Diego</v>
      </c>
      <c r="D151" s="3">
        <f>'Listado de invitados'!D145</f>
        <v>20</v>
      </c>
      <c r="E151" s="3" t="str">
        <f>'Listado de invitados'!E145&amp;" "&amp;'Listado de invitados'!F145&amp;" "&amp;'Listado de invitados'!G145</f>
        <v>  </v>
      </c>
    </row>
    <row r="152">
      <c r="A152" s="3"/>
      <c r="B152" s="3" t="str">
        <f>'Listado de invitados'!B146</f>
        <v>Arbelo Arrocha</v>
      </c>
      <c r="C152" s="3" t="str">
        <f>'Listado de invitados'!C146</f>
        <v>Daniel</v>
      </c>
      <c r="D152" s="3">
        <f>'Listado de invitados'!D146</f>
        <v>20</v>
      </c>
      <c r="E152" s="3" t="str">
        <f>'Listado de invitados'!E146&amp;" "&amp;'Listado de invitados'!F146&amp;" "&amp;'Listado de invitados'!G146</f>
        <v>  </v>
      </c>
    </row>
    <row r="153">
      <c r="A153" s="3"/>
      <c r="B153" s="3" t="str">
        <f>'Listado de invitados'!B147</f>
        <v>Argüello</v>
      </c>
      <c r="C153" s="3" t="str">
        <f>'Listado de invitados'!C147</f>
        <v>Sonia Betiana</v>
      </c>
      <c r="D153" s="3">
        <f>'Listado de invitados'!D147</f>
        <v>20</v>
      </c>
      <c r="E153" s="3" t="str">
        <f>'Listado de invitados'!E147&amp;" "&amp;'Listado de invitados'!F147&amp;" "&amp;'Listado de invitados'!G147</f>
        <v>  </v>
      </c>
    </row>
    <row r="154">
      <c r="A154" s="3"/>
      <c r="B154" s="3" t="str">
        <f>'Listado de invitados'!B148</f>
        <v>Coma</v>
      </c>
      <c r="C154" s="3" t="str">
        <f>'Listado de invitados'!C148</f>
        <v>Hannah</v>
      </c>
      <c r="D154" s="3">
        <f>'Listado de invitados'!D148</f>
        <v>16</v>
      </c>
      <c r="E154" s="3" t="str">
        <f>'Listado de invitados'!E148&amp;" "&amp;'Listado de invitados'!F148&amp;" "&amp;'Listado de invitados'!G148</f>
        <v>  </v>
      </c>
    </row>
    <row r="155">
      <c r="A155" s="3"/>
      <c r="B155" s="3" t="str">
        <f>'Listado de invitados'!B149</f>
        <v>Azrak</v>
      </c>
      <c r="C155" s="3" t="str">
        <f>'Listado de invitados'!C149</f>
        <v>Nicolás</v>
      </c>
      <c r="D155" s="3">
        <f>'Listado de invitados'!D149</f>
        <v>16</v>
      </c>
      <c r="E155" s="3" t="str">
        <f>'Listado de invitados'!E149&amp;" "&amp;'Listado de invitados'!F149&amp;" "&amp;'Listado de invitados'!G149</f>
        <v>  </v>
      </c>
    </row>
    <row r="156">
      <c r="A156" s="3"/>
      <c r="B156" s="3" t="str">
        <f>'Listado de invitados'!B150</f>
        <v>Perez</v>
      </c>
      <c r="C156" s="3" t="str">
        <f>'Listado de invitados'!C150</f>
        <v>Xavier</v>
      </c>
      <c r="D156" s="3">
        <f>'Listado de invitados'!D150</f>
        <v>12</v>
      </c>
      <c r="E156" s="3" t="str">
        <f>'Listado de invitados'!E150&amp;" "&amp;'Listado de invitados'!F150&amp;" "&amp;'Listado de invitados'!G150</f>
        <v>  </v>
      </c>
    </row>
    <row r="157">
      <c r="A157" s="3"/>
      <c r="B157" s="3" t="str">
        <f>'Listado de invitados'!B151</f>
        <v>Pisdiez</v>
      </c>
      <c r="C157" s="3" t="str">
        <f>'Listado de invitados'!C151</f>
        <v>Bárbara</v>
      </c>
      <c r="D157" s="3">
        <f>'Listado de invitados'!D151</f>
        <v>12</v>
      </c>
      <c r="E157" s="3" t="str">
        <f>'Listado de invitados'!E151&amp;" "&amp;'Listado de invitados'!F151&amp;" "&amp;'Listado de invitados'!G151</f>
        <v>  </v>
      </c>
    </row>
    <row r="158">
      <c r="A158" s="3"/>
      <c r="B158" s="3" t="str">
        <f>'Listado de invitados'!B152</f>
        <v>Zárate</v>
      </c>
      <c r="C158" s="3" t="str">
        <f>'Listado de invitados'!C152</f>
        <v>Facundo</v>
      </c>
      <c r="D158" s="3">
        <f>'Listado de invitados'!D152</f>
        <v>5</v>
      </c>
      <c r="E158" s="3" t="str">
        <f>'Listado de invitados'!E152&amp;" "&amp;'Listado de invitados'!F152&amp;" "&amp;'Listado de invitados'!G152</f>
        <v>  </v>
      </c>
    </row>
    <row r="159">
      <c r="A159" s="3"/>
      <c r="B159" s="3" t="str">
        <f>'Listado de invitados'!B153</f>
        <v>Rodríguez</v>
      </c>
      <c r="C159" s="3" t="str">
        <f>'Listado de invitados'!C153</f>
        <v>María Fernanda</v>
      </c>
      <c r="D159" s="3">
        <f>'Listado de invitados'!D153</f>
        <v>5</v>
      </c>
      <c r="E159" s="3" t="str">
        <f>'Listado de invitados'!E153&amp;" "&amp;'Listado de invitados'!F153&amp;" "&amp;'Listado de invitados'!G153</f>
        <v>  </v>
      </c>
    </row>
    <row r="160">
      <c r="A160" s="3"/>
      <c r="B160" s="3" t="str">
        <f>'Listado de invitados'!B154</f>
        <v>Dominguez</v>
      </c>
      <c r="C160" s="3" t="str">
        <f>'Listado de invitados'!C154</f>
        <v>Gregorio</v>
      </c>
      <c r="D160" s="3">
        <f>'Listado de invitados'!D154</f>
        <v>5</v>
      </c>
      <c r="E160" s="3" t="str">
        <f>'Listado de invitados'!E154&amp;" "&amp;'Listado de invitados'!F154&amp;" "&amp;'Listado de invitados'!G154</f>
        <v>  </v>
      </c>
    </row>
    <row r="161">
      <c r="A161" s="3"/>
      <c r="B161" s="3" t="str">
        <f>'Listado de invitados'!B155</f>
        <v>Di Palma</v>
      </c>
      <c r="C161" s="3" t="str">
        <f>'Listado de invitados'!C155</f>
        <v>Juan Pablo</v>
      </c>
      <c r="D161" s="3">
        <f>'Listado de invitados'!D155</f>
        <v>5</v>
      </c>
      <c r="E161" s="3" t="str">
        <f>'Listado de invitados'!E155&amp;" "&amp;'Listado de invitados'!F155&amp;" "&amp;'Listado de invitados'!G155</f>
        <v>  </v>
      </c>
    </row>
    <row r="162">
      <c r="A162" s="3"/>
      <c r="B162" s="3" t="str">
        <f>'Listado de invitados'!B156</f>
        <v>Pagua Rodas</v>
      </c>
      <c r="C162" s="3" t="str">
        <f>'Listado de invitados'!C156</f>
        <v>Cristian Andrés</v>
      </c>
      <c r="D162" s="3">
        <f>'Listado de invitados'!D156</f>
        <v>5</v>
      </c>
      <c r="E162" s="3" t="str">
        <f>'Listado de invitados'!E156&amp;" "&amp;'Listado de invitados'!F156&amp;" "&amp;'Listado de invitados'!G156</f>
        <v>  </v>
      </c>
    </row>
    <row r="163">
      <c r="A163" s="3"/>
      <c r="B163" s="3" t="str">
        <f>'Listado de invitados'!B157</f>
        <v>Straschnoy</v>
      </c>
      <c r="C163" s="3" t="str">
        <f>'Listado de invitados'!C157</f>
        <v>Camil</v>
      </c>
      <c r="D163" s="3">
        <f>'Listado de invitados'!D157</f>
        <v>12</v>
      </c>
      <c r="E163" s="3" t="str">
        <f>'Listado de invitados'!E157&amp;" "&amp;'Listado de invitados'!F157&amp;" "&amp;'Listado de invitados'!G157</f>
        <v>  </v>
      </c>
    </row>
    <row r="164">
      <c r="A164" s="3"/>
      <c r="B164" s="3" t="str">
        <f>'Listado de invitados'!B158</f>
        <v>Turazzini</v>
      </c>
      <c r="C164" s="3" t="str">
        <f>'Listado de invitados'!C158</f>
        <v>Carolina María</v>
      </c>
      <c r="D164" s="3">
        <f>'Listado de invitados'!D158</f>
        <v>12</v>
      </c>
      <c r="E164" s="3" t="str">
        <f>'Listado de invitados'!E158&amp;" "&amp;'Listado de invitados'!F158&amp;" "&amp;'Listado de invitados'!G158</f>
        <v>  </v>
      </c>
    </row>
    <row r="165">
      <c r="A165" s="3"/>
      <c r="B165" s="3" t="str">
        <f>'Listado de invitados'!B159</f>
        <v>Rey</v>
      </c>
      <c r="C165" s="3" t="str">
        <f>'Listado de invitados'!C159</f>
        <v>Javier</v>
      </c>
      <c r="D165" s="3">
        <f>'Listado de invitados'!D159</f>
        <v>12</v>
      </c>
      <c r="E165" s="3" t="str">
        <f>'Listado de invitados'!E159&amp;" "&amp;'Listado de invitados'!F159&amp;" "&amp;'Listado de invitados'!G159</f>
        <v>  </v>
      </c>
    </row>
    <row r="166">
      <c r="A166" s="3"/>
      <c r="B166" s="3" t="str">
        <f>'Listado de invitados'!B160</f>
        <v>Rossi</v>
      </c>
      <c r="C166" s="3" t="str">
        <f>'Listado de invitados'!C160</f>
        <v>Pablo</v>
      </c>
      <c r="D166" s="3">
        <f>'Listado de invitados'!D160</f>
        <v>12</v>
      </c>
      <c r="E166" s="3" t="str">
        <f>'Listado de invitados'!E160&amp;" "&amp;'Listado de invitados'!F160&amp;" "&amp;'Listado de invitados'!G160</f>
        <v>  </v>
      </c>
    </row>
    <row r="167">
      <c r="A167" s="3"/>
      <c r="B167" s="3" t="str">
        <f>'Listado de invitados'!B161</f>
        <v>Roccatagliata</v>
      </c>
      <c r="C167" s="3" t="str">
        <f>'Listado de invitados'!C161</f>
        <v>Silvia</v>
      </c>
      <c r="D167" s="3">
        <f>'Listado de invitados'!D161</f>
        <v>4</v>
      </c>
      <c r="E167" s="3" t="str">
        <f>'Listado de invitados'!E161&amp;" "&amp;'Listado de invitados'!F161&amp;" "&amp;'Listado de invitados'!G161</f>
        <v>  </v>
      </c>
    </row>
    <row r="168">
      <c r="A168" s="3"/>
      <c r="B168" s="3" t="str">
        <f>'Listado de invitados'!B162</f>
        <v>Bianchi</v>
      </c>
      <c r="C168" s="3" t="str">
        <f>'Listado de invitados'!C162</f>
        <v>Agustín</v>
      </c>
      <c r="D168" s="3">
        <f>'Listado de invitados'!D162</f>
        <v>6</v>
      </c>
      <c r="E168" s="3" t="str">
        <f>'Listado de invitados'!E162&amp;" "&amp;'Listado de invitados'!F162&amp;" "&amp;'Listado de invitados'!G162</f>
        <v>  </v>
      </c>
    </row>
    <row r="169">
      <c r="A169" s="3"/>
      <c r="B169" s="3" t="str">
        <f>'Listado de invitados'!B163</f>
        <v>Ferrero</v>
      </c>
      <c r="C169" s="3" t="str">
        <f>'Listado de invitados'!C163</f>
        <v>Fernanda</v>
      </c>
      <c r="D169" s="3">
        <f>'Listado de invitados'!D163</f>
        <v>6</v>
      </c>
      <c r="E169" s="3" t="str">
        <f>'Listado de invitados'!E163&amp;" "&amp;'Listado de invitados'!F163&amp;" "&amp;'Listado de invitados'!G163</f>
        <v>  </v>
      </c>
    </row>
    <row r="170">
      <c r="A170" s="3"/>
      <c r="B170" s="3" t="str">
        <f>'Listado de invitados'!B164</f>
        <v>Bianchi</v>
      </c>
      <c r="C170" s="3" t="str">
        <f>'Listado de invitados'!C164</f>
        <v>Alejandro</v>
      </c>
      <c r="D170" s="3">
        <f>'Listado de invitados'!D164</f>
        <v>6</v>
      </c>
      <c r="E170" s="3" t="str">
        <f>'Listado de invitados'!E164&amp;" "&amp;'Listado de invitados'!F164&amp;" "&amp;'Listado de invitados'!G164</f>
        <v>  </v>
      </c>
    </row>
    <row r="171">
      <c r="A171" s="3"/>
      <c r="B171" s="3" t="str">
        <f>'Listado de invitados'!B165</f>
        <v>Tizziani</v>
      </c>
      <c r="C171" s="3" t="str">
        <f>'Listado de invitados'!C165</f>
        <v>Manuel</v>
      </c>
      <c r="D171" s="3">
        <f>'Listado de invitados'!D165</f>
        <v>23</v>
      </c>
      <c r="E171" s="3" t="str">
        <f>'Listado de invitados'!E165&amp;" "&amp;'Listado de invitados'!F165&amp;" "&amp;'Listado de invitados'!G165</f>
        <v>  </v>
      </c>
    </row>
    <row r="172">
      <c r="A172" s="3"/>
      <c r="B172" s="3" t="str">
        <f>'Listado de invitados'!B166</f>
        <v>Tizziani</v>
      </c>
      <c r="C172" s="3" t="str">
        <f>'Listado de invitados'!C166</f>
        <v>Estefania</v>
      </c>
      <c r="D172" s="3">
        <f>'Listado de invitados'!D166</f>
        <v>23</v>
      </c>
      <c r="E172" s="3" t="str">
        <f>'Listado de invitados'!E166&amp;" "&amp;'Listado de invitados'!F166&amp;" "&amp;'Listado de invitados'!G166</f>
        <v>  </v>
      </c>
    </row>
    <row r="173">
      <c r="A173" s="3"/>
      <c r="B173" s="3" t="str">
        <f>'Listado de invitados'!B167</f>
        <v>Del Olmo</v>
      </c>
      <c r="C173" s="3" t="str">
        <f>'Listado de invitados'!C167</f>
        <v>Ismael</v>
      </c>
      <c r="D173" s="3">
        <f>'Listado de invitados'!D167</f>
        <v>23</v>
      </c>
      <c r="E173" s="3" t="str">
        <f>'Listado de invitados'!E167&amp;" "&amp;'Listado de invitados'!F167&amp;" "&amp;'Listado de invitados'!G167</f>
        <v>  </v>
      </c>
    </row>
    <row r="174">
      <c r="A174" s="3"/>
      <c r="B174" s="3" t="str">
        <f>'Listado de invitados'!B168</f>
        <v>Pizzi</v>
      </c>
      <c r="C174" s="3" t="str">
        <f>'Listado de invitados'!C168</f>
        <v>Matías</v>
      </c>
      <c r="D174" s="3">
        <f>'Listado de invitados'!D168</f>
        <v>19</v>
      </c>
      <c r="E174" s="3" t="str">
        <f>'Listado de invitados'!E168&amp;" "&amp;'Listado de invitados'!F168&amp;" "&amp;'Listado de invitados'!G168</f>
        <v>  </v>
      </c>
    </row>
    <row r="175">
      <c r="A175" s="3"/>
      <c r="B175" s="3" t="str">
        <f>'Listado de invitados'!B169</f>
        <v/>
      </c>
      <c r="C175" s="3" t="str">
        <f>'Listado de invitados'!C169</f>
        <v/>
      </c>
      <c r="D175" s="3" t="str">
        <f>'Listado de invitados'!D169</f>
        <v/>
      </c>
      <c r="E175" s="3" t="str">
        <f>'Listado de invitados'!E169&amp;" "&amp;'Listado de invitados'!F169&amp;" "&amp;'Listado de invitados'!G169</f>
        <v>  </v>
      </c>
    </row>
    <row r="176">
      <c r="A176" s="3"/>
      <c r="B176" s="3" t="str">
        <f>'Listado de invitados'!B170</f>
        <v>González Maspoch</v>
      </c>
      <c r="C176" s="3" t="str">
        <f>'Listado de invitados'!C170</f>
        <v>Eugenia</v>
      </c>
      <c r="D176" s="3">
        <f>'Listado de invitados'!D170</f>
        <v>20</v>
      </c>
      <c r="E176" s="3" t="str">
        <f>'Listado de invitados'!E170&amp;" "&amp;'Listado de invitados'!F170&amp;" "&amp;'Listado de invitados'!G170</f>
        <v>  </v>
      </c>
    </row>
    <row r="177">
      <c r="A177" s="3"/>
      <c r="B177" s="3" t="str">
        <f>'Listado de invitados'!B171</f>
        <v>Codino</v>
      </c>
      <c r="C177" s="3" t="str">
        <f>'Listado de invitados'!C171</f>
        <v>Ezequiel</v>
      </c>
      <c r="D177" s="3">
        <f>'Listado de invitados'!D171</f>
        <v>17</v>
      </c>
      <c r="E177" s="3" t="str">
        <f>'Listado de invitados'!E171&amp;" "&amp;'Listado de invitados'!F171&amp;" "&amp;'Listado de invitados'!G171</f>
        <v>  </v>
      </c>
    </row>
    <row r="178">
      <c r="A178" s="3"/>
      <c r="B178" s="3" t="str">
        <f>'Listado de invitados'!B172</f>
        <v>Peralta</v>
      </c>
      <c r="C178" s="3" t="str">
        <f>'Listado de invitados'!C172</f>
        <v>Abel</v>
      </c>
      <c r="D178" s="3">
        <f>'Listado de invitados'!D172</f>
        <v>17</v>
      </c>
      <c r="E178" s="3" t="str">
        <f>'Listado de invitados'!E172&amp;" "&amp;'Listado de invitados'!F172&amp;" "&amp;'Listado de invitados'!G172</f>
        <v>  </v>
      </c>
    </row>
    <row r="179">
      <c r="A179" s="3"/>
      <c r="B179" s="3" t="str">
        <f>'Listado de invitados'!B173</f>
        <v>Ratto</v>
      </c>
      <c r="C179" s="3" t="str">
        <f>'Listado de invitados'!C173</f>
        <v>María de los Ángeles</v>
      </c>
      <c r="D179" s="3">
        <f>'Listado de invitados'!D173</f>
        <v>23</v>
      </c>
      <c r="E179" s="3" t="str">
        <f>'Listado de invitados'!E173&amp;" "&amp;'Listado de invitados'!F173&amp;" "&amp;'Listado de invitados'!G173</f>
        <v>  </v>
      </c>
    </row>
    <row r="180">
      <c r="A180" s="3"/>
      <c r="B180" s="3" t="str">
        <f>'Listado de invitados'!B174</f>
        <v>Ongini</v>
      </c>
      <c r="C180" s="3" t="str">
        <f>'Listado de invitados'!C174</f>
        <v>Silvia</v>
      </c>
      <c r="D180" s="3">
        <f>'Listado de invitados'!D174</f>
        <v>21</v>
      </c>
      <c r="E180" s="3" t="str">
        <f>'Listado de invitados'!E174&amp;" "&amp;'Listado de invitados'!F174&amp;" "&amp;'Listado de invitados'!G174</f>
        <v> Vegetariano/a </v>
      </c>
    </row>
    <row r="181">
      <c r="A181" s="3"/>
      <c r="B181" s="3" t="str">
        <f>'Listado de invitados'!B175</f>
        <v>Rey</v>
      </c>
      <c r="C181" s="3" t="str">
        <f>'Listado de invitados'!C175</f>
        <v>Juan Manuel</v>
      </c>
      <c r="D181" s="3">
        <f>'Listado de invitados'!D175</f>
        <v>6</v>
      </c>
      <c r="E181" s="3" t="str">
        <f>'Listado de invitados'!E175&amp;" "&amp;'Listado de invitados'!F175&amp;" "&amp;'Listado de invitados'!G175</f>
        <v>  </v>
      </c>
    </row>
    <row r="182">
      <c r="A182" s="3"/>
      <c r="B182" s="3" t="str">
        <f>'Listado de invitados'!B176</f>
        <v>Fontanarrosa</v>
      </c>
      <c r="C182" s="3" t="str">
        <f>'Listado de invitados'!C176</f>
        <v>Florencia</v>
      </c>
      <c r="D182" s="3">
        <f>'Listado de invitados'!D176</f>
        <v>4</v>
      </c>
      <c r="E182" s="3" t="str">
        <f>'Listado de invitados'!E176&amp;" "&amp;'Listado de invitados'!F176&amp;" "&amp;'Listado de invitados'!G176</f>
        <v>  </v>
      </c>
    </row>
    <row r="183">
      <c r="A183" s="3"/>
      <c r="B183" s="3" t="str">
        <f>'Listado de invitados'!B177</f>
        <v>Gines</v>
      </c>
      <c r="C183" s="3" t="str">
        <f>'Listado de invitados'!C177</f>
        <v>Claudio</v>
      </c>
      <c r="D183" s="3">
        <f>'Listado de invitados'!D177</f>
        <v>21</v>
      </c>
      <c r="E183" s="3" t="str">
        <f>'Listado de invitados'!E177&amp;" "&amp;'Listado de invitados'!F177&amp;" "&amp;'Listado de invitados'!G177</f>
        <v>  </v>
      </c>
    </row>
    <row r="184">
      <c r="A184" s="3"/>
      <c r="B184" s="3" t="str">
        <f>'Listado de invitados'!B178</f>
        <v/>
      </c>
      <c r="C184" s="3" t="str">
        <f>'Listado de invitados'!C178</f>
        <v/>
      </c>
      <c r="D184" s="3" t="str">
        <f>'Listado de invitados'!D178</f>
        <v/>
      </c>
      <c r="E184" s="3" t="str">
        <f>'Listado de invitados'!E178&amp;" "&amp;'Listado de invitados'!F178&amp;" "&amp;'Listado de invitados'!G178</f>
        <v>  </v>
      </c>
    </row>
    <row r="185">
      <c r="A185" s="3"/>
      <c r="B185" s="3" t="str">
        <f>'Listado de invitados'!B179</f>
        <v>Bahr</v>
      </c>
      <c r="C185" s="3" t="str">
        <f>'Listado de invitados'!C179</f>
        <v>Susana</v>
      </c>
      <c r="D185" s="3">
        <f>'Listado de invitados'!D179</f>
        <v>23</v>
      </c>
      <c r="E185" s="3" t="str">
        <f>'Listado de invitados'!E179&amp;" "&amp;'Listado de invitados'!F179&amp;" "&amp;'Listado de invitados'!G179</f>
        <v>  </v>
      </c>
    </row>
    <row r="186">
      <c r="A186" s="3"/>
      <c r="B186" s="3" t="str">
        <f>'Listado de invitados'!B180</f>
        <v>González Ríos</v>
      </c>
      <c r="C186" s="3" t="str">
        <f>'Listado de invitados'!C180</f>
        <v>Natalia </v>
      </c>
      <c r="D186" s="3">
        <f>'Listado de invitados'!D180</f>
        <v>19</v>
      </c>
      <c r="E186" s="3" t="str">
        <f>'Listado de invitados'!E180&amp;" "&amp;'Listado de invitados'!F180&amp;" "&amp;'Listado de invitados'!G180</f>
        <v>  </v>
      </c>
    </row>
    <row r="187">
      <c r="A187" s="3"/>
      <c r="B187" s="3" t="str">
        <f>'Listado de invitados'!B181</f>
        <v>Marino</v>
      </c>
      <c r="C187" s="3" t="str">
        <f>'Listado de invitados'!C181</f>
        <v>Leo </v>
      </c>
      <c r="D187" s="3">
        <f>'Listado de invitados'!D181</f>
        <v>10</v>
      </c>
      <c r="E187" s="3" t="str">
        <f>'Listado de invitados'!E181&amp;" "&amp;'Listado de invitados'!F181&amp;" "&amp;'Listado de invitados'!G181</f>
        <v>  </v>
      </c>
    </row>
    <row r="188">
      <c r="A188" s="3"/>
      <c r="B188" s="3" t="str">
        <f>'Listado de invitados'!B182</f>
        <v>Benegas</v>
      </c>
      <c r="C188" s="3" t="str">
        <f>'Listado de invitados'!C182</f>
        <v>Florencia</v>
      </c>
      <c r="D188" s="3">
        <f>'Listado de invitados'!D182</f>
        <v>20</v>
      </c>
      <c r="E188" s="3" t="str">
        <f>'Listado de invitados'!E182&amp;" "&amp;'Listado de invitados'!F182&amp;" "&amp;'Listado de invitados'!G182</f>
        <v>  </v>
      </c>
    </row>
    <row r="189">
      <c r="A189" s="3"/>
      <c r="B189" s="3" t="str">
        <f>'Listado de invitados'!B183</f>
        <v>Contreras Woda</v>
      </c>
      <c r="C189" s="3" t="str">
        <f>'Listado de invitados'!C183</f>
        <v>Guido</v>
      </c>
      <c r="D189" s="3">
        <f>'Listado de invitados'!D183</f>
        <v>20</v>
      </c>
      <c r="E189" s="3" t="str">
        <f>'Listado de invitados'!E183&amp;" "&amp;'Listado de invitados'!F183&amp;" "&amp;'Listado de invitados'!G183</f>
        <v>  </v>
      </c>
    </row>
    <row r="190">
      <c r="A190" s="3"/>
      <c r="B190" s="3" t="str">
        <f>'Listado de invitados'!B184</f>
        <v>Paul</v>
      </c>
      <c r="C190" s="3" t="str">
        <f>'Listado de invitados'!C184</f>
        <v>Andrea</v>
      </c>
      <c r="D190" s="3">
        <f>'Listado de invitados'!D184</f>
        <v>23</v>
      </c>
      <c r="E190" s="3" t="str">
        <f>'Listado de invitados'!E184&amp;" "&amp;'Listado de invitados'!F184&amp;" "&amp;'Listado de invitados'!G184</f>
        <v>  </v>
      </c>
    </row>
    <row r="191">
      <c r="A191" s="3"/>
      <c r="B191" s="3" t="str">
        <f>'Listado de invitados'!B185</f>
        <v>Costa</v>
      </c>
      <c r="C191" s="3" t="str">
        <f>'Listado de invitados'!C185</f>
        <v>Esposo de Ivana</v>
      </c>
      <c r="D191" s="3">
        <f>'Listado de invitados'!D185</f>
        <v>19</v>
      </c>
      <c r="E191" s="3" t="str">
        <f>'Listado de invitados'!E185&amp;" "&amp;'Listado de invitados'!F185&amp;" "&amp;'Listado de invitados'!G185</f>
        <v>  </v>
      </c>
    </row>
    <row r="192">
      <c r="A192" s="3"/>
      <c r="B192" s="3" t="str">
        <f>'Listado de invitados'!B186</f>
        <v>Costa</v>
      </c>
      <c r="C192" s="3" t="str">
        <f>'Listado de invitados'!C186</f>
        <v>Ivana</v>
      </c>
      <c r="D192" s="3">
        <f>'Listado de invitados'!D186</f>
        <v>19</v>
      </c>
      <c r="E192" s="3" t="str">
        <f>'Listado de invitados'!E186&amp;" "&amp;'Listado de invitados'!F186&amp;" "&amp;'Listado de invitados'!G186</f>
        <v>  </v>
      </c>
    </row>
    <row r="193">
      <c r="A193" s="3"/>
      <c r="B193" s="3" t="str">
        <f>'Listado de invitados'!B187</f>
        <v>Echezuri</v>
      </c>
      <c r="C193" s="3" t="str">
        <f>'Listado de invitados'!C187</f>
        <v>Eliana Melissa</v>
      </c>
      <c r="D193" s="3">
        <f>'Listado de invitados'!D187</f>
        <v>1</v>
      </c>
      <c r="E193" s="3" t="str">
        <f>'Listado de invitados'!E187&amp;" "&amp;'Listado de invitados'!F187&amp;" "&amp;'Listado de invitados'!G187</f>
        <v>  </v>
      </c>
    </row>
    <row r="194">
      <c r="A194" s="3"/>
      <c r="B194" s="3" t="str">
        <f>'Listado de invitados'!B188</f>
        <v>González</v>
      </c>
      <c r="C194" s="3" t="str">
        <f>'Listado de invitados'!C188</f>
        <v>María Florencia</v>
      </c>
      <c r="D194" s="3">
        <f>'Listado de invitados'!D188</f>
        <v>7</v>
      </c>
      <c r="E194" s="3" t="str">
        <f>'Listado de invitados'!E188&amp;" "&amp;'Listado de invitados'!F188&amp;" "&amp;'Listado de invitados'!G188</f>
        <v>  </v>
      </c>
    </row>
    <row r="195">
      <c r="A195" s="3"/>
      <c r="B195" s="3" t="str">
        <f>'Listado de invitados'!B189</f>
        <v>Montoto</v>
      </c>
      <c r="C195" s="3" t="str">
        <f>'Listado de invitados'!C189</f>
        <v>Bárbara Mariana</v>
      </c>
      <c r="D195" s="3">
        <f>'Listado de invitados'!D189</f>
        <v>5</v>
      </c>
      <c r="E195" s="3" t="str">
        <f>'Listado de invitados'!E189&amp;" "&amp;'Listado de invitados'!F189&amp;" "&amp;'Listado de invitados'!G189</f>
        <v>  </v>
      </c>
    </row>
    <row r="196">
      <c r="A196" s="3"/>
      <c r="B196" s="3" t="str">
        <f>'Listado de invitados'!B190</f>
        <v>Spinelli</v>
      </c>
      <c r="C196" s="3" t="str">
        <f>'Listado de invitados'!C190</f>
        <v>Miriam</v>
      </c>
      <c r="D196" s="3">
        <f>'Listado de invitados'!D190</f>
        <v>21</v>
      </c>
      <c r="E196" s="3" t="str">
        <f>'Listado de invitados'!E190&amp;" "&amp;'Listado de invitados'!F190&amp;" "&amp;'Listado de invitados'!G190</f>
        <v>  </v>
      </c>
    </row>
    <row r="197">
      <c r="A197" s="3"/>
      <c r="B197" s="3" t="str">
        <f>'Listado de invitados'!B191</f>
        <v>D'Amelio</v>
      </c>
      <c r="C197" s="3" t="str">
        <f>'Listado de invitados'!C191</f>
        <v>Domingo</v>
      </c>
      <c r="D197" s="3">
        <f>'Listado de invitados'!D191</f>
        <v>21</v>
      </c>
      <c r="E197" s="3" t="str">
        <f>'Listado de invitados'!E191&amp;" "&amp;'Listado de invitados'!F191&amp;" "&amp;'Listado de invitados'!G191</f>
        <v>  </v>
      </c>
    </row>
    <row r="198">
      <c r="A198" s="3"/>
      <c r="B198" s="3" t="str">
        <f>'Listado de invitados'!B192</f>
        <v>Bovina</v>
      </c>
      <c r="C198" s="3" t="str">
        <f>'Listado de invitados'!C192</f>
        <v>Marcela</v>
      </c>
      <c r="D198" s="3">
        <f>'Listado de invitados'!D192</f>
        <v>21</v>
      </c>
      <c r="E198" s="3" t="str">
        <f>'Listado de invitados'!E192&amp;" "&amp;'Listado de invitados'!F192&amp;" "&amp;'Listado de invitados'!G192</f>
        <v>  </v>
      </c>
    </row>
    <row r="199">
      <c r="A199" s="3"/>
      <c r="B199" s="3" t="str">
        <f>'Listado de invitados'!B193</f>
        <v>Bekier</v>
      </c>
      <c r="C199" s="3" t="str">
        <f>'Listado de invitados'!C193</f>
        <v>Lucas</v>
      </c>
      <c r="D199" s="3">
        <f>'Listado de invitados'!D193</f>
        <v>16</v>
      </c>
      <c r="E199" s="3" t="str">
        <f>'Listado de invitados'!E193&amp;" "&amp;'Listado de invitados'!F193&amp;" "&amp;'Listado de invitados'!G193</f>
        <v>  </v>
      </c>
    </row>
    <row r="200">
      <c r="A200" s="3"/>
      <c r="B200" s="3" t="str">
        <f>'Listado de invitados'!B194</f>
        <v>Algieri</v>
      </c>
      <c r="C200" s="3" t="str">
        <f>'Listado de invitados'!C194</f>
        <v>Juan Ignacio</v>
      </c>
      <c r="D200" s="3">
        <f>'Listado de invitados'!D194</f>
        <v>16</v>
      </c>
      <c r="E200" s="3" t="str">
        <f>'Listado de invitados'!E194&amp;" "&amp;'Listado de invitados'!F194&amp;" "&amp;'Listado de invitados'!G194</f>
        <v>  </v>
      </c>
    </row>
    <row r="201">
      <c r="A201" s="3"/>
      <c r="B201" s="3" t="str">
        <f>'Listado de invitados'!B195</f>
        <v>Díaz</v>
      </c>
      <c r="C201" s="3" t="str">
        <f>'Listado de invitados'!C195</f>
        <v>María de los Ángeles</v>
      </c>
      <c r="D201" s="3">
        <f>'Listado de invitados'!D195</f>
        <v>16</v>
      </c>
      <c r="E201" s="3" t="str">
        <f>'Listado de invitados'!E195&amp;" "&amp;'Listado de invitados'!F195&amp;" "&amp;'Listado de invitados'!G195</f>
        <v>  </v>
      </c>
    </row>
    <row r="202">
      <c r="A202" s="3"/>
      <c r="B202" s="3" t="str">
        <f>'Listado de invitados'!B196</f>
        <v>Jacobi</v>
      </c>
      <c r="C202" s="3" t="str">
        <f>'Listado de invitados'!C196</f>
        <v>Juan</v>
      </c>
      <c r="D202" s="3">
        <f>'Listado de invitados'!D196</f>
        <v>19</v>
      </c>
      <c r="E202" s="3" t="str">
        <f>'Listado de invitados'!E196&amp;" "&amp;'Listado de invitados'!F196&amp;" "&amp;'Listado de invitados'!G196</f>
        <v>  </v>
      </c>
    </row>
    <row r="203">
      <c r="A203" s="3"/>
      <c r="B203" s="3" t="str">
        <f>'Listado de invitados'!B197</f>
        <v>Jacobi</v>
      </c>
      <c r="C203" s="3" t="str">
        <f>'Listado de invitados'!C197</f>
        <v>Debora</v>
      </c>
      <c r="D203" s="3">
        <f>'Listado de invitados'!D197</f>
        <v>19</v>
      </c>
      <c r="E203" s="3" t="str">
        <f>'Listado de invitados'!E197&amp;" "&amp;'Listado de invitados'!F197&amp;" "&amp;'Listado de invitados'!G197</f>
        <v>  </v>
      </c>
    </row>
    <row r="204">
      <c r="A204" s="3"/>
      <c r="B204" s="3" t="str">
        <f>'Listado de invitados'!B198</f>
        <v/>
      </c>
      <c r="C204" s="3" t="str">
        <f>'Listado de invitados'!C198</f>
        <v/>
      </c>
      <c r="D204" s="3" t="str">
        <f>'Listado de invitados'!D198</f>
        <v/>
      </c>
      <c r="E204" s="3" t="str">
        <f>'Listado de invitados'!E198&amp;" "&amp;'Listado de invitados'!F198&amp;" "&amp;'Listado de invitados'!G198</f>
        <v>  </v>
      </c>
    </row>
    <row r="205">
      <c r="A205" s="3"/>
      <c r="B205" s="3" t="str">
        <f>'Listado de invitados'!B199</f>
        <v>Grande</v>
      </c>
      <c r="C205" s="3" t="str">
        <f>'Listado de invitados'!C199</f>
        <v>Marcela</v>
      </c>
      <c r="D205" s="3">
        <f>'Listado de invitados'!D199</f>
        <v>18</v>
      </c>
      <c r="E205" s="3" t="str">
        <f>'Listado de invitados'!E199&amp;" "&amp;'Listado de invitados'!F199&amp;" "&amp;'Listado de invitados'!G199</f>
        <v>  </v>
      </c>
    </row>
    <row r="206">
      <c r="A206" s="3"/>
      <c r="B206" s="3" t="str">
        <f>'Listado de invitados'!B200</f>
        <v/>
      </c>
      <c r="C206" s="3" t="str">
        <f>'Listado de invitados'!C200</f>
        <v/>
      </c>
      <c r="D206" s="3" t="str">
        <f>'Listado de invitados'!D200</f>
        <v/>
      </c>
      <c r="E206" s="3" t="str">
        <f>'Listado de invitados'!E200&amp;" "&amp;'Listado de invitados'!F200&amp;" "&amp;'Listado de invitados'!G200</f>
        <v>  </v>
      </c>
    </row>
    <row r="207">
      <c r="A207" s="3"/>
      <c r="B207" s="3" t="str">
        <f>'Listado de invitados'!B201</f>
        <v>Stordeur</v>
      </c>
      <c r="C207" s="3" t="str">
        <f>'Listado de invitados'!C201</f>
        <v>Quimey</v>
      </c>
      <c r="D207" s="3">
        <f>'Listado de invitados'!D201</f>
        <v>12</v>
      </c>
      <c r="E207" s="3" t="str">
        <f>'Listado de invitados'!E201&amp;" "&amp;'Listado de invitados'!F201&amp;" "&amp;'Listado de invitados'!G201</f>
        <v>  </v>
      </c>
    </row>
    <row r="208">
      <c r="A208" s="3"/>
      <c r="B208" s="3" t="str">
        <f>'Listado de invitados'!B202</f>
        <v>Van Straaten</v>
      </c>
      <c r="C208" s="3" t="str">
        <f>'Listado de invitados'!C202</f>
        <v>Paula</v>
      </c>
      <c r="D208" s="3">
        <f>'Listado de invitados'!D202</f>
        <v>12</v>
      </c>
      <c r="E208" s="3" t="str">
        <f>'Listado de invitados'!E202&amp;" "&amp;'Listado de invitados'!F202&amp;" "&amp;'Listado de invitados'!G202</f>
        <v>  </v>
      </c>
    </row>
    <row r="209">
      <c r="A209" s="3"/>
      <c r="B209" s="3" t="str">
        <f>'Listado de invitados'!B203</f>
        <v>Szuster</v>
      </c>
      <c r="C209" s="3" t="str">
        <f>'Listado de invitados'!C203</f>
        <v>Gustavo</v>
      </c>
      <c r="D209" s="3">
        <f>'Listado de invitados'!D203</f>
        <v>12</v>
      </c>
      <c r="E209" s="3" t="str">
        <f>'Listado de invitados'!E203&amp;" "&amp;'Listado de invitados'!F203&amp;" "&amp;'Listado de invitados'!G203</f>
        <v>  </v>
      </c>
    </row>
    <row r="210">
      <c r="A210" s="3"/>
      <c r="B210" s="3" t="str">
        <f>'Listado de invitados'!B204</f>
        <v>Comuzzi</v>
      </c>
      <c r="C210" s="3" t="str">
        <f>'Listado de invitados'!C204</f>
        <v>Pablo</v>
      </c>
      <c r="D210" s="3">
        <f>'Listado de invitados'!D204</f>
        <v>12</v>
      </c>
      <c r="E210" s="3" t="str">
        <f>'Listado de invitados'!E204&amp;" "&amp;'Listado de invitados'!F204&amp;" "&amp;'Listado de invitados'!G204</f>
        <v>  </v>
      </c>
    </row>
    <row r="211">
      <c r="A211" s="3"/>
      <c r="B211" s="3" t="str">
        <f>'Listado de invitados'!B205</f>
        <v>Calzón Flores</v>
      </c>
      <c r="C211" s="3" t="str">
        <f>'Listado de invitados'!C205</f>
        <v>Mercedes</v>
      </c>
      <c r="D211" s="3">
        <f>'Listado de invitados'!D205</f>
        <v>12</v>
      </c>
      <c r="E211" s="3" t="str">
        <f>'Listado de invitados'!E205&amp;" "&amp;'Listado de invitados'!F205&amp;" "&amp;'Listado de invitados'!G205</f>
        <v>  </v>
      </c>
    </row>
    <row r="212">
      <c r="A212" s="3"/>
      <c r="B212" s="3" t="str">
        <f>'Listado de invitados'!B206</f>
        <v>Restrepo</v>
      </c>
      <c r="C212" s="3" t="str">
        <f>'Listado de invitados'!C206</f>
        <v>Alfonso Gómez</v>
      </c>
      <c r="D212" s="3">
        <f>'Listado de invitados'!D206</f>
        <v>4</v>
      </c>
      <c r="E212" s="3" t="str">
        <f>'Listado de invitados'!E206&amp;" "&amp;'Listado de invitados'!F206&amp;" "&amp;'Listado de invitados'!G206</f>
        <v>  </v>
      </c>
    </row>
    <row r="213">
      <c r="A213" s="3"/>
      <c r="B213" s="3" t="str">
        <f>'Listado de invitados'!B207</f>
        <v>Correa</v>
      </c>
      <c r="C213" s="3" t="str">
        <f>'Listado de invitados'!C207</f>
        <v>Mariel</v>
      </c>
      <c r="D213" s="3">
        <f>'Listado de invitados'!D207</f>
        <v>6</v>
      </c>
      <c r="E213" s="3" t="str">
        <f>'Listado de invitados'!E207&amp;" "&amp;'Listado de invitados'!F207&amp;" "&amp;'Listado de invitados'!G207</f>
        <v>  </v>
      </c>
    </row>
    <row r="214">
      <c r="A214" s="3"/>
      <c r="B214" s="3" t="str">
        <f>'Listado de invitados'!B208</f>
        <v>Arakaki</v>
      </c>
      <c r="C214" s="3" t="str">
        <f>'Listado de invitados'!C208</f>
        <v>Ariel</v>
      </c>
      <c r="D214" s="3">
        <f>'Listado de invitados'!D208</f>
        <v>9</v>
      </c>
      <c r="E214" s="3" t="str">
        <f>'Listado de invitados'!E208&amp;" "&amp;'Listado de invitados'!F208&amp;" "&amp;'Listado de invitados'!G208</f>
        <v>  </v>
      </c>
    </row>
    <row r="215">
      <c r="A215" s="3"/>
      <c r="B215" s="3" t="str">
        <f>'Listado de invitados'!B209</f>
        <v>Taccir</v>
      </c>
      <c r="C215" s="3" t="str">
        <f>'Listado de invitados'!C209</f>
        <v>Alejandro</v>
      </c>
      <c r="D215" s="3">
        <f>'Listado de invitados'!D209</f>
        <v>9</v>
      </c>
      <c r="E215" s="3" t="str">
        <f>'Listado de invitados'!E209&amp;" "&amp;'Listado de invitados'!F209&amp;" "&amp;'Listado de invitados'!G209</f>
        <v>  </v>
      </c>
    </row>
    <row r="216">
      <c r="A216" s="3"/>
      <c r="B216" s="3" t="str">
        <f>'Listado de invitados'!B210</f>
        <v>Ghidoli</v>
      </c>
      <c r="C216" s="3" t="str">
        <f>'Listado de invitados'!C210</f>
        <v>Eduardo</v>
      </c>
      <c r="D216" s="3">
        <f>'Listado de invitados'!D210</f>
        <v>9</v>
      </c>
      <c r="E216" s="3" t="str">
        <f>'Listado de invitados'!E210&amp;" "&amp;'Listado de invitados'!F210&amp;" "&amp;'Listado de invitados'!G210</f>
        <v>  </v>
      </c>
    </row>
    <row r="217">
      <c r="A217" s="3"/>
      <c r="B217" s="3" t="str">
        <f>'Listado de invitados'!B211</f>
        <v>Vieira</v>
      </c>
      <c r="C217" s="3" t="str">
        <f>'Listado de invitados'!C211</f>
        <v>Cristian</v>
      </c>
      <c r="D217" s="3">
        <f>'Listado de invitados'!D211</f>
        <v>9</v>
      </c>
      <c r="E217" s="3" t="str">
        <f>'Listado de invitados'!E211&amp;" "&amp;'Listado de invitados'!F211&amp;" "&amp;'Listado de invitados'!G211</f>
        <v>  </v>
      </c>
    </row>
    <row r="218">
      <c r="A218" s="3"/>
      <c r="B218" s="3" t="str">
        <f>'Listado de invitados'!B212</f>
        <v>Sala Mujica</v>
      </c>
      <c r="C218" s="3" t="str">
        <f>'Listado de invitados'!C212</f>
        <v>Guido</v>
      </c>
      <c r="D218" s="3">
        <f>'Listado de invitados'!D212</f>
        <v>9</v>
      </c>
      <c r="E218" s="3" t="str">
        <f>'Listado de invitados'!E212&amp;" "&amp;'Listado de invitados'!F212&amp;" "&amp;'Listado de invitados'!G212</f>
        <v>  </v>
      </c>
    </row>
    <row r="219">
      <c r="A219" s="3"/>
      <c r="B219" s="3" t="str">
        <f>'Listado de invitados'!B213</f>
        <v>Perez</v>
      </c>
      <c r="C219" s="3" t="str">
        <f>'Listado de invitados'!C213</f>
        <v>Lucas</v>
      </c>
      <c r="D219" s="3">
        <f>'Listado de invitados'!D213</f>
        <v>9</v>
      </c>
      <c r="E219" s="3" t="str">
        <f>'Listado de invitados'!E213&amp;" "&amp;'Listado de invitados'!F213&amp;" "&amp;'Listado de invitados'!G213</f>
        <v>  </v>
      </c>
    </row>
    <row r="220">
      <c r="A220" s="3"/>
      <c r="B220" s="3" t="str">
        <f>'Listado de invitados'!B214</f>
        <v>Perez</v>
      </c>
      <c r="C220" s="3" t="str">
        <f>'Listado de invitados'!C214</f>
        <v>Diego</v>
      </c>
      <c r="D220" s="3">
        <f>'Listado de invitados'!D214</f>
        <v>9</v>
      </c>
      <c r="E220" s="3" t="str">
        <f>'Listado de invitados'!E214&amp;" "&amp;'Listado de invitados'!F214&amp;" "&amp;'Listado de invitados'!G214</f>
        <v>  </v>
      </c>
    </row>
    <row r="221">
      <c r="A221" s="3"/>
      <c r="B221" s="3" t="str">
        <f>'Listado de invitados'!B215</f>
        <v>Torti</v>
      </c>
      <c r="C221" s="3" t="str">
        <f>'Listado de invitados'!C215</f>
        <v>Manuel</v>
      </c>
      <c r="D221" s="3">
        <f>'Listado de invitados'!D215</f>
        <v>9</v>
      </c>
      <c r="E221" s="3" t="str">
        <f>'Listado de invitados'!E215&amp;" "&amp;'Listado de invitados'!F215&amp;" "&amp;'Listado de invitados'!G215</f>
        <v>  </v>
      </c>
    </row>
    <row r="222">
      <c r="A222" s="3"/>
      <c r="B222" s="3" t="str">
        <f>'Listado de invitados'!B216</f>
        <v>Cornejo</v>
      </c>
      <c r="C222" s="3" t="str">
        <f>'Listado de invitados'!C216</f>
        <v>Javier</v>
      </c>
      <c r="D222" s="3">
        <f>'Listado de invitados'!D216</f>
        <v>9</v>
      </c>
      <c r="E222" s="3" t="str">
        <f>'Listado de invitados'!E216&amp;" "&amp;'Listado de invitados'!F216&amp;" "&amp;'Listado de invitados'!G216</f>
        <v>  </v>
      </c>
    </row>
    <row r="223">
      <c r="A223" s="3"/>
      <c r="B223" s="3" t="str">
        <f>'Listado de invitados'!B217</f>
        <v/>
      </c>
      <c r="C223" s="3" t="str">
        <f>'Listado de invitados'!C217</f>
        <v/>
      </c>
      <c r="D223" s="3" t="str">
        <f>'Listado de invitados'!D217</f>
        <v/>
      </c>
      <c r="E223" s="3" t="str">
        <f>'Listado de invitados'!E217&amp;" "&amp;'Listado de invitados'!F217&amp;" "&amp;'Listado de invitados'!G217</f>
        <v>  </v>
      </c>
    </row>
    <row r="224">
      <c r="A224" s="3"/>
      <c r="B224" s="3" t="str">
        <f>'Listado de invitados'!B218</f>
        <v/>
      </c>
      <c r="C224" s="3" t="str">
        <f>'Listado de invitados'!C218</f>
        <v/>
      </c>
      <c r="D224" s="3" t="str">
        <f>'Listado de invitados'!D218</f>
        <v/>
      </c>
      <c r="E224" s="3" t="str">
        <f>'Listado de invitados'!E218&amp;" "&amp;'Listado de invitados'!F218&amp;" "&amp;'Listado de invitados'!G218</f>
        <v>  </v>
      </c>
    </row>
    <row r="225">
      <c r="A225" s="3"/>
      <c r="B225" s="3" t="str">
        <f>'Listado de invitados'!B219</f>
        <v/>
      </c>
      <c r="C225" s="3" t="str">
        <f>'Listado de invitados'!C219</f>
        <v/>
      </c>
      <c r="D225" s="3" t="str">
        <f>'Listado de invitados'!D219</f>
        <v/>
      </c>
      <c r="E225" s="3" t="str">
        <f>'Listado de invitados'!E219&amp;" "&amp;'Listado de invitados'!F219&amp;" "&amp;'Listado de invitados'!G219</f>
        <v>  </v>
      </c>
    </row>
    <row r="226">
      <c r="A226" s="3"/>
      <c r="B226" s="3" t="str">
        <f>'Listado de invitados'!B220</f>
        <v/>
      </c>
      <c r="C226" s="3" t="str">
        <f>'Listado de invitados'!C220</f>
        <v/>
      </c>
      <c r="D226" s="3" t="str">
        <f>'Listado de invitados'!D220</f>
        <v/>
      </c>
      <c r="E226" s="3" t="str">
        <f>'Listado de invitados'!E220&amp;" "&amp;'Listado de invitados'!F220&amp;" "&amp;'Listado de invitados'!G220</f>
        <v>  </v>
      </c>
    </row>
    <row r="227">
      <c r="A227" s="3"/>
      <c r="B227" s="3" t="str">
        <f>'Listado de invitados'!B221</f>
        <v/>
      </c>
      <c r="C227" s="3" t="str">
        <f>'Listado de invitados'!C221</f>
        <v/>
      </c>
      <c r="D227" s="3" t="str">
        <f>'Listado de invitados'!D221</f>
        <v/>
      </c>
      <c r="E227" s="3" t="str">
        <f>'Listado de invitados'!E221&amp;" "&amp;'Listado de invitados'!F221&amp;" "&amp;'Listado de invitados'!G221</f>
        <v>  </v>
      </c>
    </row>
    <row r="228">
      <c r="A228" s="3"/>
      <c r="B228" s="3" t="str">
        <f>'Listado de invitados'!B222</f>
        <v/>
      </c>
      <c r="C228" s="3" t="str">
        <f>'Listado de invitados'!C222</f>
        <v/>
      </c>
      <c r="D228" s="3" t="str">
        <f>'Listado de invitados'!D222</f>
        <v/>
      </c>
      <c r="E228" s="3" t="str">
        <f>'Listado de invitados'!E222&amp;" "&amp;'Listado de invitados'!F222&amp;" "&amp;'Listado de invitados'!G222</f>
        <v>  </v>
      </c>
    </row>
    <row r="229">
      <c r="A229" s="3"/>
      <c r="B229" s="3" t="str">
        <f>'Listado de invitados'!B223</f>
        <v/>
      </c>
      <c r="C229" s="3" t="str">
        <f>'Listado de invitados'!C223</f>
        <v/>
      </c>
      <c r="D229" s="3" t="str">
        <f>'Listado de invitados'!D223</f>
        <v/>
      </c>
      <c r="E229" s="3" t="str">
        <f>'Listado de invitados'!E223&amp;" "&amp;'Listado de invitados'!F223&amp;" "&amp;'Listado de invitados'!G223</f>
        <v>  </v>
      </c>
    </row>
    <row r="230">
      <c r="A230" s="3"/>
      <c r="B230" s="3" t="str">
        <f>'Listado de invitados'!B224</f>
        <v/>
      </c>
      <c r="C230" s="3" t="str">
        <f>'Listado de invitados'!C224</f>
        <v/>
      </c>
      <c r="D230" s="3" t="str">
        <f>'Listado de invitados'!D224</f>
        <v/>
      </c>
      <c r="E230" s="3" t="str">
        <f>'Listado de invitados'!E224&amp;" "&amp;'Listado de invitados'!F224&amp;" "&amp;'Listado de invitados'!G224</f>
        <v>  </v>
      </c>
    </row>
    <row r="231">
      <c r="A231" s="3"/>
      <c r="B231" s="3" t="str">
        <f>'Listado de invitados'!B225</f>
        <v/>
      </c>
      <c r="C231" s="3" t="str">
        <f>'Listado de invitados'!C225</f>
        <v/>
      </c>
      <c r="D231" s="3" t="str">
        <f>'Listado de invitados'!D225</f>
        <v/>
      </c>
      <c r="E231" s="3" t="str">
        <f>'Listado de invitados'!E225&amp;" "&amp;'Listado de invitados'!F225&amp;" "&amp;'Listado de invitados'!G225</f>
        <v>  </v>
      </c>
    </row>
    <row r="232">
      <c r="A232" s="3"/>
      <c r="B232" s="3" t="str">
        <f>'Listado de invitados'!B226</f>
        <v/>
      </c>
      <c r="C232" s="3" t="str">
        <f>'Listado de invitados'!C226</f>
        <v/>
      </c>
      <c r="D232" s="3" t="str">
        <f>'Listado de invitados'!D226</f>
        <v/>
      </c>
      <c r="E232" s="3" t="str">
        <f>'Listado de invitados'!E226&amp;" "&amp;'Listado de invitados'!F226&amp;" "&amp;'Listado de invitados'!G226</f>
        <v>  </v>
      </c>
    </row>
    <row r="233">
      <c r="A233" s="3"/>
      <c r="B233" s="3" t="str">
        <f>'Listado de invitados'!B227</f>
        <v/>
      </c>
      <c r="C233" s="3" t="str">
        <f>'Listado de invitados'!C227</f>
        <v/>
      </c>
      <c r="D233" s="3" t="str">
        <f>'Listado de invitados'!D227</f>
        <v/>
      </c>
      <c r="E233" s="3" t="str">
        <f>'Listado de invitados'!E227&amp;" "&amp;'Listado de invitados'!F227&amp;" "&amp;'Listado de invitados'!G227</f>
        <v>  </v>
      </c>
    </row>
    <row r="234">
      <c r="A234" s="3"/>
      <c r="B234" s="3" t="str">
        <f>'Listado de invitados'!B228</f>
        <v/>
      </c>
      <c r="C234" s="3" t="str">
        <f>'Listado de invitados'!C228</f>
        <v/>
      </c>
      <c r="D234" s="3" t="str">
        <f>'Listado de invitados'!D228</f>
        <v/>
      </c>
      <c r="E234" s="3" t="str">
        <f>'Listado de invitados'!E228&amp;" "&amp;'Listado de invitados'!F228&amp;" "&amp;'Listado de invitados'!G228</f>
        <v>  </v>
      </c>
    </row>
    <row r="235">
      <c r="A235" s="3"/>
      <c r="B235" s="3" t="str">
        <f>'Listado de invitados'!B229</f>
        <v/>
      </c>
      <c r="C235" s="3" t="str">
        <f>'Listado de invitados'!C229</f>
        <v/>
      </c>
      <c r="D235" s="3" t="str">
        <f>'Listado de invitados'!D229</f>
        <v/>
      </c>
      <c r="E235" s="3" t="str">
        <f>'Listado de invitados'!E229&amp;" "&amp;'Listado de invitados'!F229&amp;" "&amp;'Listado de invitados'!G229</f>
        <v>  </v>
      </c>
    </row>
    <row r="236">
      <c r="A236" s="3"/>
      <c r="B236" s="3" t="str">
        <f>'Listado de invitados'!B230</f>
        <v/>
      </c>
      <c r="C236" s="3" t="str">
        <f>'Listado de invitados'!C230</f>
        <v/>
      </c>
      <c r="D236" s="3" t="str">
        <f>'Listado de invitados'!D230</f>
        <v/>
      </c>
      <c r="E236" s="3" t="str">
        <f>'Listado de invitados'!E230&amp;" "&amp;'Listado de invitados'!F230&amp;" "&amp;'Listado de invitados'!G230</f>
        <v>  </v>
      </c>
    </row>
    <row r="237">
      <c r="A237" s="3"/>
      <c r="B237" s="3" t="str">
        <f>'Listado de invitados'!B231</f>
        <v/>
      </c>
      <c r="C237" s="3" t="str">
        <f>'Listado de invitados'!C231</f>
        <v/>
      </c>
      <c r="D237" s="3" t="str">
        <f>'Listado de invitados'!D231</f>
        <v/>
      </c>
      <c r="E237" s="3" t="str">
        <f>'Listado de invitados'!E231&amp;" "&amp;'Listado de invitados'!F231&amp;" "&amp;'Listado de invitados'!G231</f>
        <v>  </v>
      </c>
    </row>
    <row r="238">
      <c r="A238" s="3"/>
      <c r="B238" s="3" t="str">
        <f>'Listado de invitados'!B232</f>
        <v/>
      </c>
      <c r="C238" s="3" t="str">
        <f>'Listado de invitados'!C232</f>
        <v/>
      </c>
      <c r="D238" s="3" t="str">
        <f>'Listado de invitados'!D232</f>
        <v/>
      </c>
      <c r="E238" s="3" t="str">
        <f>'Listado de invitados'!E232&amp;" "&amp;'Listado de invitados'!F232&amp;" "&amp;'Listado de invitados'!G232</f>
        <v>  </v>
      </c>
    </row>
    <row r="239">
      <c r="A239" s="3"/>
      <c r="B239" s="3" t="str">
        <f>'Listado de invitados'!B233</f>
        <v/>
      </c>
      <c r="C239" s="3" t="str">
        <f>'Listado de invitados'!C233</f>
        <v/>
      </c>
      <c r="D239" s="3" t="str">
        <f>'Listado de invitados'!D233</f>
        <v/>
      </c>
      <c r="E239" s="3" t="str">
        <f>'Listado de invitados'!E233&amp;" "&amp;'Listado de invitados'!F233&amp;" "&amp;'Listado de invitados'!G233</f>
        <v>  </v>
      </c>
    </row>
    <row r="240">
      <c r="A240" s="3"/>
      <c r="B240" s="3" t="str">
        <f>'Listado de invitados'!B234</f>
        <v/>
      </c>
      <c r="C240" s="3" t="str">
        <f>'Listado de invitados'!C234</f>
        <v/>
      </c>
      <c r="D240" s="3" t="str">
        <f>'Listado de invitados'!D234</f>
        <v/>
      </c>
      <c r="E240" s="3" t="str">
        <f>'Listado de invitados'!E234&amp;" "&amp;'Listado de invitados'!F234&amp;" "&amp;'Listado de invitados'!G234</f>
        <v>  </v>
      </c>
    </row>
    <row r="241">
      <c r="A241" s="3"/>
      <c r="B241" s="3" t="str">
        <f>'Listado de invitados'!B235</f>
        <v/>
      </c>
      <c r="C241" s="3" t="str">
        <f>'Listado de invitados'!C235</f>
        <v/>
      </c>
      <c r="D241" s="3" t="str">
        <f>'Listado de invitados'!D235</f>
        <v/>
      </c>
      <c r="E241" s="3" t="str">
        <f>'Listado de invitados'!E235&amp;" "&amp;'Listado de invitados'!F235&amp;" "&amp;'Listado de invitados'!G235</f>
        <v>  </v>
      </c>
    </row>
    <row r="242">
      <c r="A242" s="3"/>
      <c r="B242" s="3" t="str">
        <f>'Listado de invitados'!B236</f>
        <v/>
      </c>
      <c r="C242" s="3" t="str">
        <f>'Listado de invitados'!C236</f>
        <v/>
      </c>
      <c r="D242" s="3" t="str">
        <f>'Listado de invitados'!D236</f>
        <v/>
      </c>
      <c r="E242" s="3" t="str">
        <f>'Listado de invitados'!E236&amp;" "&amp;'Listado de invitados'!F236&amp;" "&amp;'Listado de invitados'!G236</f>
        <v>  </v>
      </c>
    </row>
    <row r="243">
      <c r="A243" s="3"/>
      <c r="B243" s="3" t="str">
        <f>'Listado de invitados'!B237</f>
        <v/>
      </c>
      <c r="C243" s="3" t="str">
        <f>'Listado de invitados'!C237</f>
        <v/>
      </c>
      <c r="D243" s="3" t="str">
        <f>'Listado de invitados'!D237</f>
        <v/>
      </c>
      <c r="E243" s="3" t="str">
        <f>'Listado de invitados'!E237&amp;" "&amp;'Listado de invitados'!F237&amp;" "&amp;'Listado de invitados'!G237</f>
        <v>  </v>
      </c>
    </row>
    <row r="244">
      <c r="A244" s="3"/>
      <c r="B244" s="3" t="str">
        <f>'Listado de invitados'!B238</f>
        <v/>
      </c>
      <c r="C244" s="3" t="str">
        <f>'Listado de invitados'!C238</f>
        <v/>
      </c>
      <c r="D244" s="3" t="str">
        <f>'Listado de invitados'!D238</f>
        <v/>
      </c>
      <c r="E244" s="3" t="str">
        <f>'Listado de invitados'!E238&amp;" "&amp;'Listado de invitados'!F238&amp;" "&amp;'Listado de invitados'!G238</f>
        <v>  </v>
      </c>
    </row>
    <row r="245">
      <c r="A245" s="3"/>
      <c r="B245" s="3" t="str">
        <f>'Listado de invitados'!B239</f>
        <v/>
      </c>
      <c r="C245" s="3" t="str">
        <f>'Listado de invitados'!C239</f>
        <v/>
      </c>
      <c r="D245" s="3" t="str">
        <f>'Listado de invitados'!D239</f>
        <v/>
      </c>
      <c r="E245" s="3" t="str">
        <f>'Listado de invitados'!E239&amp;" "&amp;'Listado de invitados'!F239&amp;" "&amp;'Listado de invitados'!G239</f>
        <v>  </v>
      </c>
    </row>
    <row r="246">
      <c r="A246" s="3"/>
      <c r="B246" s="3" t="str">
        <f>'Listado de invitados'!B240</f>
        <v/>
      </c>
      <c r="C246" s="3" t="str">
        <f>'Listado de invitados'!C240</f>
        <v/>
      </c>
      <c r="D246" s="3" t="str">
        <f>'Listado de invitados'!D240</f>
        <v/>
      </c>
      <c r="E246" s="3" t="str">
        <f>'Listado de invitados'!E240&amp;" "&amp;'Listado de invitados'!F240&amp;" "&amp;'Listado de invitados'!G240</f>
        <v>  </v>
      </c>
    </row>
    <row r="247">
      <c r="A247" s="3"/>
      <c r="B247" s="3" t="str">
        <f>'Listado de invitados'!B241</f>
        <v/>
      </c>
      <c r="C247" s="3" t="str">
        <f>'Listado de invitados'!C241</f>
        <v/>
      </c>
      <c r="D247" s="3" t="str">
        <f>'Listado de invitados'!D241</f>
        <v/>
      </c>
      <c r="E247" s="3" t="str">
        <f>'Listado de invitados'!E241&amp;" "&amp;'Listado de invitados'!F241&amp;" "&amp;'Listado de invitados'!G241</f>
        <v>  </v>
      </c>
    </row>
    <row r="248">
      <c r="A248" s="3"/>
      <c r="B248" s="3" t="str">
        <f>'Listado de invitados'!B242</f>
        <v/>
      </c>
      <c r="C248" s="3" t="str">
        <f>'Listado de invitados'!C242</f>
        <v/>
      </c>
      <c r="D248" s="3" t="str">
        <f>'Listado de invitados'!D242</f>
        <v/>
      </c>
      <c r="E248" s="3" t="str">
        <f>'Listado de invitados'!E242&amp;" "&amp;'Listado de invitados'!F242&amp;" "&amp;'Listado de invitados'!G242</f>
        <v>  </v>
      </c>
    </row>
    <row r="249">
      <c r="A249" s="3"/>
      <c r="B249" s="3" t="str">
        <f>'Listado de invitados'!B243</f>
        <v/>
      </c>
      <c r="C249" s="3" t="str">
        <f>'Listado de invitados'!C243</f>
        <v/>
      </c>
      <c r="D249" s="3" t="str">
        <f>'Listado de invitados'!D243</f>
        <v/>
      </c>
      <c r="E249" s="3" t="str">
        <f>'Listado de invitados'!E243&amp;" "&amp;'Listado de invitados'!F243&amp;" "&amp;'Listado de invitados'!G243</f>
        <v>  </v>
      </c>
    </row>
    <row r="250">
      <c r="A250" s="3"/>
      <c r="B250" s="3" t="str">
        <f>'Listado de invitados'!B244</f>
        <v/>
      </c>
      <c r="C250" s="3" t="str">
        <f>'Listado de invitados'!C244</f>
        <v/>
      </c>
      <c r="D250" s="3" t="str">
        <f>'Listado de invitados'!D244</f>
        <v/>
      </c>
      <c r="E250" s="3" t="str">
        <f>'Listado de invitados'!E244&amp;" "&amp;'Listado de invitados'!F244&amp;" "&amp;'Listado de invitados'!G244</f>
        <v>  </v>
      </c>
    </row>
    <row r="251">
      <c r="A251" s="3"/>
      <c r="B251" s="3" t="str">
        <f>'Listado de invitados'!B245</f>
        <v/>
      </c>
      <c r="C251" s="3" t="str">
        <f>'Listado de invitados'!C245</f>
        <v/>
      </c>
      <c r="D251" s="3" t="str">
        <f>'Listado de invitados'!D245</f>
        <v/>
      </c>
      <c r="E251" s="3" t="str">
        <f>'Listado de invitados'!E245&amp;" "&amp;'Listado de invitados'!F245&amp;" "&amp;'Listado de invitados'!G245</f>
        <v>  </v>
      </c>
    </row>
    <row r="252">
      <c r="A252" s="3"/>
      <c r="B252" s="3" t="str">
        <f>'Listado de invitados'!B246</f>
        <v/>
      </c>
      <c r="C252" s="3" t="str">
        <f>'Listado de invitados'!C246</f>
        <v/>
      </c>
      <c r="D252" s="3" t="str">
        <f>'Listado de invitados'!D246</f>
        <v/>
      </c>
      <c r="E252" s="3" t="str">
        <f>'Listado de invitados'!E246&amp;" "&amp;'Listado de invitados'!F246&amp;" "&amp;'Listado de invitados'!G246</f>
        <v>  </v>
      </c>
    </row>
    <row r="253">
      <c r="A253" s="3"/>
      <c r="B253" s="3" t="str">
        <f>'Listado de invitados'!B247</f>
        <v/>
      </c>
      <c r="C253" s="3" t="str">
        <f>'Listado de invitados'!C247</f>
        <v/>
      </c>
      <c r="D253" s="3" t="str">
        <f>'Listado de invitados'!D247</f>
        <v/>
      </c>
      <c r="E253" s="3" t="str">
        <f>'Listado de invitados'!E247&amp;" "&amp;'Listado de invitados'!F247&amp;" "&amp;'Listado de invitados'!G247</f>
        <v>  </v>
      </c>
    </row>
    <row r="254">
      <c r="A254" s="3"/>
      <c r="B254" s="3" t="str">
        <f>'Listado de invitados'!B248</f>
        <v/>
      </c>
      <c r="C254" s="3" t="str">
        <f>'Listado de invitados'!C248</f>
        <v/>
      </c>
      <c r="D254" s="3" t="str">
        <f>'Listado de invitados'!D248</f>
        <v/>
      </c>
      <c r="E254" s="3" t="str">
        <f>'Listado de invitados'!E248&amp;" "&amp;'Listado de invitados'!F248&amp;" "&amp;'Listado de invitados'!G248</f>
        <v>  </v>
      </c>
    </row>
    <row r="255">
      <c r="A255" s="3"/>
      <c r="B255" s="3" t="str">
        <f>'Listado de invitados'!B249</f>
        <v/>
      </c>
      <c r="C255" s="3" t="str">
        <f>'Listado de invitados'!C249</f>
        <v/>
      </c>
      <c r="D255" s="3" t="str">
        <f>'Listado de invitados'!D249</f>
        <v/>
      </c>
      <c r="E255" s="3" t="str">
        <f>'Listado de invitados'!E249&amp;" "&amp;'Listado de invitados'!F249&amp;" "&amp;'Listado de invitados'!G249</f>
        <v>  </v>
      </c>
    </row>
    <row r="256">
      <c r="A256" s="3"/>
      <c r="B256" s="3" t="str">
        <f>'Listado de invitados'!B250</f>
        <v/>
      </c>
      <c r="C256" s="3" t="str">
        <f>'Listado de invitados'!C250</f>
        <v/>
      </c>
      <c r="D256" s="3" t="str">
        <f>'Listado de invitados'!D250</f>
        <v/>
      </c>
      <c r="E256" s="3" t="str">
        <f>'Listado de invitados'!E250&amp;" "&amp;'Listado de invitados'!F250&amp;" "&amp;'Listado de invitados'!G250</f>
        <v>  </v>
      </c>
    </row>
    <row r="257">
      <c r="A257" s="3"/>
      <c r="B257" s="3" t="str">
        <f>'Listado de invitados'!B251</f>
        <v/>
      </c>
      <c r="C257" s="3" t="str">
        <f>'Listado de invitados'!C251</f>
        <v/>
      </c>
      <c r="D257" s="3" t="str">
        <f>'Listado de invitados'!D251</f>
        <v/>
      </c>
      <c r="E257" s="3" t="str">
        <f>'Listado de invitados'!E251&amp;" "&amp;'Listado de invitados'!F251&amp;" "&amp;'Listado de invitados'!G251</f>
        <v>  </v>
      </c>
    </row>
    <row r="258">
      <c r="A258" s="3"/>
      <c r="B258" s="3" t="str">
        <f>'Listado de invitados'!B252</f>
        <v/>
      </c>
      <c r="C258" s="3" t="str">
        <f>'Listado de invitados'!C252</f>
        <v/>
      </c>
      <c r="D258" s="3" t="str">
        <f>'Listado de invitados'!D252</f>
        <v/>
      </c>
      <c r="E258" s="3" t="str">
        <f>'Listado de invitados'!E252&amp;" "&amp;'Listado de invitados'!F252&amp;" "&amp;'Listado de invitados'!G252</f>
        <v>  </v>
      </c>
    </row>
    <row r="259">
      <c r="A259" s="3"/>
      <c r="B259" s="3" t="str">
        <f>'Listado de invitados'!B253</f>
        <v/>
      </c>
      <c r="C259" s="3" t="str">
        <f>'Listado de invitados'!C253</f>
        <v/>
      </c>
      <c r="D259" s="3" t="str">
        <f>'Listado de invitados'!D253</f>
        <v/>
      </c>
      <c r="E259" s="3" t="str">
        <f>'Listado de invitados'!E253&amp;" "&amp;'Listado de invitados'!F253&amp;" "&amp;'Listado de invitados'!G253</f>
        <v>  </v>
      </c>
    </row>
    <row r="260">
      <c r="A260" s="3"/>
      <c r="B260" s="3" t="str">
        <f>'Listado de invitados'!B254</f>
        <v/>
      </c>
      <c r="C260" s="3" t="str">
        <f>'Listado de invitados'!C254</f>
        <v/>
      </c>
      <c r="D260" s="3" t="str">
        <f>'Listado de invitados'!D254</f>
        <v/>
      </c>
      <c r="E260" s="3" t="str">
        <f>'Listado de invitados'!E254&amp;" "&amp;'Listado de invitados'!F254&amp;" "&amp;'Listado de invitados'!G254</f>
        <v>  </v>
      </c>
    </row>
    <row r="261">
      <c r="A261" s="3"/>
      <c r="B261" s="3" t="str">
        <f>'Listado de invitados'!B255</f>
        <v/>
      </c>
      <c r="C261" s="3" t="str">
        <f>'Listado de invitados'!C255</f>
        <v/>
      </c>
      <c r="D261" s="3" t="str">
        <f>'Listado de invitados'!D255</f>
        <v/>
      </c>
      <c r="E261" s="3" t="str">
        <f>'Listado de invitados'!E255&amp;" "&amp;'Listado de invitados'!F255&amp;" "&amp;'Listado de invitados'!G255</f>
        <v>  </v>
      </c>
    </row>
    <row r="262">
      <c r="A262" s="3"/>
      <c r="B262" s="3" t="str">
        <f>'Listado de invitados'!B256</f>
        <v/>
      </c>
      <c r="C262" s="3" t="str">
        <f>'Listado de invitados'!C256</f>
        <v/>
      </c>
      <c r="D262" s="3" t="str">
        <f>'Listado de invitados'!D256</f>
        <v/>
      </c>
      <c r="E262" s="3" t="str">
        <f>'Listado de invitados'!E256&amp;" "&amp;'Listado de invitados'!F256&amp;" "&amp;'Listado de invitados'!G256</f>
        <v>  </v>
      </c>
    </row>
    <row r="263">
      <c r="A263" s="3"/>
      <c r="B263" s="3" t="str">
        <f>'Listado de invitados'!B257</f>
        <v/>
      </c>
      <c r="C263" s="3" t="str">
        <f>'Listado de invitados'!C257</f>
        <v/>
      </c>
      <c r="D263" s="3" t="str">
        <f>'Listado de invitados'!D257</f>
        <v/>
      </c>
      <c r="E263" s="3" t="str">
        <f>'Listado de invitados'!E257&amp;" "&amp;'Listado de invitados'!F257&amp;" "&amp;'Listado de invitados'!G257</f>
        <v>  </v>
      </c>
    </row>
    <row r="264">
      <c r="A264" s="3"/>
      <c r="B264" s="3" t="str">
        <f>'Listado de invitados'!B258</f>
        <v/>
      </c>
      <c r="C264" s="3" t="str">
        <f>'Listado de invitados'!C258</f>
        <v/>
      </c>
      <c r="D264" s="3" t="str">
        <f>'Listado de invitados'!D258</f>
        <v/>
      </c>
      <c r="E264" s="3" t="str">
        <f>'Listado de invitados'!E258&amp;" "&amp;'Listado de invitados'!F258&amp;" "&amp;'Listado de invitados'!G258</f>
        <v>  </v>
      </c>
    </row>
    <row r="265">
      <c r="A265" s="3"/>
      <c r="B265" s="3" t="str">
        <f>'Listado de invitados'!B259</f>
        <v/>
      </c>
      <c r="C265" s="3" t="str">
        <f>'Listado de invitados'!C259</f>
        <v/>
      </c>
      <c r="D265" s="3" t="str">
        <f>'Listado de invitados'!D259</f>
        <v/>
      </c>
      <c r="E265" s="3" t="str">
        <f>'Listado de invitados'!E259&amp;" "&amp;'Listado de invitados'!F259&amp;" "&amp;'Listado de invitados'!G259</f>
        <v>  </v>
      </c>
    </row>
    <row r="266">
      <c r="A266" s="3"/>
      <c r="B266" s="3" t="str">
        <f>'Listado de invitados'!B260</f>
        <v/>
      </c>
      <c r="C266" s="3" t="str">
        <f>'Listado de invitados'!C260</f>
        <v/>
      </c>
      <c r="D266" s="3" t="str">
        <f>'Listado de invitados'!D260</f>
        <v/>
      </c>
      <c r="E266" s="3" t="str">
        <f>'Listado de invitados'!E260&amp;" "&amp;'Listado de invitados'!F260&amp;" "&amp;'Listado de invitados'!G260</f>
        <v>  </v>
      </c>
    </row>
    <row r="267">
      <c r="A267" s="3"/>
      <c r="B267" s="3" t="str">
        <f>'Listado de invitados'!B261</f>
        <v/>
      </c>
      <c r="C267" s="3" t="str">
        <f>'Listado de invitados'!C261</f>
        <v/>
      </c>
      <c r="D267" s="3" t="str">
        <f>'Listado de invitados'!D261</f>
        <v/>
      </c>
      <c r="E267" s="3" t="str">
        <f>'Listado de invitados'!E261&amp;" "&amp;'Listado de invitados'!F261&amp;" "&amp;'Listado de invitados'!G261</f>
        <v>  </v>
      </c>
    </row>
    <row r="268">
      <c r="A268" s="3"/>
      <c r="B268" s="3" t="str">
        <f>'Listado de invitados'!B262</f>
        <v/>
      </c>
      <c r="C268" s="3" t="str">
        <f>'Listado de invitados'!C262</f>
        <v/>
      </c>
      <c r="D268" s="3" t="str">
        <f>'Listado de invitados'!D262</f>
        <v/>
      </c>
      <c r="E268" s="3" t="str">
        <f>'Listado de invitados'!E262&amp;" "&amp;'Listado de invitados'!F262&amp;" "&amp;'Listado de invitados'!G262</f>
        <v>  </v>
      </c>
    </row>
    <row r="269">
      <c r="A269" s="3"/>
      <c r="B269" s="3" t="str">
        <f>'Listado de invitados'!B263</f>
        <v/>
      </c>
      <c r="C269" s="3" t="str">
        <f>'Listado de invitados'!C263</f>
        <v/>
      </c>
      <c r="D269" s="3" t="str">
        <f>'Listado de invitados'!D263</f>
        <v/>
      </c>
      <c r="E269" s="3" t="str">
        <f>'Listado de invitados'!E263&amp;" "&amp;'Listado de invitados'!F263&amp;" "&amp;'Listado de invitados'!G263</f>
        <v>  </v>
      </c>
    </row>
    <row r="270">
      <c r="A270" s="3"/>
      <c r="B270" s="3" t="str">
        <f>'Listado de invitados'!B264</f>
        <v/>
      </c>
      <c r="C270" s="3" t="str">
        <f>'Listado de invitados'!C264</f>
        <v/>
      </c>
      <c r="D270" s="3" t="str">
        <f>'Listado de invitados'!D264</f>
        <v/>
      </c>
      <c r="E270" s="3" t="str">
        <f>'Listado de invitados'!E264&amp;" "&amp;'Listado de invitados'!F264&amp;" "&amp;'Listado de invitados'!G264</f>
        <v>  </v>
      </c>
    </row>
    <row r="271">
      <c r="A271" s="3"/>
      <c r="B271" s="3" t="str">
        <f>'Listado de invitados'!B265</f>
        <v/>
      </c>
      <c r="C271" s="3" t="str">
        <f>'Listado de invitados'!C265</f>
        <v/>
      </c>
      <c r="D271" s="3" t="str">
        <f>'Listado de invitados'!D265</f>
        <v/>
      </c>
      <c r="E271" s="3" t="str">
        <f>'Listado de invitados'!E265&amp;" "&amp;'Listado de invitados'!F265&amp;" "&amp;'Listado de invitados'!G265</f>
        <v>  </v>
      </c>
    </row>
    <row r="272">
      <c r="A272" s="3"/>
      <c r="B272" s="3" t="str">
        <f>'Listado de invitados'!B266</f>
        <v/>
      </c>
      <c r="C272" s="3" t="str">
        <f>'Listado de invitados'!C266</f>
        <v/>
      </c>
      <c r="D272" s="3" t="str">
        <f>'Listado de invitados'!D266</f>
        <v/>
      </c>
      <c r="E272" s="3" t="str">
        <f>'Listado de invitados'!E266&amp;" "&amp;'Listado de invitados'!F266&amp;" "&amp;'Listado de invitados'!G266</f>
        <v>  </v>
      </c>
    </row>
    <row r="273">
      <c r="A273" s="3"/>
      <c r="B273" s="3" t="str">
        <f>'Listado de invitados'!B267</f>
        <v/>
      </c>
      <c r="C273" s="3" t="str">
        <f>'Listado de invitados'!C267</f>
        <v/>
      </c>
      <c r="D273" s="3" t="str">
        <f>'Listado de invitados'!D267</f>
        <v/>
      </c>
      <c r="E273" s="3" t="str">
        <f>'Listado de invitados'!E267&amp;" "&amp;'Listado de invitados'!F267&amp;" "&amp;'Listado de invitados'!G267</f>
        <v>  </v>
      </c>
    </row>
    <row r="274">
      <c r="A274" s="3"/>
      <c r="B274" s="3" t="str">
        <f>'Listado de invitados'!B268</f>
        <v/>
      </c>
      <c r="C274" s="3" t="str">
        <f>'Listado de invitados'!C268</f>
        <v/>
      </c>
      <c r="D274" s="3" t="str">
        <f>'Listado de invitados'!D268</f>
        <v/>
      </c>
      <c r="E274" s="3" t="str">
        <f>'Listado de invitados'!E268&amp;" "&amp;'Listado de invitados'!F268&amp;" "&amp;'Listado de invitados'!G268</f>
        <v>  </v>
      </c>
    </row>
    <row r="275">
      <c r="A275" s="3"/>
      <c r="B275" s="3" t="str">
        <f>'Listado de invitados'!B269</f>
        <v/>
      </c>
      <c r="C275" s="3" t="str">
        <f>'Listado de invitados'!C269</f>
        <v/>
      </c>
      <c r="D275" s="3" t="str">
        <f>'Listado de invitados'!D269</f>
        <v/>
      </c>
      <c r="E275" s="3" t="str">
        <f>'Listado de invitados'!E269&amp;" "&amp;'Listado de invitados'!F269&amp;" "&amp;'Listado de invitados'!G269</f>
        <v>  </v>
      </c>
    </row>
    <row r="276">
      <c r="A276" s="3"/>
      <c r="B276" s="3" t="str">
        <f>'Listado de invitados'!B270</f>
        <v/>
      </c>
      <c r="C276" s="3" t="str">
        <f>'Listado de invitados'!C270</f>
        <v/>
      </c>
      <c r="D276" s="3" t="str">
        <f>'Listado de invitados'!D270</f>
        <v/>
      </c>
      <c r="E276" s="3" t="str">
        <f>'Listado de invitados'!E270&amp;" "&amp;'Listado de invitados'!F270&amp;" "&amp;'Listado de invitados'!G270</f>
        <v>  </v>
      </c>
    </row>
    <row r="277">
      <c r="A277" s="3"/>
      <c r="B277" s="3" t="str">
        <f>'Listado de invitados'!B271</f>
        <v/>
      </c>
      <c r="C277" s="3" t="str">
        <f>'Listado de invitados'!C271</f>
        <v/>
      </c>
      <c r="D277" s="3" t="str">
        <f>'Listado de invitados'!D271</f>
        <v/>
      </c>
      <c r="E277" s="3" t="str">
        <f>'Listado de invitados'!E271&amp;" "&amp;'Listado de invitados'!F271&amp;" "&amp;'Listado de invitados'!G271</f>
        <v>  </v>
      </c>
    </row>
    <row r="278">
      <c r="A278" s="3"/>
      <c r="B278" s="3" t="str">
        <f>'Listado de invitados'!B272</f>
        <v/>
      </c>
      <c r="C278" s="3" t="str">
        <f>'Listado de invitados'!C272</f>
        <v/>
      </c>
      <c r="D278" s="3" t="str">
        <f>'Listado de invitados'!D272</f>
        <v/>
      </c>
      <c r="E278" s="3" t="str">
        <f>'Listado de invitados'!E272&amp;" "&amp;'Listado de invitados'!F272&amp;" "&amp;'Listado de invitados'!G272</f>
        <v>  </v>
      </c>
    </row>
    <row r="279">
      <c r="A279" s="3"/>
      <c r="B279" s="3" t="str">
        <f>'Listado de invitados'!B273</f>
        <v/>
      </c>
      <c r="C279" s="3" t="str">
        <f>'Listado de invitados'!C273</f>
        <v/>
      </c>
      <c r="D279" s="3" t="str">
        <f>'Listado de invitados'!D273</f>
        <v/>
      </c>
      <c r="E279" s="3" t="str">
        <f>'Listado de invitados'!E273&amp;" "&amp;'Listado de invitados'!F273&amp;" "&amp;'Listado de invitados'!G273</f>
        <v>  </v>
      </c>
    </row>
    <row r="280">
      <c r="A280" s="3"/>
      <c r="B280" s="3" t="str">
        <f>'Listado de invitados'!B274</f>
        <v/>
      </c>
      <c r="C280" s="3" t="str">
        <f>'Listado de invitados'!C274</f>
        <v/>
      </c>
      <c r="D280" s="3" t="str">
        <f>'Listado de invitados'!D274</f>
        <v/>
      </c>
      <c r="E280" s="3" t="str">
        <f>'Listado de invitados'!E274&amp;" "&amp;'Listado de invitados'!F274&amp;" "&amp;'Listado de invitados'!G274</f>
        <v>  </v>
      </c>
    </row>
    <row r="281">
      <c r="A281" s="3"/>
      <c r="B281" s="3" t="str">
        <f>'Listado de invitados'!B275</f>
        <v/>
      </c>
      <c r="C281" s="3" t="str">
        <f>'Listado de invitados'!C275</f>
        <v/>
      </c>
      <c r="D281" s="3" t="str">
        <f>'Listado de invitados'!D275</f>
        <v/>
      </c>
      <c r="E281" s="3" t="str">
        <f>'Listado de invitados'!E275&amp;" "&amp;'Listado de invitados'!F275&amp;" "&amp;'Listado de invitados'!G275</f>
        <v>  </v>
      </c>
    </row>
    <row r="282">
      <c r="A282" s="3"/>
      <c r="B282" s="3" t="str">
        <f>'Listado de invitados'!B276</f>
        <v/>
      </c>
      <c r="C282" s="3" t="str">
        <f>'Listado de invitados'!C276</f>
        <v/>
      </c>
      <c r="D282" s="3" t="str">
        <f>'Listado de invitados'!D276</f>
        <v/>
      </c>
      <c r="E282" s="3" t="str">
        <f>'Listado de invitados'!E276&amp;" "&amp;'Listado de invitados'!F276&amp;" "&amp;'Listado de invitados'!G276</f>
        <v>  </v>
      </c>
    </row>
    <row r="283">
      <c r="A283" s="3"/>
      <c r="B283" s="3" t="str">
        <f>'Listado de invitados'!B277</f>
        <v/>
      </c>
      <c r="C283" s="3" t="str">
        <f>'Listado de invitados'!C277</f>
        <v/>
      </c>
      <c r="D283" s="3" t="str">
        <f>'Listado de invitados'!D277</f>
        <v/>
      </c>
      <c r="E283" s="3" t="str">
        <f>'Listado de invitados'!E277&amp;" "&amp;'Listado de invitados'!F277&amp;" "&amp;'Listado de invitados'!G277</f>
        <v>  </v>
      </c>
    </row>
    <row r="284">
      <c r="A284" s="3"/>
      <c r="B284" s="3" t="str">
        <f>'Listado de invitados'!B278</f>
        <v/>
      </c>
      <c r="C284" s="3" t="str">
        <f>'Listado de invitados'!C278</f>
        <v/>
      </c>
      <c r="D284" s="3" t="str">
        <f>'Listado de invitados'!D278</f>
        <v/>
      </c>
      <c r="E284" s="3" t="str">
        <f>'Listado de invitados'!E278&amp;" "&amp;'Listado de invitados'!F278&amp;" "&amp;'Listado de invitados'!G278</f>
        <v>  </v>
      </c>
    </row>
    <row r="285">
      <c r="A285" s="3"/>
      <c r="B285" s="3" t="str">
        <f>'Listado de invitados'!B279</f>
        <v/>
      </c>
      <c r="C285" s="3" t="str">
        <f>'Listado de invitados'!C279</f>
        <v/>
      </c>
      <c r="D285" s="3" t="str">
        <f>'Listado de invitados'!D279</f>
        <v/>
      </c>
      <c r="E285" s="3" t="str">
        <f>'Listado de invitados'!E279&amp;" "&amp;'Listado de invitados'!F279&amp;" "&amp;'Listado de invitados'!G279</f>
        <v>  </v>
      </c>
    </row>
    <row r="286">
      <c r="A286" s="3"/>
      <c r="B286" s="3" t="str">
        <f>'Listado de invitados'!B280</f>
        <v/>
      </c>
      <c r="C286" s="3" t="str">
        <f>'Listado de invitados'!C280</f>
        <v/>
      </c>
      <c r="D286" s="3" t="str">
        <f>'Listado de invitados'!D280</f>
        <v/>
      </c>
      <c r="E286" s="3" t="str">
        <f>'Listado de invitados'!E280&amp;" "&amp;'Listado de invitados'!F280&amp;" "&amp;'Listado de invitados'!G280</f>
        <v>  </v>
      </c>
    </row>
    <row r="287">
      <c r="A287" s="3"/>
      <c r="B287" s="3" t="str">
        <f>'Listado de invitados'!B281</f>
        <v/>
      </c>
      <c r="C287" s="3" t="str">
        <f>'Listado de invitados'!C281</f>
        <v/>
      </c>
      <c r="D287" s="3" t="str">
        <f>'Listado de invitados'!D281</f>
        <v/>
      </c>
      <c r="E287" s="3" t="str">
        <f>'Listado de invitados'!E281&amp;" "&amp;'Listado de invitados'!F281&amp;" "&amp;'Listado de invitados'!G281</f>
        <v>  </v>
      </c>
    </row>
    <row r="288">
      <c r="A288" s="3"/>
      <c r="B288" s="3" t="str">
        <f>'Listado de invitados'!B282</f>
        <v/>
      </c>
      <c r="C288" s="3" t="str">
        <f>'Listado de invitados'!C282</f>
        <v/>
      </c>
      <c r="D288" s="3" t="str">
        <f>'Listado de invitados'!D282</f>
        <v/>
      </c>
      <c r="E288" s="3" t="str">
        <f>'Listado de invitados'!E282&amp;" "&amp;'Listado de invitados'!F282&amp;" "&amp;'Listado de invitados'!G282</f>
        <v>  </v>
      </c>
    </row>
    <row r="289">
      <c r="A289" s="3"/>
      <c r="B289" s="3" t="str">
        <f>'Listado de invitados'!B283</f>
        <v/>
      </c>
      <c r="C289" s="3" t="str">
        <f>'Listado de invitados'!C283</f>
        <v/>
      </c>
      <c r="D289" s="3" t="str">
        <f>'Listado de invitados'!D283</f>
        <v/>
      </c>
      <c r="E289" s="3" t="str">
        <f>'Listado de invitados'!E283&amp;" "&amp;'Listado de invitados'!F283&amp;" "&amp;'Listado de invitados'!G283</f>
        <v>  </v>
      </c>
    </row>
    <row r="290">
      <c r="A290" s="3"/>
      <c r="B290" s="3" t="str">
        <f>'Listado de invitados'!B284</f>
        <v/>
      </c>
      <c r="C290" s="3" t="str">
        <f>'Listado de invitados'!C284</f>
        <v/>
      </c>
      <c r="D290" s="3" t="str">
        <f>'Listado de invitados'!D284</f>
        <v/>
      </c>
      <c r="E290" s="3" t="str">
        <f>'Listado de invitados'!E284&amp;" "&amp;'Listado de invitados'!F284&amp;" "&amp;'Listado de invitados'!G284</f>
        <v>  </v>
      </c>
    </row>
    <row r="291">
      <c r="A291" s="3"/>
      <c r="B291" s="3" t="str">
        <f>'Listado de invitados'!B285</f>
        <v/>
      </c>
      <c r="C291" s="3" t="str">
        <f>'Listado de invitados'!C285</f>
        <v/>
      </c>
      <c r="D291" s="3" t="str">
        <f>'Listado de invitados'!D285</f>
        <v/>
      </c>
      <c r="E291" s="3" t="str">
        <f>'Listado de invitados'!E285&amp;" "&amp;'Listado de invitados'!F285&amp;" "&amp;'Listado de invitados'!G285</f>
        <v>  </v>
      </c>
    </row>
    <row r="292">
      <c r="A292" s="3"/>
      <c r="B292" s="3" t="str">
        <f>'Listado de invitados'!B286</f>
        <v/>
      </c>
      <c r="C292" s="3" t="str">
        <f>'Listado de invitados'!C286</f>
        <v/>
      </c>
      <c r="D292" s="3" t="str">
        <f>'Listado de invitados'!D286</f>
        <v/>
      </c>
      <c r="E292" s="3" t="str">
        <f>'Listado de invitados'!E286&amp;" "&amp;'Listado de invitados'!F286&amp;" "&amp;'Listado de invitados'!G286</f>
        <v>  </v>
      </c>
    </row>
    <row r="293">
      <c r="A293" s="3"/>
      <c r="B293" s="3" t="str">
        <f>'Listado de invitados'!B287</f>
        <v/>
      </c>
      <c r="C293" s="3" t="str">
        <f>'Listado de invitados'!C287</f>
        <v/>
      </c>
      <c r="D293" s="3" t="str">
        <f>'Listado de invitados'!D287</f>
        <v/>
      </c>
      <c r="E293" s="3" t="str">
        <f>'Listado de invitados'!E287&amp;" "&amp;'Listado de invitados'!F287&amp;" "&amp;'Listado de invitados'!G287</f>
        <v>  </v>
      </c>
    </row>
    <row r="294">
      <c r="A294" s="3"/>
      <c r="B294" s="3" t="str">
        <f>'Listado de invitados'!B288</f>
        <v/>
      </c>
      <c r="C294" s="3" t="str">
        <f>'Listado de invitados'!C288</f>
        <v/>
      </c>
      <c r="D294" s="3" t="str">
        <f>'Listado de invitados'!D288</f>
        <v/>
      </c>
      <c r="E294" s="3" t="str">
        <f>'Listado de invitados'!E288&amp;" "&amp;'Listado de invitados'!F288&amp;" "&amp;'Listado de invitados'!G288</f>
        <v>  </v>
      </c>
    </row>
    <row r="295">
      <c r="A295" s="3"/>
      <c r="B295" s="3" t="str">
        <f>'Listado de invitados'!B289</f>
        <v/>
      </c>
      <c r="C295" s="3" t="str">
        <f>'Listado de invitados'!C289</f>
        <v/>
      </c>
      <c r="D295" s="3" t="str">
        <f>'Listado de invitados'!D289</f>
        <v/>
      </c>
      <c r="E295" s="3" t="str">
        <f>'Listado de invitados'!E289&amp;" "&amp;'Listado de invitados'!F289&amp;" "&amp;'Listado de invitados'!G289</f>
        <v>  </v>
      </c>
    </row>
    <row r="296">
      <c r="A296" s="3"/>
      <c r="B296" s="3" t="str">
        <f>'Listado de invitados'!B290</f>
        <v/>
      </c>
      <c r="C296" s="3" t="str">
        <f>'Listado de invitados'!C290</f>
        <v/>
      </c>
      <c r="D296" s="3" t="str">
        <f>'Listado de invitados'!D290</f>
        <v/>
      </c>
      <c r="E296" s="3" t="str">
        <f>'Listado de invitados'!E290&amp;" "&amp;'Listado de invitados'!F290&amp;" "&amp;'Listado de invitados'!G290</f>
        <v>  </v>
      </c>
    </row>
    <row r="297">
      <c r="A297" s="3"/>
      <c r="B297" s="3" t="str">
        <f>'Listado de invitados'!B291</f>
        <v/>
      </c>
      <c r="C297" s="3" t="str">
        <f>'Listado de invitados'!C291</f>
        <v/>
      </c>
      <c r="D297" s="3" t="str">
        <f>'Listado de invitados'!D291</f>
        <v/>
      </c>
      <c r="E297" s="3" t="str">
        <f>'Listado de invitados'!E291&amp;" "&amp;'Listado de invitados'!F291&amp;" "&amp;'Listado de invitados'!G291</f>
        <v>  </v>
      </c>
    </row>
    <row r="298">
      <c r="A298" s="3"/>
      <c r="B298" s="3" t="str">
        <f>'Listado de invitados'!B292</f>
        <v/>
      </c>
      <c r="C298" s="3" t="str">
        <f>'Listado de invitados'!C292</f>
        <v/>
      </c>
      <c r="D298" s="3" t="str">
        <f>'Listado de invitados'!D292</f>
        <v/>
      </c>
      <c r="E298" s="3" t="str">
        <f>'Listado de invitados'!E292&amp;" "&amp;'Listado de invitados'!F292&amp;" "&amp;'Listado de invitados'!G292</f>
        <v>  </v>
      </c>
    </row>
    <row r="299">
      <c r="A299" s="3"/>
      <c r="B299" s="3" t="str">
        <f>'Listado de invitados'!B293</f>
        <v/>
      </c>
      <c r="C299" s="3" t="str">
        <f>'Listado de invitados'!C293</f>
        <v/>
      </c>
      <c r="D299" s="3" t="str">
        <f>'Listado de invitados'!D293</f>
        <v/>
      </c>
      <c r="E299" s="3" t="str">
        <f>'Listado de invitados'!E293&amp;" "&amp;'Listado de invitados'!F293&amp;" "&amp;'Listado de invitados'!G293</f>
        <v>  </v>
      </c>
    </row>
    <row r="300">
      <c r="A300" s="3"/>
      <c r="B300" s="3" t="str">
        <f>'Listado de invitados'!B294</f>
        <v/>
      </c>
      <c r="C300" s="3" t="str">
        <f>'Listado de invitados'!C294</f>
        <v/>
      </c>
      <c r="D300" s="3" t="str">
        <f>'Listado de invitados'!D294</f>
        <v/>
      </c>
      <c r="E300" s="3" t="str">
        <f>'Listado de invitados'!E294&amp;" "&amp;'Listado de invitados'!F294&amp;" "&amp;'Listado de invitados'!G294</f>
        <v>  </v>
      </c>
    </row>
    <row r="301">
      <c r="A301" s="3"/>
      <c r="B301" s="3" t="str">
        <f>'Listado de invitados'!B295</f>
        <v/>
      </c>
      <c r="C301" s="3" t="str">
        <f>'Listado de invitados'!C295</f>
        <v/>
      </c>
      <c r="D301" s="3" t="str">
        <f>'Listado de invitados'!D295</f>
        <v/>
      </c>
      <c r="E301" s="3" t="str">
        <f>'Listado de invitados'!E295&amp;" "&amp;'Listado de invitados'!F295&amp;" "&amp;'Listado de invitados'!G295</f>
        <v>  </v>
      </c>
    </row>
    <row r="302">
      <c r="A302" s="3"/>
      <c r="B302" s="3" t="str">
        <f>'Listado de invitados'!B296</f>
        <v/>
      </c>
      <c r="C302" s="3" t="str">
        <f>'Listado de invitados'!C296</f>
        <v/>
      </c>
      <c r="D302" s="3" t="str">
        <f>'Listado de invitados'!D296</f>
        <v/>
      </c>
      <c r="E302" s="3" t="str">
        <f>'Listado de invitados'!E296&amp;" "&amp;'Listado de invitados'!F296&amp;" "&amp;'Listado de invitados'!G296</f>
        <v>  </v>
      </c>
    </row>
    <row r="303">
      <c r="A303" s="3"/>
      <c r="B303" s="3" t="str">
        <f>'Listado de invitados'!B297</f>
        <v/>
      </c>
      <c r="C303" s="3" t="str">
        <f>'Listado de invitados'!C297</f>
        <v/>
      </c>
      <c r="D303" s="3" t="str">
        <f>'Listado de invitados'!D297</f>
        <v/>
      </c>
      <c r="E303" s="3" t="str">
        <f>'Listado de invitados'!E297&amp;" "&amp;'Listado de invitados'!F297&amp;" "&amp;'Listado de invitados'!G297</f>
        <v>  </v>
      </c>
    </row>
    <row r="304">
      <c r="A304" s="3"/>
      <c r="B304" s="3" t="str">
        <f>'Listado de invitados'!B298</f>
        <v/>
      </c>
      <c r="C304" s="3" t="str">
        <f>'Listado de invitados'!C298</f>
        <v/>
      </c>
      <c r="D304" s="3" t="str">
        <f>'Listado de invitados'!D298</f>
        <v/>
      </c>
      <c r="E304" s="3" t="str">
        <f>'Listado de invitados'!E298&amp;" "&amp;'Listado de invitados'!F298&amp;" "&amp;'Listado de invitados'!G298</f>
        <v>  </v>
      </c>
    </row>
    <row r="305">
      <c r="A305" s="3"/>
      <c r="B305" s="3" t="str">
        <f>'Listado de invitados'!B299</f>
        <v/>
      </c>
      <c r="C305" s="3" t="str">
        <f>'Listado de invitados'!C299</f>
        <v/>
      </c>
      <c r="D305" s="3" t="str">
        <f>'Listado de invitados'!D299</f>
        <v/>
      </c>
      <c r="E305" s="3" t="str">
        <f>'Listado de invitados'!E299&amp;" "&amp;'Listado de invitados'!F299&amp;" "&amp;'Listado de invitados'!G299</f>
        <v>  </v>
      </c>
    </row>
    <row r="306">
      <c r="A306" s="3"/>
      <c r="B306" s="3" t="str">
        <f>'Listado de invitados'!B300</f>
        <v/>
      </c>
      <c r="C306" s="3" t="str">
        <f>'Listado de invitados'!C300</f>
        <v/>
      </c>
      <c r="D306" s="3" t="str">
        <f>'Listado de invitados'!D300</f>
        <v/>
      </c>
      <c r="E306" s="3" t="str">
        <f>'Listado de invitados'!E300&amp;" "&amp;'Listado de invitados'!F300&amp;" "&amp;'Listado de invitados'!G300</f>
        <v>  </v>
      </c>
    </row>
    <row r="307">
      <c r="A307" s="3"/>
      <c r="B307" s="3" t="str">
        <f>'Listado de invitados'!B301</f>
        <v/>
      </c>
      <c r="C307" s="3" t="str">
        <f>'Listado de invitados'!C301</f>
        <v/>
      </c>
      <c r="D307" s="3" t="str">
        <f>'Listado de invitados'!D301</f>
        <v/>
      </c>
      <c r="E307" s="3" t="str">
        <f>'Listado de invitados'!E301&amp;" "&amp;'Listado de invitados'!F301&amp;" "&amp;'Listado de invitados'!G301</f>
        <v>  </v>
      </c>
    </row>
    <row r="308">
      <c r="A308" s="3"/>
      <c r="B308" s="3" t="str">
        <f>'Listado de invitados'!B302</f>
        <v/>
      </c>
      <c r="C308" s="3" t="str">
        <f>'Listado de invitados'!C302</f>
        <v/>
      </c>
      <c r="D308" s="3" t="str">
        <f>'Listado de invitados'!D302</f>
        <v/>
      </c>
      <c r="E308" s="3" t="str">
        <f>'Listado de invitados'!E302&amp;" "&amp;'Listado de invitados'!F302&amp;" "&amp;'Listado de invitados'!G302</f>
        <v>  </v>
      </c>
    </row>
    <row r="309">
      <c r="A309" s="3"/>
      <c r="B309" s="3" t="str">
        <f>'Listado de invitados'!B303</f>
        <v/>
      </c>
      <c r="C309" s="3" t="str">
        <f>'Listado de invitados'!C303</f>
        <v/>
      </c>
      <c r="D309" s="3" t="str">
        <f>'Listado de invitados'!D303</f>
        <v/>
      </c>
      <c r="E309" s="3" t="str">
        <f>'Listado de invitados'!E303&amp;" "&amp;'Listado de invitados'!F303&amp;" "&amp;'Listado de invitados'!G303</f>
        <v>  </v>
      </c>
    </row>
    <row r="310">
      <c r="A310" s="3"/>
      <c r="B310" s="3" t="str">
        <f>'Listado de invitados'!B304</f>
        <v/>
      </c>
      <c r="C310" s="3" t="str">
        <f>'Listado de invitados'!C304</f>
        <v/>
      </c>
      <c r="D310" s="3" t="str">
        <f>'Listado de invitados'!D304</f>
        <v/>
      </c>
      <c r="E310" s="3" t="str">
        <f>'Listado de invitados'!E304&amp;" "&amp;'Listado de invitados'!F304&amp;" "&amp;'Listado de invitados'!G304</f>
        <v>  </v>
      </c>
    </row>
    <row r="311">
      <c r="A311" s="3"/>
      <c r="B311" s="3" t="str">
        <f>'Listado de invitados'!B305</f>
        <v/>
      </c>
      <c r="C311" s="3" t="str">
        <f>'Listado de invitados'!C305</f>
        <v/>
      </c>
      <c r="D311" s="3" t="str">
        <f>'Listado de invitados'!D305</f>
        <v/>
      </c>
      <c r="E311" s="3" t="str">
        <f>'Listado de invitados'!E305&amp;" "&amp;'Listado de invitados'!F305&amp;" "&amp;'Listado de invitados'!G305</f>
        <v>  </v>
      </c>
    </row>
    <row r="312">
      <c r="A312" s="3"/>
      <c r="B312" s="3" t="str">
        <f>'Listado de invitados'!B306</f>
        <v/>
      </c>
      <c r="C312" s="3" t="str">
        <f>'Listado de invitados'!C306</f>
        <v/>
      </c>
      <c r="D312" s="3" t="str">
        <f>'Listado de invitados'!D306</f>
        <v/>
      </c>
      <c r="E312" s="3" t="str">
        <f>'Listado de invitados'!E306&amp;" "&amp;'Listado de invitados'!F306&amp;" "&amp;'Listado de invitados'!G306</f>
        <v>  </v>
      </c>
    </row>
    <row r="313">
      <c r="A313" s="3"/>
      <c r="B313" s="3" t="str">
        <f>'Listado de invitados'!B307</f>
        <v/>
      </c>
      <c r="C313" s="3" t="str">
        <f>'Listado de invitados'!C307</f>
        <v/>
      </c>
      <c r="D313" s="3" t="str">
        <f>'Listado de invitados'!D307</f>
        <v/>
      </c>
      <c r="E313" s="3" t="str">
        <f>'Listado de invitados'!E307&amp;" "&amp;'Listado de invitados'!F307&amp;" "&amp;'Listado de invitados'!G307</f>
        <v>  </v>
      </c>
    </row>
    <row r="314">
      <c r="A314" s="3"/>
      <c r="B314" s="3" t="str">
        <f>'Listado de invitados'!B308</f>
        <v/>
      </c>
      <c r="C314" s="3" t="str">
        <f>'Listado de invitados'!C308</f>
        <v/>
      </c>
      <c r="D314" s="3" t="str">
        <f>'Listado de invitados'!D308</f>
        <v/>
      </c>
      <c r="E314" s="3" t="str">
        <f>'Listado de invitados'!E308&amp;" "&amp;'Listado de invitados'!F308&amp;" "&amp;'Listado de invitados'!G308</f>
        <v>  </v>
      </c>
    </row>
    <row r="315">
      <c r="A315" s="3"/>
      <c r="B315" s="3" t="str">
        <f>'Listado de invitados'!B309</f>
        <v/>
      </c>
      <c r="C315" s="3" t="str">
        <f>'Listado de invitados'!C309</f>
        <v/>
      </c>
      <c r="D315" s="3" t="str">
        <f>'Listado de invitados'!D309</f>
        <v/>
      </c>
      <c r="E315" s="3" t="str">
        <f>'Listado de invitados'!E309&amp;" "&amp;'Listado de invitados'!F309&amp;" "&amp;'Listado de invitados'!G309</f>
        <v>  </v>
      </c>
    </row>
    <row r="316">
      <c r="A316" s="3"/>
      <c r="B316" s="3" t="str">
        <f>'Listado de invitados'!B310</f>
        <v/>
      </c>
      <c r="C316" s="3" t="str">
        <f>'Listado de invitados'!C310</f>
        <v/>
      </c>
      <c r="D316" s="3" t="str">
        <f>'Listado de invitados'!D310</f>
        <v/>
      </c>
      <c r="E316" s="3" t="str">
        <f>'Listado de invitados'!E310&amp;" "&amp;'Listado de invitados'!F310&amp;" "&amp;'Listado de invitados'!G310</f>
        <v>  </v>
      </c>
    </row>
    <row r="317">
      <c r="A317" s="3"/>
      <c r="B317" s="3" t="str">
        <f>'Listado de invitados'!B311</f>
        <v/>
      </c>
      <c r="C317" s="3" t="str">
        <f>'Listado de invitados'!C311</f>
        <v/>
      </c>
      <c r="D317" s="3" t="str">
        <f>'Listado de invitados'!D311</f>
        <v/>
      </c>
      <c r="E317" s="3" t="str">
        <f>'Listado de invitados'!E311&amp;" "&amp;'Listado de invitados'!F311&amp;" "&amp;'Listado de invitados'!G311</f>
        <v>  </v>
      </c>
    </row>
    <row r="318">
      <c r="A318" s="3"/>
      <c r="B318" s="3" t="str">
        <f>'Listado de invitados'!B312</f>
        <v/>
      </c>
      <c r="C318" s="3" t="str">
        <f>'Listado de invitados'!C312</f>
        <v/>
      </c>
      <c r="D318" s="3" t="str">
        <f>'Listado de invitados'!D312</f>
        <v/>
      </c>
      <c r="E318" s="3" t="str">
        <f>'Listado de invitados'!E312&amp;" "&amp;'Listado de invitados'!F312&amp;" "&amp;'Listado de invitados'!G312</f>
        <v>  </v>
      </c>
    </row>
    <row r="319">
      <c r="A319" s="3"/>
      <c r="B319" s="3" t="str">
        <f>'Listado de invitados'!B313</f>
        <v/>
      </c>
      <c r="C319" s="3" t="str">
        <f>'Listado de invitados'!C313</f>
        <v/>
      </c>
      <c r="D319" s="3" t="str">
        <f>'Listado de invitados'!D313</f>
        <v/>
      </c>
      <c r="E319" s="3" t="str">
        <f>'Listado de invitados'!E313&amp;" "&amp;'Listado de invitados'!F313&amp;" "&amp;'Listado de invitados'!G313</f>
        <v>  </v>
      </c>
    </row>
    <row r="320">
      <c r="A320" s="3"/>
      <c r="B320" s="3" t="str">
        <f>'Listado de invitados'!B314</f>
        <v/>
      </c>
      <c r="C320" s="3" t="str">
        <f>'Listado de invitados'!C314</f>
        <v/>
      </c>
      <c r="D320" s="3" t="str">
        <f>'Listado de invitados'!D314</f>
        <v/>
      </c>
      <c r="E320" s="3" t="str">
        <f>'Listado de invitados'!E314&amp;" "&amp;'Listado de invitados'!F314&amp;" "&amp;'Listado de invitados'!G314</f>
        <v>  </v>
      </c>
    </row>
    <row r="321">
      <c r="A321" s="3"/>
      <c r="B321" s="3" t="str">
        <f>'Listado de invitados'!B315</f>
        <v/>
      </c>
      <c r="C321" s="3" t="str">
        <f>'Listado de invitados'!C315</f>
        <v/>
      </c>
      <c r="D321" s="3" t="str">
        <f>'Listado de invitados'!D315</f>
        <v/>
      </c>
      <c r="E321" s="3" t="str">
        <f>'Listado de invitados'!E315&amp;" "&amp;'Listado de invitados'!F315&amp;" "&amp;'Listado de invitados'!G315</f>
        <v>  </v>
      </c>
    </row>
    <row r="322">
      <c r="A322" s="3"/>
      <c r="B322" s="3" t="str">
        <f>'Listado de invitados'!B316</f>
        <v/>
      </c>
      <c r="C322" s="3" t="str">
        <f>'Listado de invitados'!C316</f>
        <v/>
      </c>
      <c r="D322" s="3" t="str">
        <f>'Listado de invitados'!D316</f>
        <v/>
      </c>
      <c r="E322" s="3" t="str">
        <f>'Listado de invitados'!E316&amp;" "&amp;'Listado de invitados'!F316&amp;" "&amp;'Listado de invitados'!G316</f>
        <v>  </v>
      </c>
    </row>
    <row r="323">
      <c r="A323" s="3"/>
      <c r="B323" s="3" t="str">
        <f>'Listado de invitados'!B317</f>
        <v/>
      </c>
      <c r="C323" s="3" t="str">
        <f>'Listado de invitados'!C317</f>
        <v/>
      </c>
      <c r="D323" s="3" t="str">
        <f>'Listado de invitados'!D317</f>
        <v/>
      </c>
      <c r="E323" s="3" t="str">
        <f>'Listado de invitados'!E317&amp;" "&amp;'Listado de invitados'!F317&amp;" "&amp;'Listado de invitados'!G317</f>
        <v>  </v>
      </c>
    </row>
    <row r="324">
      <c r="A324" s="3"/>
      <c r="B324" s="3" t="str">
        <f>'Listado de invitados'!B318</f>
        <v/>
      </c>
      <c r="C324" s="3" t="str">
        <f>'Listado de invitados'!C318</f>
        <v/>
      </c>
      <c r="D324" s="3" t="str">
        <f>'Listado de invitados'!D318</f>
        <v/>
      </c>
      <c r="E324" s="3" t="str">
        <f>'Listado de invitados'!E318&amp;" "&amp;'Listado de invitados'!F318&amp;" "&amp;'Listado de invitados'!G318</f>
        <v>  </v>
      </c>
    </row>
    <row r="325">
      <c r="A325" s="3"/>
      <c r="B325" s="3" t="str">
        <f>'Listado de invitados'!B319</f>
        <v/>
      </c>
      <c r="C325" s="3" t="str">
        <f>'Listado de invitados'!C319</f>
        <v/>
      </c>
      <c r="D325" s="3" t="str">
        <f>'Listado de invitados'!D319</f>
        <v/>
      </c>
      <c r="E325" s="3" t="str">
        <f>'Listado de invitados'!E319&amp;" "&amp;'Listado de invitados'!F319&amp;" "&amp;'Listado de invitados'!G319</f>
        <v>  </v>
      </c>
    </row>
    <row r="326">
      <c r="A326" s="3"/>
      <c r="B326" s="3" t="str">
        <f>'Listado de invitados'!B320</f>
        <v/>
      </c>
      <c r="C326" s="3" t="str">
        <f>'Listado de invitados'!C320</f>
        <v/>
      </c>
      <c r="D326" s="3" t="str">
        <f>'Listado de invitados'!D320</f>
        <v/>
      </c>
      <c r="E326" s="3" t="str">
        <f>'Listado de invitados'!E320&amp;" "&amp;'Listado de invitados'!F320&amp;" "&amp;'Listado de invitados'!G320</f>
        <v>  </v>
      </c>
    </row>
    <row r="327">
      <c r="A327" s="3"/>
      <c r="B327" s="3" t="str">
        <f>'Listado de invitados'!B321</f>
        <v/>
      </c>
      <c r="C327" s="3" t="str">
        <f>'Listado de invitados'!C321</f>
        <v/>
      </c>
      <c r="D327" s="3" t="str">
        <f>'Listado de invitados'!D321</f>
        <v/>
      </c>
      <c r="E327" s="3" t="str">
        <f>'Listado de invitados'!E321&amp;" "&amp;'Listado de invitados'!F321&amp;" "&amp;'Listado de invitados'!G321</f>
        <v>  </v>
      </c>
    </row>
    <row r="328">
      <c r="A328" s="3"/>
      <c r="B328" s="3" t="str">
        <f>'Listado de invitados'!B322</f>
        <v/>
      </c>
      <c r="C328" s="3" t="str">
        <f>'Listado de invitados'!C322</f>
        <v/>
      </c>
      <c r="D328" s="3" t="str">
        <f>'Listado de invitados'!D322</f>
        <v/>
      </c>
      <c r="E328" s="3" t="str">
        <f>'Listado de invitados'!E322&amp;" "&amp;'Listado de invitados'!F322&amp;" "&amp;'Listado de invitados'!G322</f>
        <v>  </v>
      </c>
    </row>
    <row r="329">
      <c r="A329" s="3"/>
      <c r="B329" s="3" t="str">
        <f>'Listado de invitados'!B323</f>
        <v/>
      </c>
      <c r="C329" s="3" t="str">
        <f>'Listado de invitados'!C323</f>
        <v/>
      </c>
      <c r="D329" s="3" t="str">
        <f>'Listado de invitados'!D323</f>
        <v/>
      </c>
      <c r="E329" s="3" t="str">
        <f>'Listado de invitados'!E323&amp;" "&amp;'Listado de invitados'!F323&amp;" "&amp;'Listado de invitados'!G323</f>
        <v>  </v>
      </c>
    </row>
    <row r="330">
      <c r="A330" s="3"/>
      <c r="B330" s="3" t="str">
        <f>'Listado de invitados'!B324</f>
        <v/>
      </c>
      <c r="C330" s="3" t="str">
        <f>'Listado de invitados'!C324</f>
        <v/>
      </c>
      <c r="D330" s="3" t="str">
        <f>'Listado de invitados'!D324</f>
        <v/>
      </c>
      <c r="E330" s="3" t="str">
        <f>'Listado de invitados'!E324&amp;" "&amp;'Listado de invitados'!F324&amp;" "&amp;'Listado de invitados'!G324</f>
        <v>  </v>
      </c>
    </row>
    <row r="331">
      <c r="A331" s="3"/>
      <c r="B331" s="3" t="str">
        <f>'Listado de invitados'!B325</f>
        <v/>
      </c>
      <c r="C331" s="3" t="str">
        <f>'Listado de invitados'!C325</f>
        <v/>
      </c>
      <c r="D331" s="3" t="str">
        <f>'Listado de invitados'!D325</f>
        <v/>
      </c>
      <c r="E331" s="3" t="str">
        <f>'Listado de invitados'!E325&amp;" "&amp;'Listado de invitados'!F325&amp;" "&amp;'Listado de invitados'!G325</f>
        <v>  </v>
      </c>
    </row>
    <row r="332">
      <c r="A332" s="3"/>
      <c r="B332" s="3" t="str">
        <f>'Listado de invitados'!B326</f>
        <v/>
      </c>
      <c r="C332" s="3" t="str">
        <f>'Listado de invitados'!C326</f>
        <v/>
      </c>
      <c r="D332" s="3" t="str">
        <f>'Listado de invitados'!D326</f>
        <v/>
      </c>
      <c r="E332" s="3" t="str">
        <f>'Listado de invitados'!E326&amp;" "&amp;'Listado de invitados'!F326&amp;" "&amp;'Listado de invitados'!G326</f>
        <v>  </v>
      </c>
    </row>
    <row r="333">
      <c r="A333" s="3"/>
      <c r="B333" s="3" t="str">
        <f>'Listado de invitados'!B327</f>
        <v/>
      </c>
      <c r="C333" s="3" t="str">
        <f>'Listado de invitados'!C327</f>
        <v/>
      </c>
      <c r="D333" s="3" t="str">
        <f>'Listado de invitados'!D327</f>
        <v/>
      </c>
      <c r="E333" s="3" t="str">
        <f>'Listado de invitados'!E327&amp;" "&amp;'Listado de invitados'!F327&amp;" "&amp;'Listado de invitados'!G327</f>
        <v>  </v>
      </c>
    </row>
    <row r="334">
      <c r="A334" s="3"/>
      <c r="B334" s="3" t="str">
        <f>'Listado de invitados'!B328</f>
        <v/>
      </c>
      <c r="C334" s="3" t="str">
        <f>'Listado de invitados'!C328</f>
        <v/>
      </c>
      <c r="D334" s="3" t="str">
        <f>'Listado de invitados'!D328</f>
        <v/>
      </c>
      <c r="E334" s="3" t="str">
        <f>'Listado de invitados'!E328&amp;" "&amp;'Listado de invitados'!F328&amp;" "&amp;'Listado de invitados'!G328</f>
        <v>  </v>
      </c>
    </row>
    <row r="335">
      <c r="A335" s="3"/>
      <c r="B335" s="3" t="str">
        <f>'Listado de invitados'!B329</f>
        <v/>
      </c>
      <c r="C335" s="3" t="str">
        <f>'Listado de invitados'!C329</f>
        <v/>
      </c>
      <c r="D335" s="3" t="str">
        <f>'Listado de invitados'!D329</f>
        <v/>
      </c>
      <c r="E335" s="3" t="str">
        <f>'Listado de invitados'!E329&amp;" "&amp;'Listado de invitados'!F329&amp;" "&amp;'Listado de invitados'!G329</f>
        <v>  </v>
      </c>
    </row>
    <row r="336">
      <c r="A336" s="3"/>
      <c r="B336" s="3" t="str">
        <f>'Listado de invitados'!B330</f>
        <v/>
      </c>
      <c r="C336" s="3" t="str">
        <f>'Listado de invitados'!C330</f>
        <v/>
      </c>
      <c r="D336" s="3" t="str">
        <f>'Listado de invitados'!D330</f>
        <v/>
      </c>
      <c r="E336" s="3" t="str">
        <f>'Listado de invitados'!E330&amp;" "&amp;'Listado de invitados'!F330&amp;" "&amp;'Listado de invitados'!G330</f>
        <v>  </v>
      </c>
    </row>
    <row r="337">
      <c r="A337" s="3"/>
      <c r="B337" s="3" t="str">
        <f>'Listado de invitados'!B331</f>
        <v/>
      </c>
      <c r="C337" s="3" t="str">
        <f>'Listado de invitados'!C331</f>
        <v/>
      </c>
      <c r="D337" s="3" t="str">
        <f>'Listado de invitados'!D331</f>
        <v/>
      </c>
      <c r="E337" s="3" t="str">
        <f>'Listado de invitados'!E331&amp;" "&amp;'Listado de invitados'!F331&amp;" "&amp;'Listado de invitados'!G331</f>
        <v>  </v>
      </c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</sheetData>
  <mergeCells count="1">
    <mergeCell ref="B6:E6"/>
  </mergeCells>
  <printOptions gridLines="1" horizontalCentered="1"/>
  <pageMargins bottom="0.75" footer="0.0" header="0.0" left="0.7" right="0.7" top="0.22187374883224345"/>
  <pageSetup paperSize="9" scale="8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5.57"/>
    <col customWidth="1" min="2" max="2" width="7.29"/>
    <col customWidth="1" min="3" max="3" width="4.29"/>
    <col customWidth="1" min="4" max="4" width="33.14"/>
    <col customWidth="1" min="5" max="5" width="32.0"/>
    <col customWidth="1" min="6" max="6" width="4.57"/>
    <col customWidth="1" min="7" max="7" width="7.29"/>
    <col customWidth="1" min="8" max="8" width="4.29"/>
    <col customWidth="1" min="9" max="10" width="32.0"/>
  </cols>
  <sheetData>
    <row r="1">
      <c r="A1" s="19"/>
      <c r="B1" s="19"/>
      <c r="C1" s="21"/>
      <c r="D1" s="21"/>
      <c r="E1" s="21"/>
      <c r="I1" s="21"/>
      <c r="J1" s="21"/>
    </row>
    <row r="2">
      <c r="A2" s="19"/>
      <c r="B2" s="19"/>
      <c r="C2" s="21"/>
      <c r="D2" s="21"/>
      <c r="E2" s="21"/>
      <c r="I2" s="21"/>
      <c r="J2" s="21"/>
    </row>
    <row r="3">
      <c r="A3" s="19"/>
      <c r="B3" s="19"/>
      <c r="C3" s="21"/>
      <c r="D3" s="21"/>
      <c r="E3" s="21"/>
      <c r="I3" s="21"/>
      <c r="J3" s="21"/>
    </row>
    <row r="4">
      <c r="A4" s="19"/>
      <c r="B4" s="19"/>
      <c r="C4" s="21"/>
      <c r="D4" s="21"/>
      <c r="E4" s="21"/>
      <c r="I4" s="21"/>
      <c r="J4" s="21"/>
    </row>
    <row r="5">
      <c r="A5" s="19"/>
      <c r="B5" s="19"/>
      <c r="C5" s="21"/>
      <c r="D5" s="21"/>
      <c r="E5" s="21"/>
      <c r="I5" s="21"/>
      <c r="J5" s="21"/>
    </row>
    <row r="6">
      <c r="A6" s="19"/>
      <c r="B6" s="19"/>
      <c r="C6" s="21"/>
      <c r="D6" s="21"/>
      <c r="E6" s="21"/>
      <c r="I6" s="21"/>
      <c r="J6" s="21"/>
    </row>
    <row r="7">
      <c r="A7" s="19"/>
      <c r="B7" s="19"/>
      <c r="C7" s="21"/>
      <c r="D7" s="21"/>
      <c r="E7" s="21"/>
      <c r="I7" s="21"/>
      <c r="J7" s="21"/>
    </row>
    <row r="8">
      <c r="A8" s="19"/>
      <c r="B8" s="19"/>
      <c r="C8" s="21"/>
      <c r="D8" s="21"/>
      <c r="E8" s="21"/>
      <c r="I8" s="21"/>
      <c r="J8" s="21"/>
    </row>
    <row r="9">
      <c r="A9" s="19"/>
      <c r="B9" s="19"/>
      <c r="C9" s="21"/>
      <c r="D9" s="21"/>
      <c r="E9" s="21"/>
      <c r="I9" s="21"/>
      <c r="J9" s="21"/>
    </row>
    <row r="10">
      <c r="A10" s="19"/>
      <c r="B10" s="19"/>
      <c r="C10" s="21"/>
      <c r="D10" s="21"/>
      <c r="E10" s="21"/>
      <c r="I10" s="21"/>
      <c r="J10" s="21"/>
    </row>
    <row r="11">
      <c r="A11" s="19"/>
      <c r="B11" s="19"/>
      <c r="C11" s="21"/>
      <c r="D11" s="21"/>
      <c r="E11" s="21"/>
      <c r="I11" s="21"/>
      <c r="J11" s="21"/>
    </row>
    <row r="12">
      <c r="A12" s="19"/>
      <c r="B12" s="19"/>
      <c r="C12" s="21"/>
      <c r="D12" s="21"/>
      <c r="E12" s="21"/>
      <c r="I12" s="21"/>
      <c r="J12" s="21"/>
    </row>
    <row r="13">
      <c r="A13" s="19"/>
      <c r="B13" s="19"/>
      <c r="C13" s="21"/>
      <c r="D13" s="21"/>
      <c r="E13" s="21"/>
      <c r="I13" s="21"/>
      <c r="J13" s="21"/>
    </row>
    <row r="14">
      <c r="A14" s="19"/>
      <c r="B14" s="19"/>
      <c r="C14" s="21"/>
      <c r="D14" s="21"/>
      <c r="E14" s="21"/>
      <c r="I14" s="21"/>
      <c r="J14" s="21"/>
    </row>
    <row r="15">
      <c r="A15" s="19"/>
      <c r="B15" s="19"/>
      <c r="C15" s="21"/>
      <c r="D15" s="21"/>
      <c r="E15" s="21"/>
      <c r="I15" s="21"/>
      <c r="J15" s="21"/>
    </row>
    <row r="16">
      <c r="A16" s="19"/>
      <c r="B16" s="19"/>
      <c r="C16" s="21"/>
      <c r="D16" s="21"/>
      <c r="E16" s="21"/>
      <c r="I16" s="21"/>
      <c r="J16" s="21"/>
    </row>
    <row r="17">
      <c r="A17" s="19"/>
      <c r="B17" s="19"/>
      <c r="C17" s="21"/>
      <c r="D17" s="21"/>
      <c r="E17" s="21"/>
      <c r="I17" s="21"/>
      <c r="J17" s="21"/>
    </row>
    <row r="18">
      <c r="A18" s="19"/>
      <c r="B18" s="19"/>
      <c r="C18" s="21"/>
      <c r="D18" s="21"/>
      <c r="E18" s="21"/>
      <c r="I18" s="21"/>
      <c r="J18" s="21"/>
    </row>
    <row r="19">
      <c r="A19" s="19"/>
      <c r="B19" s="19"/>
      <c r="C19" s="21"/>
      <c r="D19" s="21"/>
      <c r="E19" s="21"/>
      <c r="I19" s="21"/>
      <c r="J19" s="21"/>
    </row>
    <row r="20">
      <c r="A20" s="19"/>
      <c r="B20" s="19"/>
      <c r="C20" s="21"/>
      <c r="D20" s="21"/>
      <c r="E20" s="21"/>
      <c r="I20" s="21"/>
      <c r="J20" s="21"/>
    </row>
    <row r="21">
      <c r="A21" s="19"/>
      <c r="B21" s="19"/>
      <c r="C21" s="21"/>
      <c r="D21" s="21"/>
      <c r="E21" s="21"/>
      <c r="I21" s="21"/>
      <c r="J21" s="21"/>
    </row>
    <row r="22">
      <c r="A22" s="19"/>
      <c r="B22" s="19"/>
      <c r="C22" s="21"/>
      <c r="D22" s="21"/>
      <c r="E22" s="21"/>
      <c r="I22" s="21"/>
      <c r="J22" s="21"/>
    </row>
    <row r="23">
      <c r="A23" s="19"/>
      <c r="B23" s="19"/>
      <c r="C23" s="21"/>
      <c r="D23" s="21"/>
      <c r="E23" s="21"/>
      <c r="I23" s="21"/>
      <c r="J23" s="21"/>
    </row>
    <row r="24">
      <c r="A24" s="22"/>
      <c r="B24" s="24"/>
      <c r="C24" s="26" t="s">
        <v>71</v>
      </c>
      <c r="D24" s="27" t="s">
        <v>72</v>
      </c>
      <c r="E24" s="27" t="s">
        <v>2</v>
      </c>
      <c r="F24" s="22"/>
      <c r="G24" s="24"/>
      <c r="H24" s="26" t="s">
        <v>71</v>
      </c>
      <c r="I24" s="27" t="s">
        <v>72</v>
      </c>
      <c r="J24" s="27" t="s">
        <v>2</v>
      </c>
    </row>
    <row r="25" ht="14.25" customHeight="1">
      <c r="A25" s="19"/>
      <c r="B25" s="28" t="s">
        <v>74</v>
      </c>
      <c r="C25" s="26">
        <f>COUNTIF('Listado de invitados'!D:D,1)</f>
        <v>8</v>
      </c>
      <c r="D25" s="30" t="str">
        <f>IF(COUNTIFS('Listado de invitados'!D:D,1,'Listado de invitados'!E:E,"Menor 0 a 3 años")=0,"",(COUNTIFS('Listado de invitados'!D:D,1,'Listado de invitados'!E:E,"Menor 0 a 3 años")&amp;" M (0 a 3) -"))&amp;" "&amp;IF(COUNTIFS('Listado de invitados'!D:D,1,'Listado de invitados'!E:E,"Menor 4 a 10 años")=0,"",(COUNTIFS('Listado de invitados'!D:D,1,'Listado de invitados'!E:E,"Menor 4 a 10 años")&amp;" M (4 a 10) -"))&amp;" "&amp;IF(COUNTIFS('Listado de invitados'!D:D,1,'Listado de invitados'!E:E,"Adolescente - Menor de 18 años")=0,"",(COUNTIFS('Listado de invitados'!D:D,1,'Listado de invitados'!E:E,"Adolescente - Menor de 18 años")&amp;" adol"))</f>
        <v>  </v>
      </c>
      <c r="E25" s="30" t="str">
        <f>IF(COUNTIFS('Listado de invitados'!D:D,1,'Listado de invitados'!F:F,"celíaco/a")=0,"",(COUNTIFS('Listado de invitados'!D:D,1,'Listado de invitados'!F:F,"celíaco/a")&amp;" celíacos -"))&amp;" "&amp;IF(COUNTIFS('Listado de invitados'!D:D,1,'Listado de invitados'!F:F,"diabético/a")=0,"",(COUNTIFS('Listado de invitados'!D:D,1,'Listado de invitados'!F:F,"diabético/a")&amp;" diab -"))&amp;" "&amp;IF(COUNTIFS('Listado de invitados'!D:D,1,'Listado de invitados'!F:F,"vegano/a")=0,"",(COUNTIFS('Listado de invitados'!D:D,1,'Listado de invitados'!F:F,"vegano/a")&amp;" veganos -"))&amp;" "&amp;IF(COUNTIFS('Listado de invitados'!D:D,1,'Listado de invitados'!F:F,"vegetariano/a")=0,"",(COUNTIFS('Listado de invitados'!D:D,1,'Listado de invitados'!F:F,"vegetariano/a")&amp;" veget"))</f>
        <v>   </v>
      </c>
      <c r="F25" s="22"/>
      <c r="G25" s="28" t="s">
        <v>91</v>
      </c>
      <c r="H25" s="26">
        <f>COUNTIF('Listado de invitados'!D:D,21)</f>
        <v>11</v>
      </c>
      <c r="I25" s="30" t="str">
        <f>IF(COUNTIFS('Listado de invitados'!D:D,21,'Listado de invitados'!E:E,"Menor 0 a 3 años")=0,"",(COUNTIFS('Listado de invitados'!D:D,21,'Listado de invitados'!E:E,"Menor 0 a 3 años")&amp;" M (0 a 3) -"))&amp;" "&amp;IF(COUNTIFS('Listado de invitados'!D:D,21,'Listado de invitados'!E:E,"Menor 4 a 10 años")=0,"",(COUNTIFS('Listado de invitados'!D:D,21,'Listado de invitados'!E:E,"Menor 4 a 10 años")&amp;" M (4 a 10) -"))&amp;" "&amp;IF(COUNTIFS('Listado de invitados'!D:D,21,'Listado de invitados'!E:E,"Adolescente - Menor de 18 años")=0,"",(COUNTIFS('Listado de invitados'!D:D,21,'Listado de invitados'!E:E,"Adolescente - Menor de 18 años")&amp;" adol"))</f>
        <v>  </v>
      </c>
      <c r="J25" s="30" t="str">
        <f>IF(COUNTIFS('Listado de invitados'!D:D,21,'Listado de invitados'!F:F,"celíaco/a")=0,"",(COUNTIFS('Listado de invitados'!D:D,21,'Listado de invitados'!F:F,"celíaco/a")&amp;" celíacos -"))&amp;" "&amp;IF(COUNTIFS('Listado de invitados'!D:D,21,'Listado de invitados'!F:F,"diabético/a")=0,"",(COUNTIFS('Listado de invitados'!D:D,21,'Listado de invitados'!F:F,"diabético/a")&amp;" diab -"))&amp;" "&amp;IF(COUNTIFS('Listado de invitados'!D:D,21,'Listado de invitados'!F:F,"vegano/a")=0,"",(COUNTIFS('Listado de invitados'!D:D,21,'Listado de invitados'!F:F,"vegano/a")&amp;" veganos -"))&amp;" "&amp;IF(COUNTIFS('Listado de invitados'!D:D,21,'Listado de invitados'!F:F,"vegetariano/a")=0,"",(COUNTIFS('Listado de invitados'!D:D,21,'Listado de invitados'!F:F,"vegetariano/a")&amp;" veget"))</f>
        <v>   1 veget</v>
      </c>
    </row>
    <row r="26" ht="9.0" customHeight="1">
      <c r="A26" s="19"/>
      <c r="B26" s="28" t="s">
        <v>101</v>
      </c>
      <c r="C26" s="26">
        <f>COUNTIF('Listado de invitados'!D:D,2)</f>
        <v>6</v>
      </c>
      <c r="D26" s="30" t="str">
        <f>IF(COUNTIFS('Listado de invitados'!D:D,2,'Listado de invitados'!E:E,"Menor 0 a 3 años")=0,"",(COUNTIFS('Listado de invitados'!D:D,2,'Listado de invitados'!E:E,"Menor 0 a 3 años")&amp;" M (0 a 3) -"))&amp;" "&amp;IF(COUNTIFS('Listado de invitados'!D:D,2,'Listado de invitados'!E:E,"Menor 4 a 10 años")=0,"",(COUNTIFS('Listado de invitados'!D:D,2,'Listado de invitados'!E:E,"Menor 4 a 10 años")&amp;" M (4 a 10) -"))&amp;" "&amp;IF(COUNTIFS('Listado de invitados'!D:D,2,'Listado de invitados'!E:E,"Adolescente - Menor de 18 años")=0,"",(COUNTIFS('Listado de invitados'!D:D,2,'Listado de invitados'!E:E,"Adolescente - Menor de 18 años")&amp;" adol"))</f>
        <v>  </v>
      </c>
      <c r="E26" s="30" t="str">
        <f>IF(COUNTIFS('Listado de invitados'!D:D,2,'Listado de invitados'!F:F,"celíaco/a")=0,"",(COUNTIFS('Listado de invitados'!D:D,2,'Listado de invitados'!F:F,"celíaco/a")&amp;" celíacos -"))&amp;" "&amp;IF(COUNTIFS('Listado de invitados'!D:D,2,'Listado de invitados'!F:F,"diabético/a")=0,"",(COUNTIFS('Listado de invitados'!D:D,2,'Listado de invitados'!F:F,"diabético/a")&amp;" diab -"))&amp;" "&amp;IF(COUNTIFS('Listado de invitados'!D:D,2,'Listado de invitados'!F:F,"vegano/a")=0,"",(COUNTIFS('Listado de invitados'!D:D,2,'Listado de invitados'!F:F,"vegano/a")&amp;" veganos -"))&amp;" "&amp;IF(COUNTIFS('Listado de invitados'!D:D,2,'Listado de invitados'!F:F,"vegetariano/a")=0,"",(COUNTIFS('Listado de invitados'!D:D,2,'Listado de invitados'!F:F,"vegetariano/a")&amp;" veget"))</f>
        <v>1 celíacos -   </v>
      </c>
      <c r="F26" s="22"/>
      <c r="G26" s="28" t="s">
        <v>113</v>
      </c>
      <c r="H26" s="26">
        <f>COUNTIF('Listado de invitados'!D:D,22)</f>
        <v>7</v>
      </c>
      <c r="I26" s="30" t="str">
        <f>IF(COUNTIFS('Listado de invitados'!D:D,22,'Listado de invitados'!E:E,"Menor 0 a 3 años")=0,"",(COUNTIFS('Listado de invitados'!D:D,22,'Listado de invitados'!E:E,"Menor 0 a 3 años")&amp;" M (0 a 3) -"))&amp;" "&amp;IF(COUNTIFS('Listado de invitados'!D:D,22,'Listado de invitados'!E:E,"Menor 4 a 10 años")=0,"",(COUNTIFS('Listado de invitados'!D:D,22,'Listado de invitados'!E:E,"Menor 4 a 10 años")&amp;" M (4 a 10) -"))&amp;" "&amp;IF(COUNTIFS('Listado de invitados'!D:D,22,'Listado de invitados'!E:E,"Adolescente - Menor de 18 años")=0,"",(COUNTIFS('Listado de invitados'!D:D,22,'Listado de invitados'!E:E,"Adolescente - Menor de 18 años")&amp;" adol"))</f>
        <v>  </v>
      </c>
      <c r="J26" s="30" t="str">
        <f>IF(COUNTIFS('Listado de invitados'!D:D,22,'Listado de invitados'!F:F,"celíaco/a")=0,"",(COUNTIFS('Listado de invitados'!D:D,22,'Listado de invitados'!F:F,"celíaco/a")&amp;" celíacos -"))&amp;" "&amp;IF(COUNTIFS('Listado de invitados'!D:D,22,'Listado de invitados'!F:F,"diabético/a")=0,"",(COUNTIFS('Listado de invitados'!D:D,22,'Listado de invitados'!F:F,"diabético/a")&amp;" diab -"))&amp;" "&amp;IF(COUNTIFS('Listado de invitados'!D:D,22,'Listado de invitados'!F:F,"vegano/a")=0,"",(COUNTIFS('Listado de invitados'!D:D,22,'Listado de invitados'!F:F,"vegano/a")&amp;" veganos -"))&amp;" "&amp;IF(COUNTIFS('Listado de invitados'!D:D,22,'Listado de invitados'!F:F,"vegetariano/a")=0,"",(COUNTIFS('Listado de invitados'!D:D,22,'Listado de invitados'!F:F,"vegetariano/a")&amp;" veget"))</f>
        <v>   </v>
      </c>
    </row>
    <row r="27" ht="2.25" customHeight="1">
      <c r="A27" s="19"/>
      <c r="B27" s="28" t="s">
        <v>111</v>
      </c>
      <c r="C27" s="26">
        <f>COUNTIF('Listado de invitados'!D:D,3)</f>
        <v>10</v>
      </c>
      <c r="D27" s="30" t="str">
        <f>IF(COUNTIFS('Listado de invitados'!D:D,3,'Listado de invitados'!E:E,"Menor 0 a 3 años")=0,"",(COUNTIFS('Listado de invitados'!D:D,3,'Listado de invitados'!E:E,"Menor 0 a 3 años")&amp;" M (0 a 3) -"))&amp;" "&amp;IF(COUNTIFS('Listado de invitados'!D:D,3,'Listado de invitados'!E:E,"Menor 4 a 10 años")=0,"",(COUNTIFS('Listado de invitados'!D:D,3,'Listado de invitados'!E:E,"Menor 4 a 10 años")&amp;" M (4 a 10) -"))&amp;" "&amp;IF(COUNTIFS('Listado de invitados'!D:D,3,'Listado de invitados'!E:E,"Adolescente - Menor de 18 años")=0,"",(COUNTIFS('Listado de invitados'!D:D,3,'Listado de invitados'!E:E,"Adolescente - Menor de 18 años")&amp;" adol"))</f>
        <v>  </v>
      </c>
      <c r="E27" s="30" t="str">
        <f>IF(COUNTIFS('Listado de invitados'!D:D,3,'Listado de invitados'!F:F,"celíaco/a")=0,"",(COUNTIFS('Listado de invitados'!D:D,3,'Listado de invitados'!F:F,"celíaco/a")&amp;" celíacos -"))&amp;" "&amp;IF(COUNTIFS('Listado de invitados'!D:D,3,'Listado de invitados'!F:F,"diabético/a")=0,"",(COUNTIFS('Listado de invitados'!D:D,3,'Listado de invitados'!F:F,"diabético/a")&amp;" diab -"))&amp;" "&amp;IF(COUNTIFS('Listado de invitados'!D:D,3,'Listado de invitados'!F:F,"vegano/a")=0,"",(COUNTIFS('Listado de invitados'!D:D,3,'Listado de invitados'!F:F,"vegano/a")&amp;" veganos -"))&amp;" "&amp;IF(COUNTIFS('Listado de invitados'!D:D,3,'Listado de invitados'!F:F,"vegetariano/a")=0,"",(COUNTIFS('Listado de invitados'!D:D,3,'Listado de invitados'!F:F,"vegetariano/a")&amp;" veget"))</f>
        <v> 1 diab -  3 veget</v>
      </c>
      <c r="F27" s="22"/>
      <c r="G27" s="28" t="s">
        <v>154</v>
      </c>
      <c r="H27" s="26">
        <f>COUNTIF('Listado de invitados'!D:D,23)</f>
        <v>9</v>
      </c>
      <c r="I27" s="30" t="str">
        <f>IF(COUNTIFS('Listado de invitados'!D:D,23,'Listado de invitados'!E:E,"Menor 0 a 3 años")=0,"",(COUNTIFS('Listado de invitados'!D:D,23,'Listado de invitados'!E:E,"Menor 0 a 3 años")&amp;" M (0 a 3) -"))&amp;" "&amp;IF(COUNTIFS('Listado de invitados'!D:D,23,'Listado de invitados'!E:E,"Menor 4 a 10 años")=0,"",(COUNTIFS('Listado de invitados'!D:D,23,'Listado de invitados'!E:E,"Menor 4 a 10 años")&amp;" M (4 a 10) -"))&amp;" "&amp;IF(COUNTIFS('Listado de invitados'!D:D,23,'Listado de invitados'!E:E,"Adolescente - Menor de 18 años")=0,"",(COUNTIFS('Listado de invitados'!D:D,23,'Listado de invitados'!E:E,"Adolescente - Menor de 18 años")&amp;" adol"))</f>
        <v>  </v>
      </c>
      <c r="J27" s="30" t="str">
        <f>IF(COUNTIFS('Listado de invitados'!D:D,23,'Listado de invitados'!F:F,"celíaco/a")=0,"",(COUNTIFS('Listado de invitados'!D:D,23,'Listado de invitados'!F:F,"celíaco/a")&amp;" celíacos -"))&amp;" "&amp;IF(COUNTIFS('Listado de invitados'!D:D,23,'Listado de invitados'!F:F,"diabético/a")=0,"",(COUNTIFS('Listado de invitados'!D:D,23,'Listado de invitados'!F:F,"diabético/a")&amp;" diab -"))&amp;" "&amp;IF(COUNTIFS('Listado de invitados'!D:D,23,'Listado de invitados'!F:F,"vegano/a")=0,"",(COUNTIFS('Listado de invitados'!D:D,23,'Listado de invitados'!F:F,"vegano/a")&amp;" veganos -"))&amp;" "&amp;IF(COUNTIFS('Listado de invitados'!D:D,23,'Listado de invitados'!F:F,"vegetariano/a")=0,"",(COUNTIFS('Listado de invitados'!D:D,23,'Listado de invitados'!F:F,"vegetariano/a")&amp;" veget"))</f>
        <v>   </v>
      </c>
    </row>
    <row r="28" ht="2.25" customHeight="1">
      <c r="A28" s="19"/>
      <c r="B28" s="28" t="s">
        <v>114</v>
      </c>
      <c r="C28" s="26">
        <f>COUNTIF('Listado de invitados'!D:D,4)</f>
        <v>10</v>
      </c>
      <c r="D28" s="30" t="str">
        <f>IF(COUNTIFS('Listado de invitados'!D:D,4,'Listado de invitados'!E:E,"Menor 0 a 3 años")=0,"",(COUNTIFS('Listado de invitados'!D:D,4,'Listado de invitados'!E:E,"Menor 0 a 3 años")&amp;" M (0 a 3) -"))&amp;" "&amp;IF(COUNTIFS('Listado de invitados'!D:D,4,'Listado de invitados'!E:E,"Menor 4 a 10 años")=0,"",(COUNTIFS('Listado de invitados'!D:D,4,'Listado de invitados'!E:E,"Menor 4 a 10 años")&amp;" M (4 a 10) -"))&amp;" "&amp;IF(COUNTIFS('Listado de invitados'!D:D,4,'Listado de invitados'!E:E,"Adolescente - Menor de 18 años")=0,"",(COUNTIFS('Listado de invitados'!D:D,4,'Listado de invitados'!E:E,"Adolescente - Menor de 18 años")&amp;" adol"))</f>
        <v>  </v>
      </c>
      <c r="E28" s="30" t="str">
        <f>IF(COUNTIFS('Listado de invitados'!D:D,4,'Listado de invitados'!F:F,"celíaco/a")=0,"",(COUNTIFS('Listado de invitados'!D:D,4,'Listado de invitados'!F:F,"celíaco/a")&amp;" celíacos -"))&amp;" "&amp;IF(COUNTIFS('Listado de invitados'!D:D,4,'Listado de invitados'!F:F,"diabético/a")=0,"",(COUNTIFS('Listado de invitados'!D:D,4,'Listado de invitados'!F:F,"diabético/a")&amp;" diab -"))&amp;" "&amp;IF(COUNTIFS('Listado de invitados'!D:D,4,'Listado de invitados'!F:F,"vegano/a")=0,"",(COUNTIFS('Listado de invitados'!D:D,4,'Listado de invitados'!F:F,"vegano/a")&amp;" veganos -"))&amp;" "&amp;IF(COUNTIFS('Listado de invitados'!D:D,4,'Listado de invitados'!F:F,"vegetariano/a")=0,"",(COUNTIFS('Listado de invitados'!D:D,4,'Listado de invitados'!F:F,"vegetariano/a")&amp;" veget"))</f>
        <v>   </v>
      </c>
      <c r="F28" s="22"/>
      <c r="G28" s="28" t="s">
        <v>183</v>
      </c>
      <c r="H28" s="26">
        <f>COUNTIF('Listado de invitados'!D:D,24)</f>
        <v>0</v>
      </c>
      <c r="I28" s="30" t="str">
        <f>IF(COUNTIFS('Listado de invitados'!D:D,24,'Listado de invitados'!E:E,"Menor 0 a 3 años")=0,"",(COUNTIFS('Listado de invitados'!D:D,24,'Listado de invitados'!E:E,"Menor 0 a 3 años")&amp;" M (0 a 3) -"))&amp;" "&amp;IF(COUNTIFS('Listado de invitados'!D:D,24,'Listado de invitados'!E:E,"Menor 4 a 10 años")=0,"",(COUNTIFS('Listado de invitados'!D:D,24,'Listado de invitados'!E:E,"Menor 4 a 10 años")&amp;" M (4 a 10) -"))&amp;" "&amp;IF(COUNTIFS('Listado de invitados'!D:D,24,'Listado de invitados'!E:E,"Adolescente - Menor de 18 años")=0,"",(COUNTIFS('Listado de invitados'!D:D,24,'Listado de invitados'!E:E,"Adolescente - Menor de 18 años")&amp;" adol"))</f>
        <v>  </v>
      </c>
      <c r="J28" s="30" t="str">
        <f>IF(COUNTIFS('Listado de invitados'!D:D,24,'Listado de invitados'!F:F,"celíaco/a")=0,"",(COUNTIFS('Listado de invitados'!D:D,24,'Listado de invitados'!F:F,"celíaco/a")&amp;" celíacos -"))&amp;" "&amp;IF(COUNTIFS('Listado de invitados'!D:D,24,'Listado de invitados'!F:F,"diabético/a")=0,"",(COUNTIFS('Listado de invitados'!D:D,24,'Listado de invitados'!F:F,"diabético/a")&amp;" diab -"))&amp;" "&amp;IF(COUNTIFS('Listado de invitados'!D:D,24,'Listado de invitados'!F:F,"vegano/a")=0,"",(COUNTIFS('Listado de invitados'!D:D,24,'Listado de invitados'!F:F,"vegano/a")&amp;" veganos -"))&amp;" "&amp;IF(COUNTIFS('Listado de invitados'!D:D,24,'Listado de invitados'!F:F,"vegetariano/a")=0,"",(COUNTIFS('Listado de invitados'!D:D,24,'Listado de invitados'!F:F,"vegetariano/a")&amp;" veget"))</f>
        <v>   </v>
      </c>
    </row>
    <row r="29" ht="2.25" customHeight="1">
      <c r="A29" s="19"/>
      <c r="B29" s="28" t="s">
        <v>118</v>
      </c>
      <c r="C29" s="26">
        <f>COUNTIF('Listado de invitados'!D:D,5)</f>
        <v>10</v>
      </c>
      <c r="D29" s="30" t="str">
        <f>IF(COUNTIFS('Listado de invitados'!D:D,5,'Listado de invitados'!E:E,"Menor 0 a 3 años")=0,"",(COUNTIFS('Listado de invitados'!D:D,5,'Listado de invitados'!E:E,"Menor 0 a 3 años")&amp;" M (0 a 3) -"))&amp;" "&amp;IF(COUNTIFS('Listado de invitados'!D:D,5,'Listado de invitados'!E:E,"Menor 4 a 10 años")=0,"",(COUNTIFS('Listado de invitados'!D:D,5,'Listado de invitados'!E:E,"Menor 4 a 10 años")&amp;" M (4 a 10) -"))&amp;" "&amp;IF(COUNTIFS('Listado de invitados'!D:D,5,'Listado de invitados'!E:E,"Adolescente - Menor de 18 años")=0,"",(COUNTIFS('Listado de invitados'!D:D,5,'Listado de invitados'!E:E,"Adolescente - Menor de 18 años")&amp;" adol"))</f>
        <v>  </v>
      </c>
      <c r="E29" s="30" t="str">
        <f>IF(COUNTIFS('Listado de invitados'!D:D,5,'Listado de invitados'!F:F,"celíaco/a")=0,"",(COUNTIFS('Listado de invitados'!D:D,5,'Listado de invitados'!F:F,"celíaco/a")&amp;" celíacos -"))&amp;" "&amp;IF(COUNTIFS('Listado de invitados'!D:D,5,'Listado de invitados'!F:F,"diabético/a")=0,"",(COUNTIFS('Listado de invitados'!D:D,5,'Listado de invitados'!F:F,"diabético/a")&amp;" diab -"))&amp;" "&amp;IF(COUNTIFS('Listado de invitados'!D:D,5,'Listado de invitados'!F:F,"vegano/a")=0,"",(COUNTIFS('Listado de invitados'!D:D,5,'Listado de invitados'!F:F,"vegano/a")&amp;" veganos -"))&amp;" "&amp;IF(COUNTIFS('Listado de invitados'!D:D,5,'Listado de invitados'!F:F,"vegetariano/a")=0,"",(COUNTIFS('Listado de invitados'!D:D,5,'Listado de invitados'!F:F,"vegetariano/a")&amp;" veget"))</f>
        <v>   </v>
      </c>
      <c r="F29" s="22"/>
      <c r="G29" s="28" t="s">
        <v>186</v>
      </c>
      <c r="H29" s="26">
        <f>COUNTIF('Listado de invitados'!D:D,25)</f>
        <v>0</v>
      </c>
      <c r="I29" s="30" t="str">
        <f>IF(COUNTIFS('Listado de invitados'!D:D,25,'Listado de invitados'!E:E,"Menor 0 a 3 años")=0,"",(COUNTIFS('Listado de invitados'!D:D,25,'Listado de invitados'!E:E,"Menor 0 a 3 años")&amp;" M (0 a 3) -"))&amp;" "&amp;IF(COUNTIFS('Listado de invitados'!D:D,25,'Listado de invitados'!E:E,"Menor 4 a 10 años")=0,"",(COUNTIFS('Listado de invitados'!D:D,25,'Listado de invitados'!E:E,"Menor 4 a 10 años")&amp;" M (4 a 10) -"))&amp;" "&amp;IF(COUNTIFS('Listado de invitados'!D:D,25,'Listado de invitados'!E:E,"Adolescente - Menor de 18 años")=0,"",(COUNTIFS('Listado de invitados'!D:D,25,'Listado de invitados'!E:E,"Adolescente - Menor de 18 años")&amp;" adol"))</f>
        <v>  </v>
      </c>
      <c r="J29" s="30" t="str">
        <f>IF(COUNTIFS('Listado de invitados'!D:D,25,'Listado de invitados'!F:F,"celíaco/a")=0,"",(COUNTIFS('Listado de invitados'!D:D,25,'Listado de invitados'!F:F,"celíaco/a")&amp;" celíacos -"))&amp;" "&amp;IF(COUNTIFS('Listado de invitados'!D:D,25,'Listado de invitados'!F:F,"diabético/a")=0,"",(COUNTIFS('Listado de invitados'!D:D,25,'Listado de invitados'!F:F,"diabético/a")&amp;" diab -"))&amp;" "&amp;IF(COUNTIFS('Listado de invitados'!D:D,25,'Listado de invitados'!F:F,"vegano/a")=0,"",(COUNTIFS('Listado de invitados'!D:D,25,'Listado de invitados'!F:F,"vegano/a")&amp;" veganos -"))&amp;" "&amp;IF(COUNTIFS('Listado de invitados'!D:D,25,'Listado de invitados'!F:F,"vegetariano/a")=0,"",(COUNTIFS('Listado de invitados'!D:D,25,'Listado de invitados'!F:F,"vegetariano/a")&amp;" veget"))</f>
        <v>   </v>
      </c>
    </row>
    <row r="30" ht="2.25" customHeight="1">
      <c r="A30" s="19"/>
      <c r="B30" s="28" t="s">
        <v>123</v>
      </c>
      <c r="C30" s="26">
        <f>COUNTIF('Listado de invitados'!D:D,6)</f>
        <v>9</v>
      </c>
      <c r="D30" s="30" t="str">
        <f>IF(COUNTIFS('Listado de invitados'!D:D,6,'Listado de invitados'!E:E,"Menor 0 a 3 años")=0,"",(COUNTIFS('Listado de invitados'!D:D,6,'Listado de invitados'!E:E,"Menor 0 a 3 años")&amp;" M (0 a 3) -"))&amp;" "&amp;IF(COUNTIFS('Listado de invitados'!D:D,6,'Listado de invitados'!E:E,"Menor 4 a 10 años")=0,"",(COUNTIFS('Listado de invitados'!D:D,6,'Listado de invitados'!E:E,"Menor 4 a 10 años")&amp;" M (4 a 10) -"))&amp;" "&amp;IF(COUNTIFS('Listado de invitados'!D:D,6,'Listado de invitados'!E:E,"Adolescente - Menor de 18 años")=0,"",(COUNTIFS('Listado de invitados'!D:D,6,'Listado de invitados'!E:E,"Adolescente - Menor de 18 años")&amp;" adol"))</f>
        <v>  </v>
      </c>
      <c r="E30" s="30" t="str">
        <f>IF(COUNTIFS('Listado de invitados'!D:D,6,'Listado de invitados'!F:F,"celíaco/a")=0,"",(COUNTIFS('Listado de invitados'!D:D,6,'Listado de invitados'!F:F,"celíaco/a")&amp;" celíacos -"))&amp;" "&amp;IF(COUNTIFS('Listado de invitados'!D:D,6,'Listado de invitados'!F:F,"diabético/a")=0,"",(COUNTIFS('Listado de invitados'!D:D,6,'Listado de invitados'!F:F,"diabético/a")&amp;" diab -"))&amp;" "&amp;IF(COUNTIFS('Listado de invitados'!D:D,6,'Listado de invitados'!F:F,"vegano/a")=0,"",(COUNTIFS('Listado de invitados'!D:D,6,'Listado de invitados'!F:F,"vegano/a")&amp;" veganos -"))&amp;" "&amp;IF(COUNTIFS('Listado de invitados'!D:D,6,'Listado de invitados'!F:F,"vegetariano/a")=0,"",(COUNTIFS('Listado de invitados'!D:D,6,'Listado de invitados'!F:F,"vegetariano/a")&amp;" veget"))</f>
        <v>   </v>
      </c>
      <c r="F30" s="22"/>
      <c r="G30" s="28" t="s">
        <v>190</v>
      </c>
      <c r="H30" s="26">
        <f>COUNTIF('Listado de invitados'!D:D,26)</f>
        <v>0</v>
      </c>
      <c r="I30" s="30" t="str">
        <f>IF(COUNTIFS('Listado de invitados'!D:D,26,'Listado de invitados'!E:E,"Menor 0 a 3 años")=0,"",(COUNTIFS('Listado de invitados'!D:D,26,'Listado de invitados'!E:E,"Menor 0 a 3 años")&amp;" M (0 a 3) -"))&amp;" "&amp;IF(COUNTIFS('Listado de invitados'!D:D,26,'Listado de invitados'!E:E,"Menor 4 a 10 años")=0,"",(COUNTIFS('Listado de invitados'!D:D,26,'Listado de invitados'!E:E,"Menor 4 a 10 años")&amp;" M (4 a 10) -"))&amp;" "&amp;IF(COUNTIFS('Listado de invitados'!D:D,26,'Listado de invitados'!E:E,"Adolescente - Menor de 18 años")=0,"",(COUNTIFS('Listado de invitados'!D:D,26,'Listado de invitados'!E:E,"Adolescente - Menor de 18 años")&amp;" adol"))</f>
        <v>  </v>
      </c>
      <c r="J30" s="30" t="str">
        <f>IF(COUNTIFS('Listado de invitados'!D:D,26,'Listado de invitados'!F:F,"celíaco/a")=0,"",(COUNTIFS('Listado de invitados'!D:D,26,'Listado de invitados'!F:F,"celíaco/a")&amp;" celíacos -"))&amp;" "&amp;IF(COUNTIFS('Listado de invitados'!D:D,26,'Listado de invitados'!F:F,"diabético/a")=0,"",(COUNTIFS('Listado de invitados'!D:D,26,'Listado de invitados'!F:F,"diabético/a")&amp;" diab -"))&amp;" "&amp;IF(COUNTIFS('Listado de invitados'!D:D,26,'Listado de invitados'!F:F,"vegano/a")=0,"",(COUNTIFS('Listado de invitados'!D:D,26,'Listado de invitados'!F:F,"vegano/a")&amp;" veganos -"))&amp;" "&amp;IF(COUNTIFS('Listado de invitados'!D:D,26,'Listado de invitados'!F:F,"vegetariano/a")=0,"",(COUNTIFS('Listado de invitados'!D:D,26,'Listado de invitados'!F:F,"vegetariano/a")&amp;" veget"))</f>
        <v>   </v>
      </c>
    </row>
    <row r="31" ht="2.25" customHeight="1">
      <c r="A31" s="19"/>
      <c r="B31" s="28" t="s">
        <v>126</v>
      </c>
      <c r="C31" s="26">
        <f>COUNTIF('Listado de invitados'!D:D,7)</f>
        <v>8</v>
      </c>
      <c r="D31" s="30" t="str">
        <f>IF(COUNTIFS('Listado de invitados'!D:D,7,'Listado de invitados'!E:E,"Menor 0 a 3 años")=0,"",(COUNTIFS('Listado de invitados'!D:D,7,'Listado de invitados'!E:E,"Menor 0 a 3 años")&amp;" M (0 a 3) -"))&amp;" "&amp;IF(COUNTIFS('Listado de invitados'!D:D,7,'Listado de invitados'!E:E,"Menor 4 a 10 años")=0,"",(COUNTIFS('Listado de invitados'!D:D,7,'Listado de invitados'!E:E,"Menor 4 a 10 años")&amp;" M (4 a 10) -"))&amp;" "&amp;IF(COUNTIFS('Listado de invitados'!D:D,7,'Listado de invitados'!E:E,"Adolescente - Menor de 18 años")=0,"",(COUNTIFS('Listado de invitados'!D:D,7,'Listado de invitados'!E:E,"Adolescente - Menor de 18 años")&amp;" adol"))</f>
        <v>  </v>
      </c>
      <c r="E31" s="30" t="str">
        <f>IF(COUNTIFS('Listado de invitados'!D:D,7,'Listado de invitados'!F:F,"celíaco/a")=0,"",(COUNTIFS('Listado de invitados'!D:D,7,'Listado de invitados'!F:F,"celíaco/a")&amp;" celíacos -"))&amp;" "&amp;IF(COUNTIFS('Listado de invitados'!D:D,7,'Listado de invitados'!F:F,"diabético/a")=0,"",(COUNTIFS('Listado de invitados'!D:D,7,'Listado de invitados'!F:F,"diabético/a")&amp;" diab -"))&amp;" "&amp;IF(COUNTIFS('Listado de invitados'!D:D,7,'Listado de invitados'!F:F,"vegano/a")=0,"",(COUNTIFS('Listado de invitados'!D:D,7,'Listado de invitados'!F:F,"vegano/a")&amp;" veganos -"))&amp;" "&amp;IF(COUNTIFS('Listado de invitados'!D:D,7,'Listado de invitados'!F:F,"vegetariano/a")=0,"",(COUNTIFS('Listado de invitados'!D:D,7,'Listado de invitados'!F:F,"vegetariano/a")&amp;" veget"))</f>
        <v>2 celíacos -   </v>
      </c>
      <c r="F31" s="22"/>
      <c r="G31" s="28" t="s">
        <v>192</v>
      </c>
      <c r="H31" s="26">
        <f>COUNTIF('Listado de invitados'!D:D,27)</f>
        <v>0</v>
      </c>
      <c r="I31" s="30" t="str">
        <f>IF(COUNTIFS('Listado de invitados'!D:D,27,'Listado de invitados'!E:E,"Menor 0 a 3 años")=0,"",(COUNTIFS('Listado de invitados'!D:D,27,'Listado de invitados'!E:E,"Menor 0 a 3 años")&amp;" M (0 a 3) -"))&amp;" "&amp;IF(COUNTIFS('Listado de invitados'!D:D,27,'Listado de invitados'!E:E,"Menor 4 a 10 años")=0,"",(COUNTIFS('Listado de invitados'!D:D,27,'Listado de invitados'!E:E,"Menor 4 a 10 años")&amp;" M (4 a 10) -"))&amp;" "&amp;IF(COUNTIFS('Listado de invitados'!D:D,27,'Listado de invitados'!E:E,"Adolescente - Menor de 18 años")=0,"",(COUNTIFS('Listado de invitados'!D:D,27,'Listado de invitados'!E:E,"Adolescente - Menor de 18 años")&amp;" adol"))</f>
        <v>  </v>
      </c>
      <c r="J31" s="30" t="str">
        <f>IF(COUNTIFS('Listado de invitados'!D:D,27,'Listado de invitados'!F:F,"celíaco/a")=0,"",(COUNTIFS('Listado de invitados'!D:D,27,'Listado de invitados'!F:F,"celíaco/a")&amp;" celíacos -"))&amp;" "&amp;IF(COUNTIFS('Listado de invitados'!D:D,27,'Listado de invitados'!F:F,"diabético/a")=0,"",(COUNTIFS('Listado de invitados'!D:D,27,'Listado de invitados'!F:F,"diabético/a")&amp;" diab -"))&amp;" "&amp;IF(COUNTIFS('Listado de invitados'!D:D,27,'Listado de invitados'!F:F,"vegano/a")=0,"",(COUNTIFS('Listado de invitados'!D:D,27,'Listado de invitados'!F:F,"vegano/a")&amp;" veganos -"))&amp;" "&amp;IF(COUNTIFS('Listado de invitados'!D:D,27,'Listado de invitados'!F:F,"vegetariano/a")=0,"",(COUNTIFS('Listado de invitados'!D:D,27,'Listado de invitados'!F:F,"vegetariano/a")&amp;" veget"))</f>
        <v>   </v>
      </c>
    </row>
    <row r="32" ht="2.25" customHeight="1">
      <c r="A32" s="19"/>
      <c r="B32" s="28" t="s">
        <v>129</v>
      </c>
      <c r="C32" s="26">
        <f>COUNTIF('Listado de invitados'!D:D,8)</f>
        <v>9</v>
      </c>
      <c r="D32" s="30" t="str">
        <f>IF(COUNTIFS('Listado de invitados'!D:D,8,'Listado de invitados'!E:E,"Menor 0 a 3 años")=0,"",(COUNTIFS('Listado de invitados'!D:D,8,'Listado de invitados'!E:E,"Menor 0 a 3 años")&amp;" M (0 a 3) -"))&amp;" "&amp;IF(COUNTIFS('Listado de invitados'!D:D,8,'Listado de invitados'!E:E,"Menor 4 a 10 años")=0,"",(COUNTIFS('Listado de invitados'!D:D,8,'Listado de invitados'!E:E,"Menor 4 a 10 años")&amp;" M (4 a 10) -"))&amp;" "&amp;IF(COUNTIFS('Listado de invitados'!D:D,8,'Listado de invitados'!E:E,"Adolescente - Menor de 18 años")=0,"",(COUNTIFS('Listado de invitados'!D:D,8,'Listado de invitados'!E:E,"Adolescente - Menor de 18 años")&amp;" adol"))</f>
        <v>  </v>
      </c>
      <c r="E32" s="30" t="str">
        <f>IF(COUNTIFS('Listado de invitados'!D:D,8,'Listado de invitados'!F:F,"celíaco/a")=0,"",(COUNTIFS('Listado de invitados'!D:D,8,'Listado de invitados'!F:F,"celíaco/a")&amp;" celíacos -"))&amp;" "&amp;IF(COUNTIFS('Listado de invitados'!D:D,8,'Listado de invitados'!F:F,"diabético/a")=0,"",(COUNTIFS('Listado de invitados'!D:D,8,'Listado de invitados'!F:F,"diabético/a")&amp;" diab -"))&amp;" "&amp;IF(COUNTIFS('Listado de invitados'!D:D,8,'Listado de invitados'!F:F,"vegano/a")=0,"",(COUNTIFS('Listado de invitados'!D:D,8,'Listado de invitados'!F:F,"vegano/a")&amp;" veganos -"))&amp;" "&amp;IF(COUNTIFS('Listado de invitados'!D:D,8,'Listado de invitados'!F:F,"vegetariano/a")=0,"",(COUNTIFS('Listado de invitados'!D:D,8,'Listado de invitados'!F:F,"vegetariano/a")&amp;" veget"))</f>
        <v>   </v>
      </c>
      <c r="F32" s="22"/>
      <c r="G32" s="28" t="s">
        <v>193</v>
      </c>
      <c r="H32" s="26">
        <f>COUNTIF('Listado de invitados'!D:D,28)</f>
        <v>0</v>
      </c>
      <c r="I32" s="30" t="str">
        <f>IF(COUNTIFS('Listado de invitados'!D:D,28,'Listado de invitados'!E:E,"Menor 0 a 3 años")=0,"",(COUNTIFS('Listado de invitados'!D:D,28,'Listado de invitados'!E:E,"Menor 0 a 3 años")&amp;" M (0 a 3) -"))&amp;" "&amp;IF(COUNTIFS('Listado de invitados'!D:D,28,'Listado de invitados'!E:E,"Menor 4 a 10 años")=0,"",(COUNTIFS('Listado de invitados'!D:D,28,'Listado de invitados'!E:E,"Menor 4 a 10 años")&amp;" M (4 a 10) -"))&amp;" "&amp;IF(COUNTIFS('Listado de invitados'!D:D,28,'Listado de invitados'!E:E,"Adolescente - Menor de 18 años")=0,"",(COUNTIFS('Listado de invitados'!D:D,28,'Listado de invitados'!E:E,"Adolescente - Menor de 18 años")&amp;" adol"))</f>
        <v>  </v>
      </c>
      <c r="J32" s="30" t="str">
        <f>IF(COUNTIFS('Listado de invitados'!D:D,28,'Listado de invitados'!F:F,"celíaco/a")=0,"",(COUNTIFS('Listado de invitados'!D:D,28,'Listado de invitados'!F:F,"celíaco/a")&amp;" celíacos -"))&amp;" "&amp;IF(COUNTIFS('Listado de invitados'!D:D,28,'Listado de invitados'!F:F,"diabético/a")=0,"",(COUNTIFS('Listado de invitados'!D:D,28,'Listado de invitados'!F:F,"diabético/a")&amp;" diab -"))&amp;" "&amp;IF(COUNTIFS('Listado de invitados'!D:D,28,'Listado de invitados'!F:F,"vegano/a")=0,"",(COUNTIFS('Listado de invitados'!D:D,28,'Listado de invitados'!F:F,"vegano/a")&amp;" veganos -"))&amp;" "&amp;IF(COUNTIFS('Listado de invitados'!D:D,28,'Listado de invitados'!F:F,"vegetariano/a")=0,"",(COUNTIFS('Listado de invitados'!D:D,28,'Listado de invitados'!F:F,"vegetariano/a")&amp;" veget"))</f>
        <v>   </v>
      </c>
    </row>
    <row r="33" ht="2.25" customHeight="1">
      <c r="A33" s="19"/>
      <c r="B33" s="28" t="s">
        <v>133</v>
      </c>
      <c r="C33" s="26">
        <f>COUNTIF('Listado de invitados'!D:D,9)</f>
        <v>9</v>
      </c>
      <c r="D33" s="30" t="str">
        <f>IF(COUNTIFS('Listado de invitados'!D:D,9,'Listado de invitados'!E:E,"Menor 0 a 3 años")=0,"",(COUNTIFS('Listado de invitados'!D:D,9,'Listado de invitados'!E:E,"Menor 0 a 3 años")&amp;" M (0 a 3) -"))&amp;" "&amp;IF(COUNTIFS('Listado de invitados'!D:D,9,'Listado de invitados'!E:E,"Menor 4 a 10 años")=0,"",(COUNTIFS('Listado de invitados'!D:D,9,'Listado de invitados'!E:E,"Menor 4 a 10 años")&amp;" M (4 a 10) -"))&amp;" "&amp;IF(COUNTIFS('Listado de invitados'!D:D,9,'Listado de invitados'!E:E,"Adolescente - Menor de 18 años")=0,"",(COUNTIFS('Listado de invitados'!D:D,9,'Listado de invitados'!E:E,"Adolescente - Menor de 18 años")&amp;" adol"))</f>
        <v>  </v>
      </c>
      <c r="E33" s="30" t="str">
        <f>IF(COUNTIFS('Listado de invitados'!D:D,9,'Listado de invitados'!F:F,"celíaco/a")=0,"",(COUNTIFS('Listado de invitados'!D:D,9,'Listado de invitados'!F:F,"celíaco/a")&amp;" celíacos -"))&amp;" "&amp;IF(COUNTIFS('Listado de invitados'!D:D,9,'Listado de invitados'!F:F,"diabético/a")=0,"",(COUNTIFS('Listado de invitados'!D:D,9,'Listado de invitados'!F:F,"diabético/a")&amp;" diab -"))&amp;" "&amp;IF(COUNTIFS('Listado de invitados'!D:D,9,'Listado de invitados'!F:F,"vegano/a")=0,"",(COUNTIFS('Listado de invitados'!D:D,9,'Listado de invitados'!F:F,"vegano/a")&amp;" veganos -"))&amp;" "&amp;IF(COUNTIFS('Listado de invitados'!D:D,9,'Listado de invitados'!F:F,"vegetariano/a")=0,"",(COUNTIFS('Listado de invitados'!D:D,9,'Listado de invitados'!F:F,"vegetariano/a")&amp;" veget"))</f>
        <v>   </v>
      </c>
      <c r="F33" s="22"/>
      <c r="G33" s="28" t="s">
        <v>196</v>
      </c>
      <c r="H33" s="26">
        <f>COUNTIF('Listado de invitados'!D:D,29)</f>
        <v>0</v>
      </c>
      <c r="I33" s="30" t="str">
        <f>IF(COUNTIFS('Listado de invitados'!D:D,29,'Listado de invitados'!E:E,"Menor 0 a 3 años")=0,"",(COUNTIFS('Listado de invitados'!D:D,29,'Listado de invitados'!E:E,"Menor 0 a 3 años")&amp;" M (0 a 3) -"))&amp;" "&amp;IF(COUNTIFS('Listado de invitados'!D:D,29,'Listado de invitados'!E:E,"Menor 4 a 10 años")=0,"",(COUNTIFS('Listado de invitados'!D:D,29,'Listado de invitados'!E:E,"Menor 4 a 10 años")&amp;" M (4 a 10) -"))&amp;" "&amp;IF(COUNTIFS('Listado de invitados'!D:D,29,'Listado de invitados'!E:E,"Adolescente - Menor de 18 años")=0,"",(COUNTIFS('Listado de invitados'!D:D,29,'Listado de invitados'!E:E,"Adolescente - Menor de 18 años")&amp;" adol"))</f>
        <v>  </v>
      </c>
      <c r="J33" s="30" t="str">
        <f>IF(COUNTIFS('Listado de invitados'!D:D,29,'Listado de invitados'!F:F,"celíaco/a")=0,"",(COUNTIFS('Listado de invitados'!D:D,29,'Listado de invitados'!F:F,"celíaco/a")&amp;" celíacos -"))&amp;" "&amp;IF(COUNTIFS('Listado de invitados'!D:D,29,'Listado de invitados'!F:F,"diabético/a")=0,"",(COUNTIFS('Listado de invitados'!D:D,29,'Listado de invitados'!F:F,"diabético/a")&amp;" diab -"))&amp;" "&amp;IF(COUNTIFS('Listado de invitados'!D:D,29,'Listado de invitados'!F:F,"vegano/a")=0,"",(COUNTIFS('Listado de invitados'!D:D,29,'Listado de invitados'!F:F,"vegano/a")&amp;" veganos -"))&amp;" "&amp;IF(COUNTIFS('Listado de invitados'!D:D,29,'Listado de invitados'!F:F,"vegetariano/a")=0,"",(COUNTIFS('Listado de invitados'!D:D,29,'Listado de invitados'!F:F,"vegetariano/a")&amp;" veget"))</f>
        <v>   </v>
      </c>
    </row>
    <row r="34" ht="2.25" customHeight="1">
      <c r="A34" s="19"/>
      <c r="B34" s="28" t="s">
        <v>138</v>
      </c>
      <c r="C34" s="26">
        <f>COUNTIF('Listado de invitados'!D:D,10)</f>
        <v>9</v>
      </c>
      <c r="D34" s="30" t="str">
        <f>IF(COUNTIFS('Listado de invitados'!D:D,10,'Listado de invitados'!E:E,"Menor 0 a 3 años")=0,"",(COUNTIFS('Listado de invitados'!D:D,10,'Listado de invitados'!E:E,"Menor 0 a 3 años")&amp;" M (0 a 3) -"))&amp;" "&amp;IF(COUNTIFS('Listado de invitados'!D:D,10,'Listado de invitados'!E:E,"Menor 4 a 10 años")=0,"",(COUNTIFS('Listado de invitados'!D:D,10,'Listado de invitados'!E:E,"Menor 4 a 10 años")&amp;" M (4 a 10) -"))&amp;" "&amp;IF(COUNTIFS('Listado de invitados'!D:D,10,'Listado de invitados'!E:E,"Adolescente - Menor de 18 años")=0,"",(COUNTIFS('Listado de invitados'!D:D,10,'Listado de invitados'!E:E,"Adolescente - Menor de 18 años")&amp;" adol"))</f>
        <v>  </v>
      </c>
      <c r="E34" s="30" t="str">
        <f>IF(COUNTIFS('Listado de invitados'!D:D,10,'Listado de invitados'!F:F,"celíaco/a")=0,"",(COUNTIFS('Listado de invitados'!D:D,10,'Listado de invitados'!F:F,"celíaco/a")&amp;" celíacos -"))&amp;" "&amp;IF(COUNTIFS('Listado de invitados'!D:D,10,'Listado de invitados'!F:F,"diabético/a")=0,"",(COUNTIFS('Listado de invitados'!D:D,10,'Listado de invitados'!F:F,"diabético/a")&amp;" diab -"))&amp;" "&amp;IF(COUNTIFS('Listado de invitados'!D:D,10,'Listado de invitados'!F:F,"vegano/a")=0,"",(COUNTIFS('Listado de invitados'!D:D,10,'Listado de invitados'!F:F,"vegano/a")&amp;" veganos -"))&amp;" "&amp;IF(COUNTIFS('Listado de invitados'!D:D,10,'Listado de invitados'!F:F,"vegetariano/a")=0,"",(COUNTIFS('Listado de invitados'!D:D,10,'Listado de invitados'!F:F,"vegetariano/a")&amp;" veget"))</f>
        <v>   </v>
      </c>
      <c r="F34" s="22"/>
      <c r="G34" s="28" t="s">
        <v>200</v>
      </c>
      <c r="H34" s="26">
        <f>COUNTIF('Listado de invitados'!D:D,30)</f>
        <v>0</v>
      </c>
      <c r="I34" s="30" t="str">
        <f>IF(COUNTIFS('Listado de invitados'!D:D,30,'Listado de invitados'!E:E,"Menor 0 a 3 años")=0,"",(COUNTIFS('Listado de invitados'!D:D,30,'Listado de invitados'!E:E,"Menor 0 a 3 años")&amp;" M (0 a 3) -"))&amp;" "&amp;IF(COUNTIFS('Listado de invitados'!D:D,30,'Listado de invitados'!E:E,"Menor 4 a 10 años")=0,"",(COUNTIFS('Listado de invitados'!D:D,30,'Listado de invitados'!E:E,"Menor 4 a 10 años")&amp;" M (4 a 10) -"))&amp;" "&amp;IF(COUNTIFS('Listado de invitados'!D:D,30,'Listado de invitados'!E:E,"Adolescente - Menor de 18 años")=0,"",(COUNTIFS('Listado de invitados'!D:D,30,'Listado de invitados'!E:E,"Adolescente - Menor de 18 años")&amp;" adol"))</f>
        <v>  </v>
      </c>
      <c r="J34" s="30" t="str">
        <f>IF(COUNTIFS('Listado de invitados'!D:D,30,'Listado de invitados'!F:F,"celíaco/a")=0,"",(COUNTIFS('Listado de invitados'!D:D,30,'Listado de invitados'!F:F,"celíaco/a")&amp;" celíacos -"))&amp;" "&amp;IF(COUNTIFS('Listado de invitados'!D:D,30,'Listado de invitados'!F:F,"diabético/a")=0,"",(COUNTIFS('Listado de invitados'!D:D,30,'Listado de invitados'!F:F,"diabético/a")&amp;" diab -"))&amp;" "&amp;IF(COUNTIFS('Listado de invitados'!D:D,30,'Listado de invitados'!F:F,"vegano/a")=0,"",(COUNTIFS('Listado de invitados'!D:D,30,'Listado de invitados'!F:F,"vegano/a")&amp;" veganos -"))&amp;" "&amp;IF(COUNTIFS('Listado de invitados'!D:D,30,'Listado de invitados'!F:F,"vegetariano/a")=0,"",(COUNTIFS('Listado de invitados'!D:D,30,'Listado de invitados'!F:F,"vegetariano/a")&amp;" veget"))</f>
        <v>   </v>
      </c>
    </row>
    <row r="35" ht="2.25" customHeight="1">
      <c r="A35" s="19"/>
      <c r="B35" s="28" t="s">
        <v>143</v>
      </c>
      <c r="C35" s="26">
        <f>COUNTIF('Listado de invitados'!D:D,11)</f>
        <v>8</v>
      </c>
      <c r="D35" s="30" t="str">
        <f>IF(COUNTIFS('Listado de invitados'!D:D,11,'Listado de invitados'!E:E,"Menor 0 a 3 años")=0,"",(COUNTIFS('Listado de invitados'!D:D,11,'Listado de invitados'!E:E,"Menor 0 a 3 años")&amp;" M (0 a 3) -"))&amp;" "&amp;IF(COUNTIFS('Listado de invitados'!D:D,11,'Listado de invitados'!E:E,"Menor 4 a 10 años")=0,"",(COUNTIFS('Listado de invitados'!D:D,11,'Listado de invitados'!E:E,"Menor 4 a 10 años")&amp;" M (4 a 10) -"))&amp;" "&amp;IF(COUNTIFS('Listado de invitados'!D:D,11,'Listado de invitados'!E:E,"Adolescente - Menor de 18 años")=0,"",(COUNTIFS('Listado de invitados'!D:D,11,'Listado de invitados'!E:E,"Adolescente - Menor de 18 años")&amp;" adol"))</f>
        <v>  </v>
      </c>
      <c r="E35" s="30" t="str">
        <f>IF(COUNTIFS('Listado de invitados'!D:D,11,'Listado de invitados'!F:F,"celíaco/a")=0,"",(COUNTIFS('Listado de invitados'!D:D,11,'Listado de invitados'!F:F,"celíaco/a")&amp;" celíacos -"))&amp;" "&amp;IF(COUNTIFS('Listado de invitados'!D:D,11,'Listado de invitados'!F:F,"diabético/a")=0,"",(COUNTIFS('Listado de invitados'!D:D,11,'Listado de invitados'!F:F,"diabético/a")&amp;" diab -"))&amp;" "&amp;IF(COUNTIFS('Listado de invitados'!D:D,11,'Listado de invitados'!F:F,"vegano/a")=0,"",(COUNTIFS('Listado de invitados'!D:D,11,'Listado de invitados'!F:F,"vegano/a")&amp;" veganos -"))&amp;" "&amp;IF(COUNTIFS('Listado de invitados'!D:D,11,'Listado de invitados'!F:F,"vegetariano/a")=0,"",(COUNTIFS('Listado de invitados'!D:D,11,'Listado de invitados'!F:F,"vegetariano/a")&amp;" veget"))</f>
        <v>   </v>
      </c>
      <c r="F35" s="22"/>
      <c r="G35" s="28" t="s">
        <v>204</v>
      </c>
      <c r="H35" s="26">
        <f>COUNTIF('Listado de invitados'!D:D,31)</f>
        <v>0</v>
      </c>
      <c r="I35" s="30" t="str">
        <f>IF(COUNTIFS('Listado de invitados'!D:D,31,'Listado de invitados'!E:E,"Menor 0 a 3 años")=0,"",(COUNTIFS('Listado de invitados'!D:D,31,'Listado de invitados'!E:E,"Menor 0 a 3 años")&amp;" M (0 a 3) -"))&amp;" "&amp;IF(COUNTIFS('Listado de invitados'!D:D,31,'Listado de invitados'!E:E,"Menor 4 a 10 años")=0,"",(COUNTIFS('Listado de invitados'!D:D,31,'Listado de invitados'!E:E,"Menor 4 a 10 años")&amp;" M (4 a 10) -"))&amp;" "&amp;IF(COUNTIFS('Listado de invitados'!D:D,31,'Listado de invitados'!E:E,"Adolescente - Menor de 18 años")=0,"",(COUNTIFS('Listado de invitados'!D:D,31,'Listado de invitados'!E:E,"Adolescente - Menor de 18 años")&amp;" adol"))</f>
        <v>  </v>
      </c>
      <c r="J35" s="30" t="str">
        <f>IF(COUNTIFS('Listado de invitados'!D:D,31,'Listado de invitados'!F:F,"celíaco/a")=0,"",(COUNTIFS('Listado de invitados'!D:D,31,'Listado de invitados'!F:F,"celíaco/a")&amp;" celíacos -"))&amp;" "&amp;IF(COUNTIFS('Listado de invitados'!D:D,31,'Listado de invitados'!F:F,"diabético/a")=0,"",(COUNTIFS('Listado de invitados'!D:D,31,'Listado de invitados'!F:F,"diabético/a")&amp;" diab -"))&amp;" "&amp;IF(COUNTIFS('Listado de invitados'!D:D,31,'Listado de invitados'!F:F,"vegano/a")=0,"",(COUNTIFS('Listado de invitados'!D:D,31,'Listado de invitados'!F:F,"vegano/a")&amp;" veganos -"))&amp;" "&amp;IF(COUNTIFS('Listado de invitados'!D:D,31,'Listado de invitados'!F:F,"vegetariano/a")=0,"",(COUNTIFS('Listado de invitados'!D:D,31,'Listado de invitados'!F:F,"vegetariano/a")&amp;" veget"))</f>
        <v>   </v>
      </c>
    </row>
    <row r="36" ht="2.25" customHeight="1">
      <c r="A36" s="19"/>
      <c r="B36" s="28" t="s">
        <v>147</v>
      </c>
      <c r="C36" s="26">
        <f>COUNTIF('Listado de invitados'!D:D,12)</f>
        <v>11</v>
      </c>
      <c r="D36" s="30" t="str">
        <f>IF(COUNTIFS('Listado de invitados'!D:D,12,'Listado de invitados'!E:E,"Menor 0 a 3 años")=0,"",(COUNTIFS('Listado de invitados'!D:D,12,'Listado de invitados'!E:E,"Menor 0 a 3 años")&amp;" M (0 a 3) -"))&amp;" "&amp;IF(COUNTIFS('Listado de invitados'!D:D,12,'Listado de invitados'!E:E,"Menor 4 a 10 años")=0,"",(COUNTIFS('Listado de invitados'!D:D,12,'Listado de invitados'!E:E,"Menor 4 a 10 años")&amp;" M (4 a 10) -"))&amp;" "&amp;IF(COUNTIFS('Listado de invitados'!D:D,12,'Listado de invitados'!E:E,"Adolescente - Menor de 18 años")=0,"",(COUNTIFS('Listado de invitados'!D:D,12,'Listado de invitados'!E:E,"Adolescente - Menor de 18 años")&amp;" adol"))</f>
        <v>  </v>
      </c>
      <c r="E36" s="30" t="str">
        <f>IF(COUNTIFS('Listado de invitados'!D:D,12,'Listado de invitados'!F:F,"celíaco/a")=0,"",(COUNTIFS('Listado de invitados'!D:D,12,'Listado de invitados'!F:F,"celíaco/a")&amp;" celíacos -"))&amp;" "&amp;IF(COUNTIFS('Listado de invitados'!D:D,12,'Listado de invitados'!F:F,"diabético/a")=0,"",(COUNTIFS('Listado de invitados'!D:D,12,'Listado de invitados'!F:F,"diabético/a")&amp;" diab -"))&amp;" "&amp;IF(COUNTIFS('Listado de invitados'!D:D,12,'Listado de invitados'!F:F,"vegano/a")=0,"",(COUNTIFS('Listado de invitados'!D:D,12,'Listado de invitados'!F:F,"vegano/a")&amp;" veganos -"))&amp;" "&amp;IF(COUNTIFS('Listado de invitados'!D:D,12,'Listado de invitados'!F:F,"vegetariano/a")=0,"",(COUNTIFS('Listado de invitados'!D:D,12,'Listado de invitados'!F:F,"vegetariano/a")&amp;" veget"))</f>
        <v>   </v>
      </c>
      <c r="F36" s="22"/>
      <c r="G36" s="28" t="s">
        <v>206</v>
      </c>
      <c r="H36" s="26">
        <f>COUNTIF('Listado de invitados'!D:D,32)</f>
        <v>0</v>
      </c>
      <c r="I36" s="30" t="str">
        <f>IF(COUNTIFS('Listado de invitados'!D:D,32,'Listado de invitados'!E:E,"Menor 0 a 3 años")=0,"",(COUNTIFS('Listado de invitados'!D:D,32,'Listado de invitados'!E:E,"Menor 0 a 3 años")&amp;" M (0 a 3) -"))&amp;" "&amp;IF(COUNTIFS('Listado de invitados'!D:D,32,'Listado de invitados'!E:E,"Menor 4 a 10 años")=0,"",(COUNTIFS('Listado de invitados'!D:D,32,'Listado de invitados'!E:E,"Menor 4 a 10 años")&amp;" M (4 a 10) -"))&amp;" "&amp;IF(COUNTIFS('Listado de invitados'!D:D,32,'Listado de invitados'!E:E,"Adolescente - Menor de 18 años")=0,"",(COUNTIFS('Listado de invitados'!D:D,32,'Listado de invitados'!E:E,"Adolescente - Menor de 18 años")&amp;" adol"))</f>
        <v>  </v>
      </c>
      <c r="J36" s="30" t="str">
        <f>IF(COUNTIFS('Listado de invitados'!D:D,32,'Listado de invitados'!F:F,"celíaco/a")=0,"",(COUNTIFS('Listado de invitados'!D:D,32,'Listado de invitados'!F:F,"celíaco/a")&amp;" celíacos -"))&amp;" "&amp;IF(COUNTIFS('Listado de invitados'!D:D,32,'Listado de invitados'!F:F,"diabético/a")=0,"",(COUNTIFS('Listado de invitados'!D:D,32,'Listado de invitados'!F:F,"diabético/a")&amp;" diab -"))&amp;" "&amp;IF(COUNTIFS('Listado de invitados'!D:D,32,'Listado de invitados'!F:F,"vegano/a")=0,"",(COUNTIFS('Listado de invitados'!D:D,32,'Listado de invitados'!F:F,"vegano/a")&amp;" veganos -"))&amp;" "&amp;IF(COUNTIFS('Listado de invitados'!D:D,32,'Listado de invitados'!F:F,"vegetariano/a")=0,"",(COUNTIFS('Listado de invitados'!D:D,32,'Listado de invitados'!F:F,"vegetariano/a")&amp;" veget"))</f>
        <v>   </v>
      </c>
    </row>
    <row r="37" ht="2.25" customHeight="1">
      <c r="A37" s="19"/>
      <c r="B37" s="28" t="s">
        <v>151</v>
      </c>
      <c r="C37" s="26">
        <f>COUNTIF('Listado de invitados'!D:D,13)</f>
        <v>9</v>
      </c>
      <c r="D37" s="30" t="str">
        <f>IF(COUNTIFS('Listado de invitados'!D:D,13,'Listado de invitados'!E:E,"Menor 0 a 3 años")=0,"",(COUNTIFS('Listado de invitados'!D:D,13,'Listado de invitados'!E:E,"Menor 0 a 3 años")&amp;" M (0 a 3) -"))&amp;" "&amp;IF(COUNTIFS('Listado de invitados'!D:D,13,'Listado de invitados'!E:E,"Menor 4 a 10 años")=0,"",(COUNTIFS('Listado de invitados'!D:D,13,'Listado de invitados'!E:E,"Menor 4 a 10 años")&amp;" M (4 a 10) -"))&amp;" "&amp;IF(COUNTIFS('Listado de invitados'!D:D,13,'Listado de invitados'!E:E,"Adolescente - Menor de 18 años")=0,"",(COUNTIFS('Listado de invitados'!D:D,13,'Listado de invitados'!E:E,"Adolescente - Menor de 18 años")&amp;" adol"))</f>
        <v>  </v>
      </c>
      <c r="E37" s="30" t="str">
        <f>IF(COUNTIFS('Listado de invitados'!D:D,13,'Listado de invitados'!F:F,"celíaco/a")=0,"",(COUNTIFS('Listado de invitados'!D:D,13,'Listado de invitados'!F:F,"celíaco/a")&amp;" celíacos -"))&amp;" "&amp;IF(COUNTIFS('Listado de invitados'!D:D,13,'Listado de invitados'!F:F,"diabético/a")=0,"",(COUNTIFS('Listado de invitados'!D:D,13,'Listado de invitados'!F:F,"diabético/a")&amp;" diab -"))&amp;" "&amp;IF(COUNTIFS('Listado de invitados'!D:D,13,'Listado de invitados'!F:F,"vegano/a")=0,"",(COUNTIFS('Listado de invitados'!D:D,13,'Listado de invitados'!F:F,"vegano/a")&amp;" veganos -"))&amp;" "&amp;IF(COUNTIFS('Listado de invitados'!D:D,13,'Listado de invitados'!F:F,"vegetariano/a")=0,"",(COUNTIFS('Listado de invitados'!D:D,13,'Listado de invitados'!F:F,"vegetariano/a")&amp;" veget"))</f>
        <v>   </v>
      </c>
      <c r="F37" s="22"/>
      <c r="G37" s="28" t="s">
        <v>208</v>
      </c>
      <c r="H37" s="26">
        <f>COUNTIF('Listado de invitados'!D:D,33)</f>
        <v>0</v>
      </c>
      <c r="I37" s="30" t="str">
        <f>IF(COUNTIFS('Listado de invitados'!D:D,33,'Listado de invitados'!E:E,"Menor 0 a 3 años")=0,"",(COUNTIFS('Listado de invitados'!D:D,33,'Listado de invitados'!E:E,"Menor 0 a 3 años")&amp;" M (0 a 3) -"))&amp;" "&amp;IF(COUNTIFS('Listado de invitados'!D:D,33,'Listado de invitados'!E:E,"Menor 4 a 10 años")=0,"",(COUNTIFS('Listado de invitados'!D:D,33,'Listado de invitados'!E:E,"Menor 4 a 10 años")&amp;" M (4 a 10) -"))&amp;" "&amp;IF(COUNTIFS('Listado de invitados'!D:D,33,'Listado de invitados'!E:E,"Adolescente - Menor de 18 años")=0,"",(COUNTIFS('Listado de invitados'!D:D,33,'Listado de invitados'!E:E,"Adolescente - Menor de 18 años")&amp;" adol"))</f>
        <v>  </v>
      </c>
      <c r="J37" s="30" t="str">
        <f>IF(COUNTIFS('Listado de invitados'!D:D,33,'Listado de invitados'!F:F,"celíaco/a")=0,"",(COUNTIFS('Listado de invitados'!D:D,33,'Listado de invitados'!F:F,"celíaco/a")&amp;" celíacos -"))&amp;" "&amp;IF(COUNTIFS('Listado de invitados'!D:D,33,'Listado de invitados'!F:F,"diabético/a")=0,"",(COUNTIFS('Listado de invitados'!D:D,33,'Listado de invitados'!F:F,"diabético/a")&amp;" diab -"))&amp;" "&amp;IF(COUNTIFS('Listado de invitados'!D:D,33,'Listado de invitados'!F:F,"vegano/a")=0,"",(COUNTIFS('Listado de invitados'!D:D,33,'Listado de invitados'!F:F,"vegano/a")&amp;" veganos -"))&amp;" "&amp;IF(COUNTIFS('Listado de invitados'!D:D,33,'Listado de invitados'!F:F,"vegetariano/a")=0,"",(COUNTIFS('Listado de invitados'!D:D,33,'Listado de invitados'!F:F,"vegetariano/a")&amp;" veget"))</f>
        <v>   </v>
      </c>
    </row>
    <row r="38" ht="2.25" customHeight="1">
      <c r="A38" s="19"/>
      <c r="B38" s="28" t="s">
        <v>155</v>
      </c>
      <c r="C38" s="26">
        <f>COUNTIF('Listado de invitados'!D:D,14)</f>
        <v>9</v>
      </c>
      <c r="D38" s="30" t="str">
        <f>IF(COUNTIFS('Listado de invitados'!D:D,14,'Listado de invitados'!E:E,"Menor 0 a 3 años")=0,"",(COUNTIFS('Listado de invitados'!D:D,14,'Listado de invitados'!E:E,"Menor 0 a 3 años")&amp;" M (0 a 3) -"))&amp;" "&amp;IF(COUNTIFS('Listado de invitados'!D:D,14,'Listado de invitados'!E:E,"Menor 4 a 10 años")=0,"",(COUNTIFS('Listado de invitados'!D:D,14,'Listado de invitados'!E:E,"Menor 4 a 10 años")&amp;" M (4 a 10) -"))&amp;" "&amp;IF(COUNTIFS('Listado de invitados'!D:D,14,'Listado de invitados'!E:E,"Adolescente - Menor de 18 años")=0,"",(COUNTIFS('Listado de invitados'!D:D,14,'Listado de invitados'!E:E,"Adolescente - Menor de 18 años")&amp;" adol"))</f>
        <v>  </v>
      </c>
      <c r="E38" s="30" t="str">
        <f>IF(COUNTIFS('Listado de invitados'!D:D,14,'Listado de invitados'!F:F,"celíaco/a")=0,"",(COUNTIFS('Listado de invitados'!D:D,14,'Listado de invitados'!F:F,"celíaco/a")&amp;" celíacos -"))&amp;" "&amp;IF(COUNTIFS('Listado de invitados'!D:D,14,'Listado de invitados'!F:F,"diabético/a")=0,"",(COUNTIFS('Listado de invitados'!D:D,14,'Listado de invitados'!F:F,"diabético/a")&amp;" diab -"))&amp;" "&amp;IF(COUNTIFS('Listado de invitados'!D:D,14,'Listado de invitados'!F:F,"vegano/a")=0,"",(COUNTIFS('Listado de invitados'!D:D,14,'Listado de invitados'!F:F,"vegano/a")&amp;" veganos -"))&amp;" "&amp;IF(COUNTIFS('Listado de invitados'!D:D,14,'Listado de invitados'!F:F,"vegetariano/a")=0,"",(COUNTIFS('Listado de invitados'!D:D,14,'Listado de invitados'!F:F,"vegetariano/a")&amp;" veget"))</f>
        <v>   </v>
      </c>
      <c r="F38" s="22"/>
      <c r="G38" s="28" t="s">
        <v>211</v>
      </c>
      <c r="H38" s="26">
        <f>COUNTIF('Listado de invitados'!D:D,34)</f>
        <v>0</v>
      </c>
      <c r="I38" s="30" t="str">
        <f>IF(COUNTIFS('Listado de invitados'!D:D,34,'Listado de invitados'!E:E,"Menor 0 a 3 años")=0,"",(COUNTIFS('Listado de invitados'!D:D,34,'Listado de invitados'!E:E,"Menor 0 a 3 años")&amp;" M (0 a 3) -"))&amp;" "&amp;IF(COUNTIFS('Listado de invitados'!D:D,34,'Listado de invitados'!E:E,"Menor 4 a 10 años")=0,"",(COUNTIFS('Listado de invitados'!D:D,34,'Listado de invitados'!E:E,"Menor 4 a 10 años")&amp;" M (4 a 10) -"))&amp;" "&amp;IF(COUNTIFS('Listado de invitados'!D:D,34,'Listado de invitados'!E:E,"Adolescente - Menor de 18 años")=0,"",(COUNTIFS('Listado de invitados'!D:D,34,'Listado de invitados'!E:E,"Adolescente - Menor de 18 años")&amp;" adol"))</f>
        <v>  </v>
      </c>
      <c r="J38" s="30" t="str">
        <f>IF(COUNTIFS('Listado de invitados'!D:D,34,'Listado de invitados'!F:F,"celíaco/a")=0,"",(COUNTIFS('Listado de invitados'!D:D,34,'Listado de invitados'!F:F,"celíaco/a")&amp;" celíacos -"))&amp;" "&amp;IF(COUNTIFS('Listado de invitados'!D:D,34,'Listado de invitados'!F:F,"diabético/a")=0,"",(COUNTIFS('Listado de invitados'!D:D,34,'Listado de invitados'!F:F,"diabético/a")&amp;" diab -"))&amp;" "&amp;IF(COUNTIFS('Listado de invitados'!D:D,34,'Listado de invitados'!F:F,"vegano/a")=0,"",(COUNTIFS('Listado de invitados'!D:D,34,'Listado de invitados'!F:F,"vegano/a")&amp;" veganos -"))&amp;" "&amp;IF(COUNTIFS('Listado de invitados'!D:D,34,'Listado de invitados'!F:F,"vegetariano/a")=0,"",(COUNTIFS('Listado de invitados'!D:D,34,'Listado de invitados'!F:F,"vegetariano/a")&amp;" veget"))</f>
        <v>   </v>
      </c>
    </row>
    <row r="39" ht="2.25" customHeight="1">
      <c r="A39" s="19"/>
      <c r="B39" s="28" t="s">
        <v>160</v>
      </c>
      <c r="C39" s="26">
        <f>COUNTIF('Listado de invitados'!D:D,15)</f>
        <v>9</v>
      </c>
      <c r="D39" s="30" t="str">
        <f>IF(COUNTIFS('Listado de invitados'!D:D,15,'Listado de invitados'!E:E,"Menor 0 a 3 años")=0,"",(COUNTIFS('Listado de invitados'!D:D,15,'Listado de invitados'!E:E,"Menor 0 a 3 años")&amp;" M (0 a 3) -"))&amp;" "&amp;IF(COUNTIFS('Listado de invitados'!D:D,15,'Listado de invitados'!E:E,"Menor 4 a 10 años")=0,"",(COUNTIFS('Listado de invitados'!D:D,15,'Listado de invitados'!E:E,"Menor 4 a 10 años")&amp;" M (4 a 10) -"))&amp;" "&amp;IF(COUNTIFS('Listado de invitados'!D:D,15,'Listado de invitados'!E:E,"Adolescente - Menor de 18 años")=0,"",(COUNTIFS('Listado de invitados'!D:D,15,'Listado de invitados'!E:E,"Adolescente - Menor de 18 años")&amp;" adol"))</f>
        <v>  </v>
      </c>
      <c r="E39" s="30" t="str">
        <f>IF(COUNTIFS('Listado de invitados'!D:D,15,'Listado de invitados'!F:F,"celíaco/a")=0,"",(COUNTIFS('Listado de invitados'!D:D,15,'Listado de invitados'!F:F,"celíaco/a")&amp;" celíacos -"))&amp;" "&amp;IF(COUNTIFS('Listado de invitados'!D:D,15,'Listado de invitados'!F:F,"diabético/a")=0,"",(COUNTIFS('Listado de invitados'!D:D,15,'Listado de invitados'!F:F,"diabético/a")&amp;" diab -"))&amp;" "&amp;IF(COUNTIFS('Listado de invitados'!D:D,15,'Listado de invitados'!F:F,"vegano/a")=0,"",(COUNTIFS('Listado de invitados'!D:D,15,'Listado de invitados'!F:F,"vegano/a")&amp;" veganos -"))&amp;" "&amp;IF(COUNTIFS('Listado de invitados'!D:D,15,'Listado de invitados'!F:F,"vegetariano/a")=0,"",(COUNTIFS('Listado de invitados'!D:D,15,'Listado de invitados'!F:F,"vegetariano/a")&amp;" veget"))</f>
        <v>   </v>
      </c>
      <c r="F39" s="22"/>
      <c r="G39" s="28" t="s">
        <v>215</v>
      </c>
      <c r="H39" s="26">
        <f>COUNTIF('Listado de invitados'!D:D,35)</f>
        <v>0</v>
      </c>
      <c r="I39" s="30" t="str">
        <f>IF(COUNTIFS('Listado de invitados'!D:D,35,'Listado de invitados'!E:E,"Menor 0 a 3 años")=0,"",(COUNTIFS('Listado de invitados'!D:D,35,'Listado de invitados'!E:E,"Menor 0 a 3 años")&amp;" M (0 a 3) -"))&amp;" "&amp;IF(COUNTIFS('Listado de invitados'!D:D,35,'Listado de invitados'!E:E,"Menor 4 a 10 años")=0,"",(COUNTIFS('Listado de invitados'!D:D,35,'Listado de invitados'!E:E,"Menor 4 a 10 años")&amp;" M (4 a 10) -"))&amp;" "&amp;IF(COUNTIFS('Listado de invitados'!D:D,35,'Listado de invitados'!E:E,"Adolescente - Menor de 18 años")=0,"",(COUNTIFS('Listado de invitados'!D:D,35,'Listado de invitados'!E:E,"Adolescente - Menor de 18 años")&amp;" adol"))</f>
        <v>  </v>
      </c>
      <c r="J39" s="30" t="str">
        <f>IF(COUNTIFS('Listado de invitados'!D:D,35,'Listado de invitados'!F:F,"celíaco/a")=0,"",(COUNTIFS('Listado de invitados'!D:D,35,'Listado de invitados'!F:F,"celíaco/a")&amp;" celíacos -"))&amp;" "&amp;IF(COUNTIFS('Listado de invitados'!D:D,35,'Listado de invitados'!F:F,"diabético/a")=0,"",(COUNTIFS('Listado de invitados'!D:D,35,'Listado de invitados'!F:F,"diabético/a")&amp;" diab -"))&amp;" "&amp;IF(COUNTIFS('Listado de invitados'!D:D,35,'Listado de invitados'!F:F,"vegano/a")=0,"",(COUNTIFS('Listado de invitados'!D:D,35,'Listado de invitados'!F:F,"vegano/a")&amp;" veganos -"))&amp;" "&amp;IF(COUNTIFS('Listado de invitados'!D:D,35,'Listado de invitados'!F:F,"vegetariano/a")=0,"",(COUNTIFS('Listado de invitados'!D:D,35,'Listado de invitados'!F:F,"vegetariano/a")&amp;" veget"))</f>
        <v>   </v>
      </c>
    </row>
    <row r="40" ht="2.25" customHeight="1">
      <c r="A40" s="19"/>
      <c r="B40" s="28" t="s">
        <v>164</v>
      </c>
      <c r="C40" s="26">
        <f>COUNTIF('Listado de invitados'!D:D,16)</f>
        <v>9</v>
      </c>
      <c r="D40" s="30" t="str">
        <f>IF(COUNTIFS('Listado de invitados'!D:D,16,'Listado de invitados'!E:E,"Menor 0 a 3 años")=0,"",(COUNTIFS('Listado de invitados'!D:D,16,'Listado de invitados'!E:E,"Menor 0 a 3 años")&amp;" M (0 a 3) -"))&amp;" "&amp;IF(COUNTIFS('Listado de invitados'!D:D,16,'Listado de invitados'!E:E,"Menor 4 a 10 años")=0,"",(COUNTIFS('Listado de invitados'!D:D,16,'Listado de invitados'!E:E,"Menor 4 a 10 años")&amp;" M (4 a 10) -"))&amp;" "&amp;IF(COUNTIFS('Listado de invitados'!D:D,16,'Listado de invitados'!E:E,"Adolescente - Menor de 18 años")=0,"",(COUNTIFS('Listado de invitados'!D:D,16,'Listado de invitados'!E:E,"Adolescente - Menor de 18 años")&amp;" adol"))</f>
        <v>  </v>
      </c>
      <c r="E40" s="30" t="str">
        <f>IF(COUNTIFS('Listado de invitados'!D:D,16,'Listado de invitados'!F:F,"celíaco/a")=0,"",(COUNTIFS('Listado de invitados'!D:D,16,'Listado de invitados'!F:F,"celíaco/a")&amp;" celíacos -"))&amp;" "&amp;IF(COUNTIFS('Listado de invitados'!D:D,16,'Listado de invitados'!F:F,"diabético/a")=0,"",(COUNTIFS('Listado de invitados'!D:D,16,'Listado de invitados'!F:F,"diabético/a")&amp;" diab -"))&amp;" "&amp;IF(COUNTIFS('Listado de invitados'!D:D,16,'Listado de invitados'!F:F,"vegano/a")=0,"",(COUNTIFS('Listado de invitados'!D:D,16,'Listado de invitados'!F:F,"vegano/a")&amp;" veganos -"))&amp;" "&amp;IF(COUNTIFS('Listado de invitados'!D:D,16,'Listado de invitados'!F:F,"vegetariano/a")=0,"",(COUNTIFS('Listado de invitados'!D:D,16,'Listado de invitados'!F:F,"vegetariano/a")&amp;" veget"))</f>
        <v>   </v>
      </c>
      <c r="F40" s="22"/>
      <c r="G40" s="28" t="s">
        <v>218</v>
      </c>
      <c r="H40" s="26">
        <f>COUNTIF('Listado de invitados'!D:D,36)</f>
        <v>0</v>
      </c>
      <c r="I40" s="30" t="str">
        <f>IF(COUNTIFS('Listado de invitados'!D:D,36,'Listado de invitados'!E:E,"Menor 0 a 3 años")=0,"",(COUNTIFS('Listado de invitados'!D:D,36,'Listado de invitados'!E:E,"Menor 0 a 3 años")&amp;" M (0 a 3) -"))&amp;" "&amp;IF(COUNTIFS('Listado de invitados'!D:D,36,'Listado de invitados'!E:E,"Menor 4 a 10 años")=0,"",(COUNTIFS('Listado de invitados'!D:D,36,'Listado de invitados'!E:E,"Menor 4 a 10 años")&amp;" M (4 a 10) -"))&amp;" "&amp;IF(COUNTIFS('Listado de invitados'!D:D,36,'Listado de invitados'!E:E,"Adolescente - Menor de 18 años")=0,"",(COUNTIFS('Listado de invitados'!D:D,36,'Listado de invitados'!E:E,"Adolescente - Menor de 18 años")&amp;" adol"))</f>
        <v>  </v>
      </c>
      <c r="J40" s="30" t="str">
        <f>IF(COUNTIFS('Listado de invitados'!D:D,36,'Listado de invitados'!F:F,"celíaco/a")=0,"",(COUNTIFS('Listado de invitados'!D:D,36,'Listado de invitados'!F:F,"celíaco/a")&amp;" celíacos -"))&amp;" "&amp;IF(COUNTIFS('Listado de invitados'!D:D,36,'Listado de invitados'!F:F,"diabético/a")=0,"",(COUNTIFS('Listado de invitados'!D:D,36,'Listado de invitados'!F:F,"diabético/a")&amp;" diab -"))&amp;" "&amp;IF(COUNTIFS('Listado de invitados'!D:D,36,'Listado de invitados'!F:F,"vegano/a")=0,"",(COUNTIFS('Listado de invitados'!D:D,36,'Listado de invitados'!F:F,"vegano/a")&amp;" veganos -"))&amp;" "&amp;IF(COUNTIFS('Listado de invitados'!D:D,36,'Listado de invitados'!F:F,"vegetariano/a")=0,"",(COUNTIFS('Listado de invitados'!D:D,36,'Listado de invitados'!F:F,"vegetariano/a")&amp;" veget"))</f>
        <v>   </v>
      </c>
    </row>
    <row r="41" ht="2.25" customHeight="1">
      <c r="A41" s="19"/>
      <c r="B41" s="28" t="s">
        <v>167</v>
      </c>
      <c r="C41" s="26">
        <f>COUNTIF('Listado de invitados'!D:D,17)</f>
        <v>10</v>
      </c>
      <c r="D41" s="30" t="str">
        <f>IF(COUNTIFS('Listado de invitados'!D:D,17,'Listado de invitados'!E:E,"Menor 0 a 3 años")=0,"",(COUNTIFS('Listado de invitados'!D:D,17,'Listado de invitados'!E:E,"Menor 0 a 3 años")&amp;" M (0 a 3) -"))&amp;" "&amp;IF(COUNTIFS('Listado de invitados'!D:D,17,'Listado de invitados'!E:E,"Menor 4 a 10 años")=0,"",(COUNTIFS('Listado de invitados'!D:D,17,'Listado de invitados'!E:E,"Menor 4 a 10 años")&amp;" M (4 a 10) -"))&amp;" "&amp;IF(COUNTIFS('Listado de invitados'!D:D,17,'Listado de invitados'!E:E,"Adolescente - Menor de 18 años")=0,"",(COUNTIFS('Listado de invitados'!D:D,17,'Listado de invitados'!E:E,"Adolescente - Menor de 18 años")&amp;" adol"))</f>
        <v>  </v>
      </c>
      <c r="E41" s="30" t="str">
        <f>IF(COUNTIFS('Listado de invitados'!D:D,17,'Listado de invitados'!F:F,"celíaco/a")=0,"",(COUNTIFS('Listado de invitados'!D:D,17,'Listado de invitados'!F:F,"celíaco/a")&amp;" celíacos -"))&amp;" "&amp;IF(COUNTIFS('Listado de invitados'!D:D,17,'Listado de invitados'!F:F,"diabético/a")=0,"",(COUNTIFS('Listado de invitados'!D:D,17,'Listado de invitados'!F:F,"diabético/a")&amp;" diab -"))&amp;" "&amp;IF(COUNTIFS('Listado de invitados'!D:D,17,'Listado de invitados'!F:F,"vegano/a")=0,"",(COUNTIFS('Listado de invitados'!D:D,17,'Listado de invitados'!F:F,"vegano/a")&amp;" veganos -"))&amp;" "&amp;IF(COUNTIFS('Listado de invitados'!D:D,17,'Listado de invitados'!F:F,"vegetariano/a")=0,"",(COUNTIFS('Listado de invitados'!D:D,17,'Listado de invitados'!F:F,"vegetariano/a")&amp;" veget"))</f>
        <v>   </v>
      </c>
      <c r="F41" s="22"/>
      <c r="G41" s="28" t="s">
        <v>220</v>
      </c>
      <c r="H41" s="26">
        <f>COUNTIF('Listado de invitados'!D:D,37)</f>
        <v>0</v>
      </c>
      <c r="I41" s="30" t="str">
        <f>IF(COUNTIFS('Listado de invitados'!D:D,37,'Listado de invitados'!E:E,"Menor 0 a 3 años")=0,"",(COUNTIFS('Listado de invitados'!D:D,37,'Listado de invitados'!E:E,"Menor 0 a 3 años")&amp;" M (0 a 3) -"))&amp;" "&amp;IF(COUNTIFS('Listado de invitados'!D:D,37,'Listado de invitados'!E:E,"Menor 4 a 10 años")=0,"",(COUNTIFS('Listado de invitados'!D:D,37,'Listado de invitados'!E:E,"Menor 4 a 10 años")&amp;" M (4 a 10) -"))&amp;" "&amp;IF(COUNTIFS('Listado de invitados'!D:D,37,'Listado de invitados'!E:E,"Adolescente - Menor de 18 años")=0,"",(COUNTIFS('Listado de invitados'!D:D,37,'Listado de invitados'!E:E,"Adolescente - Menor de 18 años")&amp;" adol"))</f>
        <v>  </v>
      </c>
      <c r="J41" s="30" t="str">
        <f>IF(COUNTIFS('Listado de invitados'!D:D,37,'Listado de invitados'!F:F,"celíaco/a")=0,"",(COUNTIFS('Listado de invitados'!D:D,37,'Listado de invitados'!F:F,"celíaco/a")&amp;" celíacos -"))&amp;" "&amp;IF(COUNTIFS('Listado de invitados'!D:D,37,'Listado de invitados'!F:F,"diabético/a")=0,"",(COUNTIFS('Listado de invitados'!D:D,37,'Listado de invitados'!F:F,"diabético/a")&amp;" diab -"))&amp;" "&amp;IF(COUNTIFS('Listado de invitados'!D:D,37,'Listado de invitados'!F:F,"vegano/a")=0,"",(COUNTIFS('Listado de invitados'!D:D,37,'Listado de invitados'!F:F,"vegano/a")&amp;" veganos -"))&amp;" "&amp;IF(COUNTIFS('Listado de invitados'!D:D,37,'Listado de invitados'!F:F,"vegetariano/a")=0,"",(COUNTIFS('Listado de invitados'!D:D,37,'Listado de invitados'!F:F,"vegetariano/a")&amp;" veget"))</f>
        <v>   </v>
      </c>
    </row>
    <row r="42" ht="2.25" customHeight="1">
      <c r="A42" s="19"/>
      <c r="B42" s="28" t="s">
        <v>171</v>
      </c>
      <c r="C42" s="26">
        <f>COUNTIF('Listado de invitados'!D:D,18)</f>
        <v>10</v>
      </c>
      <c r="D42" s="30" t="str">
        <f>IF(COUNTIFS('Listado de invitados'!D:D,18,'Listado de invitados'!E:E,"Menor 0 a 3 años")=0,"",(COUNTIFS('Listado de invitados'!D:D,18,'Listado de invitados'!E:E,"Menor 0 a 3 años")&amp;" M (0 a 3) -"))&amp;" "&amp;IF(COUNTIFS('Listado de invitados'!D:D,18,'Listado de invitados'!E:E,"Menor 4 a 10 años")=0,"",(COUNTIFS('Listado de invitados'!D:D,18,'Listado de invitados'!E:E,"Menor 4 a 10 años")&amp;" M (4 a 10) -"))&amp;" "&amp;IF(COUNTIFS('Listado de invitados'!D:D,18,'Listado de invitados'!E:E,"Adolescente - Menor de 18 años")=0,"",(COUNTIFS('Listado de invitados'!D:D,18,'Listado de invitados'!E:E,"Adolescente - Menor de 18 años")&amp;" adol"))</f>
        <v>  </v>
      </c>
      <c r="E42" s="30" t="str">
        <f>IF(COUNTIFS('Listado de invitados'!D:D,18,'Listado de invitados'!F:F,"celíaco/a")=0,"",(COUNTIFS('Listado de invitados'!D:D,18,'Listado de invitados'!F:F,"celíaco/a")&amp;" celíacos -"))&amp;" "&amp;IF(COUNTIFS('Listado de invitados'!D:D,18,'Listado de invitados'!F:F,"diabético/a")=0,"",(COUNTIFS('Listado de invitados'!D:D,18,'Listado de invitados'!F:F,"diabético/a")&amp;" diab -"))&amp;" "&amp;IF(COUNTIFS('Listado de invitados'!D:D,18,'Listado de invitados'!F:F,"vegano/a")=0,"",(COUNTIFS('Listado de invitados'!D:D,18,'Listado de invitados'!F:F,"vegano/a")&amp;" veganos -"))&amp;" "&amp;IF(COUNTIFS('Listado de invitados'!D:D,18,'Listado de invitados'!F:F,"vegetariano/a")=0,"",(COUNTIFS('Listado de invitados'!D:D,18,'Listado de invitados'!F:F,"vegetariano/a")&amp;" veget"))</f>
        <v>   </v>
      </c>
      <c r="F42" s="22"/>
      <c r="G42" s="28" t="s">
        <v>224</v>
      </c>
      <c r="H42" s="26">
        <f>COUNTIF('Listado de invitados'!D:D,38)</f>
        <v>0</v>
      </c>
      <c r="I42" s="30" t="str">
        <f>IF(COUNTIFS('Listado de invitados'!D:D,38,'Listado de invitados'!E:E,"Menor 0 a 3 años")=0,"",(COUNTIFS('Listado de invitados'!D:D,38,'Listado de invitados'!E:E,"Menor 0 a 3 años")&amp;" M (0 a 3) -"))&amp;" "&amp;IF(COUNTIFS('Listado de invitados'!D:D,38,'Listado de invitados'!E:E,"Menor 4 a 10 años")=0,"",(COUNTIFS('Listado de invitados'!D:D,38,'Listado de invitados'!E:E,"Menor 4 a 10 años")&amp;" M (4 a 10) -"))&amp;" "&amp;IF(COUNTIFS('Listado de invitados'!D:D,38,'Listado de invitados'!E:E,"Adolescente - Menor de 18 años")=0,"",(COUNTIFS('Listado de invitados'!D:D,38,'Listado de invitados'!E:E,"Adolescente - Menor de 18 años")&amp;" adol"))</f>
        <v>  </v>
      </c>
      <c r="J42" s="30" t="str">
        <f>IF(COUNTIFS('Listado de invitados'!D:D,38,'Listado de invitados'!F:F,"celíaco/a")=0,"",(COUNTIFS('Listado de invitados'!D:D,38,'Listado de invitados'!F:F,"celíaco/a")&amp;" celíacos -"))&amp;" "&amp;IF(COUNTIFS('Listado de invitados'!D:D,38,'Listado de invitados'!F:F,"diabético/a")=0,"",(COUNTIFS('Listado de invitados'!D:D,38,'Listado de invitados'!F:F,"diabético/a")&amp;" diab -"))&amp;" "&amp;IF(COUNTIFS('Listado de invitados'!D:D,38,'Listado de invitados'!F:F,"vegano/a")=0,"",(COUNTIFS('Listado de invitados'!D:D,38,'Listado de invitados'!F:F,"vegano/a")&amp;" veganos -"))&amp;" "&amp;IF(COUNTIFS('Listado de invitados'!D:D,38,'Listado de invitados'!F:F,"vegetariano/a")=0,"",(COUNTIFS('Listado de invitados'!D:D,38,'Listado de invitados'!F:F,"vegetariano/a")&amp;" veget"))</f>
        <v>   </v>
      </c>
    </row>
    <row r="43" ht="2.25" customHeight="1">
      <c r="A43" s="19"/>
      <c r="B43" s="28" t="s">
        <v>174</v>
      </c>
      <c r="C43" s="26">
        <f>COUNTIF('Listado de invitados'!D:D,19)</f>
        <v>7</v>
      </c>
      <c r="D43" s="30" t="str">
        <f>IF(COUNTIFS('Listado de invitados'!D:D,19,'Listado de invitados'!E:E,"Menor 0 a 3 años")=0,"",(COUNTIFS('Listado de invitados'!D:D,19,'Listado de invitados'!E:E,"Menor 0 a 3 años")&amp;" M (0 a 3) -"))&amp;" "&amp;IF(COUNTIFS('Listado de invitados'!D:D,19,'Listado de invitados'!E:E,"Menor 4 a 10 años")=0,"",(COUNTIFS('Listado de invitados'!D:D,19,'Listado de invitados'!E:E,"Menor 4 a 10 años")&amp;" M (4 a 10) -"))&amp;" "&amp;IF(COUNTIFS('Listado de invitados'!D:D,19,'Listado de invitados'!E:E,"Adolescente - Menor de 18 años")=0,"",(COUNTIFS('Listado de invitados'!D:D,19,'Listado de invitados'!E:E,"Adolescente - Menor de 18 años")&amp;" adol"))</f>
        <v>  </v>
      </c>
      <c r="E43" s="30" t="str">
        <f>IF(COUNTIFS('Listado de invitados'!D:D,19,'Listado de invitados'!F:F,"celíaco/a")=0,"",(COUNTIFS('Listado de invitados'!D:D,19,'Listado de invitados'!F:F,"celíaco/a")&amp;" celíacos -"))&amp;" "&amp;IF(COUNTIFS('Listado de invitados'!D:D,19,'Listado de invitados'!F:F,"diabético/a")=0,"",(COUNTIFS('Listado de invitados'!D:D,19,'Listado de invitados'!F:F,"diabético/a")&amp;" diab -"))&amp;" "&amp;IF(COUNTIFS('Listado de invitados'!D:D,19,'Listado de invitados'!F:F,"vegano/a")=0,"",(COUNTIFS('Listado de invitados'!D:D,19,'Listado de invitados'!F:F,"vegano/a")&amp;" veganos -"))&amp;" "&amp;IF(COUNTIFS('Listado de invitados'!D:D,19,'Listado de invitados'!F:F,"vegetariano/a")=0,"",(COUNTIFS('Listado de invitados'!D:D,19,'Listado de invitados'!F:F,"vegetariano/a")&amp;" veget"))</f>
        <v>   </v>
      </c>
      <c r="F43" s="22"/>
      <c r="G43" s="28" t="s">
        <v>225</v>
      </c>
      <c r="H43" s="26">
        <f>COUNTIF('Listado de invitados'!D:D,39)</f>
        <v>0</v>
      </c>
      <c r="I43" s="30" t="str">
        <f>IF(COUNTIFS('Listado de invitados'!D:D,39,'Listado de invitados'!E:E,"Menor 0 a 3 años")=0,"",(COUNTIFS('Listado de invitados'!D:D,39,'Listado de invitados'!E:E,"Menor 0 a 3 años")&amp;" M (0 a 3) -"))&amp;" "&amp;IF(COUNTIFS('Listado de invitados'!D:D,39,'Listado de invitados'!E:E,"Menor 4 a 10 años")=0,"",(COUNTIFS('Listado de invitados'!D:D,39,'Listado de invitados'!E:E,"Menor 4 a 10 años")&amp;" M (4 a 10) -"))&amp;" "&amp;IF(COUNTIFS('Listado de invitados'!D:D,39,'Listado de invitados'!E:E,"Adolescente - Menor de 18 años")=0,"",(COUNTIFS('Listado de invitados'!D:D,39,'Listado de invitados'!E:E,"Adolescente - Menor de 18 años")&amp;" adol"))</f>
        <v>  </v>
      </c>
      <c r="J43" s="30" t="str">
        <f>IF(COUNTIFS('Listado de invitados'!D:D,39,'Listado de invitados'!F:F,"celíaco/a")=0,"",(COUNTIFS('Listado de invitados'!D:D,39,'Listado de invitados'!F:F,"celíaco/a")&amp;" celíacos -"))&amp;" "&amp;IF(COUNTIFS('Listado de invitados'!D:D,39,'Listado de invitados'!F:F,"diabético/a")=0,"",(COUNTIFS('Listado de invitados'!D:D,39,'Listado de invitados'!F:F,"diabético/a")&amp;" diab -"))&amp;" "&amp;IF(COUNTIFS('Listado de invitados'!D:D,39,'Listado de invitados'!F:F,"vegano/a")=0,"",(COUNTIFS('Listado de invitados'!D:D,39,'Listado de invitados'!F:F,"vegano/a")&amp;" veganos -"))&amp;" "&amp;IF(COUNTIFS('Listado de invitados'!D:D,39,'Listado de invitados'!F:F,"vegetariano/a")=0,"",(COUNTIFS('Listado de invitados'!D:D,39,'Listado de invitados'!F:F,"vegetariano/a")&amp;" veget"))</f>
        <v>   </v>
      </c>
    </row>
    <row r="44" ht="2.25" customHeight="1">
      <c r="A44" s="19"/>
      <c r="B44" s="28" t="s">
        <v>177</v>
      </c>
      <c r="C44" s="26">
        <f>COUNTIF('Listado de invitados'!D:D,20)</f>
        <v>11</v>
      </c>
      <c r="D44" s="30" t="str">
        <f>IF(COUNTIFS('Listado de invitados'!D:D,20,'Listado de invitados'!E:E,"Menor 0 a 3 años")=0,"",(COUNTIFS('Listado de invitados'!D:D,20,'Listado de invitados'!E:E,"Menor 0 a 3 años")&amp;" M (0 a 3) -"))&amp;" "&amp;IF(COUNTIFS('Listado de invitados'!D:D,20,'Listado de invitados'!E:E,"Menor 4 a 10 años")=0,"",(COUNTIFS('Listado de invitados'!D:D,20,'Listado de invitados'!E:E,"Menor 4 a 10 años")&amp;" M (4 a 10) -"))&amp;" "&amp;IF(COUNTIFS('Listado de invitados'!D:D,20,'Listado de invitados'!E:E,"Adolescente - Menor de 18 años")=0,"",(COUNTIFS('Listado de invitados'!D:D,20,'Listado de invitados'!E:E,"Adolescente - Menor de 18 años")&amp;" adol"))</f>
        <v>  </v>
      </c>
      <c r="E44" s="30" t="str">
        <f>IF(COUNTIFS('Listado de invitados'!D:D,20,'Listado de invitados'!F:F,"celíaco/a")=0,"",(COUNTIFS('Listado de invitados'!D:D,20,'Listado de invitados'!F:F,"celíaco/a")&amp;" celíacos -"))&amp;" "&amp;IF(COUNTIFS('Listado de invitados'!D:D,20,'Listado de invitados'!F:F,"diabético/a")=0,"",(COUNTIFS('Listado de invitados'!D:D,20,'Listado de invitados'!F:F,"diabético/a")&amp;" diab -"))&amp;" "&amp;IF(COUNTIFS('Listado de invitados'!D:D,20,'Listado de invitados'!F:F,"vegano/a")=0,"",(COUNTIFS('Listado de invitados'!D:D,20,'Listado de invitados'!F:F,"vegano/a")&amp;" veganos -"))&amp;" "&amp;IF(COUNTIFS('Listado de invitados'!D:D,20,'Listado de invitados'!F:F,"vegetariano/a")=0,"",(COUNTIFS('Listado de invitados'!D:D,20,'Listado de invitados'!F:F,"vegetariano/a")&amp;" veget"))</f>
        <v>   </v>
      </c>
      <c r="F44" s="22"/>
      <c r="G44" s="28" t="s">
        <v>226</v>
      </c>
      <c r="H44" s="26">
        <f>COUNTIF('Listado de invitados'!D:D,40)</f>
        <v>0</v>
      </c>
      <c r="I44" s="30" t="str">
        <f>IF(COUNTIFS('Listado de invitados'!D:D,40,'Listado de invitados'!E:E,"Menor 0 a 3 años")=0,"",(COUNTIFS('Listado de invitados'!D:D,40,'Listado de invitados'!E:E,"Menor 0 a 3 años")&amp;" M (0 a 3) -"))&amp;" "&amp;IF(COUNTIFS('Listado de invitados'!D:D,40,'Listado de invitados'!E:E,"Menor 4 a 10 años")=0,"",(COUNTIFS('Listado de invitados'!D:D,40,'Listado de invitados'!E:E,"Menor 4 a 10 años")&amp;" M (4 a 10) -"))&amp;" "&amp;IF(COUNTIFS('Listado de invitados'!D:D,40,'Listado de invitados'!E:E,"Adolescente - Menor de 18 años")=0,"",(COUNTIFS('Listado de invitados'!D:D,40,'Listado de invitados'!E:E,"Adolescente - Menor de 18 años")&amp;" adol"))</f>
        <v>  </v>
      </c>
      <c r="J44" s="30" t="str">
        <f>IF(COUNTIFS('Listado de invitados'!D:D,40,'Listado de invitados'!F:F,"celíaco/a")=0,"",(COUNTIFS('Listado de invitados'!D:D,40,'Listado de invitados'!F:F,"celíaco/a")&amp;" celíacos -"))&amp;" "&amp;IF(COUNTIFS('Listado de invitados'!D:D,40,'Listado de invitados'!F:F,"diabético/a")=0,"",(COUNTIFS('Listado de invitados'!D:D,40,'Listado de invitados'!F:F,"diabético/a")&amp;" diab -"))&amp;" "&amp;IF(COUNTIFS('Listado de invitados'!D:D,40,'Listado de invitados'!F:F,"vegano/a")=0,"",(COUNTIFS('Listado de invitados'!D:D,40,'Listado de invitados'!F:F,"vegano/a")&amp;" veganos -"))&amp;" "&amp;IF(COUNTIFS('Listado de invitados'!D:D,40,'Listado de invitados'!F:F,"vegetariano/a")=0,"",(COUNTIFS('Listado de invitados'!D:D,40,'Listado de invitados'!F:F,"vegetariano/a")&amp;" veget"))</f>
        <v>   </v>
      </c>
    </row>
    <row r="45" ht="2.25" customHeight="1">
      <c r="A45" s="29"/>
    </row>
    <row r="46" ht="2.25" customHeight="1"/>
    <row r="47" ht="6.75" customHeight="1"/>
    <row r="48" ht="6.75" customHeight="1">
      <c r="A48" s="29"/>
    </row>
    <row r="49" ht="6.75" customHeight="1">
      <c r="A49" s="29"/>
    </row>
    <row r="50" ht="6.75" customHeight="1">
      <c r="A50" s="29"/>
    </row>
    <row r="51" ht="6.75" customHeight="1">
      <c r="A51" s="29"/>
    </row>
    <row r="52" ht="6.75" customHeight="1">
      <c r="A52" s="29"/>
    </row>
    <row r="53" ht="6.75" customHeight="1">
      <c r="A53" s="29"/>
    </row>
    <row r="54" ht="6.75" customHeight="1">
      <c r="A54" s="29"/>
    </row>
    <row r="55" ht="6.75" customHeight="1">
      <c r="A55" s="29"/>
    </row>
    <row r="56" ht="6.75" customHeight="1">
      <c r="A56" s="29"/>
    </row>
    <row r="57" ht="6.75" customHeight="1">
      <c r="A57" s="29"/>
    </row>
    <row r="58" ht="6.75" customHeight="1">
      <c r="A58" s="29"/>
    </row>
    <row r="59" ht="6.75" customHeight="1">
      <c r="A59" s="29"/>
    </row>
    <row r="60" ht="6.75" customHeight="1">
      <c r="A60" s="29"/>
    </row>
    <row r="61" ht="6.75" customHeight="1">
      <c r="A61" s="29"/>
    </row>
    <row r="62" ht="6.75" customHeight="1">
      <c r="A62" s="29"/>
    </row>
    <row r="63" ht="6.75" customHeight="1">
      <c r="A63" s="29"/>
    </row>
    <row r="64" ht="6.75" customHeight="1">
      <c r="A64" s="29"/>
    </row>
    <row r="65" ht="6.75" customHeight="1">
      <c r="A65" s="29"/>
    </row>
    <row r="66" ht="6.75" customHeight="1">
      <c r="A66" s="29"/>
    </row>
    <row r="67">
      <c r="D67" s="39"/>
      <c r="E67" s="39"/>
      <c r="I67" s="39"/>
      <c r="J67" s="39"/>
    </row>
    <row r="68">
      <c r="D68" s="39"/>
      <c r="E68" s="39"/>
      <c r="I68" s="39"/>
      <c r="J68" s="39"/>
    </row>
    <row r="69">
      <c r="B69" s="1"/>
      <c r="E69" s="39"/>
      <c r="I69" s="39"/>
      <c r="J69" s="39"/>
    </row>
    <row r="70">
      <c r="D70" s="40"/>
      <c r="E70" s="40"/>
      <c r="I70" s="40"/>
      <c r="J70" s="40"/>
    </row>
    <row r="71">
      <c r="D71" s="39"/>
      <c r="E71" s="39"/>
      <c r="I71" s="39"/>
      <c r="J71" s="39"/>
    </row>
    <row r="72">
      <c r="D72" s="39"/>
      <c r="E72" s="39"/>
      <c r="I72" s="39"/>
      <c r="J72" s="39"/>
    </row>
    <row r="73">
      <c r="D73" s="39"/>
      <c r="E73" s="39"/>
      <c r="I73" s="39"/>
      <c r="J73" s="39"/>
    </row>
    <row r="74">
      <c r="D74" s="39"/>
      <c r="E74" s="39"/>
      <c r="I74" s="39"/>
      <c r="J74" s="39"/>
    </row>
    <row r="75">
      <c r="D75" s="39"/>
      <c r="E75" s="39"/>
      <c r="I75" s="39"/>
      <c r="J75" s="39"/>
    </row>
    <row r="76">
      <c r="D76" s="39"/>
      <c r="E76" s="39"/>
      <c r="I76" s="39"/>
      <c r="J76" s="39"/>
    </row>
    <row r="77">
      <c r="D77" s="39"/>
      <c r="E77" s="39"/>
      <c r="I77" s="39"/>
      <c r="J77" s="39"/>
    </row>
    <row r="78">
      <c r="D78" s="39"/>
      <c r="E78" s="39"/>
      <c r="I78" s="39"/>
      <c r="J78" s="39"/>
    </row>
    <row r="79">
      <c r="D79" s="39"/>
      <c r="E79" s="39"/>
      <c r="I79" s="39"/>
      <c r="J79" s="39"/>
    </row>
    <row r="80">
      <c r="D80" s="39"/>
      <c r="E80" s="39"/>
      <c r="I80" s="39"/>
      <c r="J80" s="39"/>
    </row>
    <row r="81">
      <c r="D81" s="39"/>
      <c r="E81" s="39"/>
      <c r="I81" s="39"/>
      <c r="J81" s="39"/>
    </row>
    <row r="82">
      <c r="D82" s="39"/>
      <c r="E82" s="39"/>
      <c r="I82" s="39"/>
      <c r="J82" s="39"/>
    </row>
    <row r="83">
      <c r="D83" s="39"/>
      <c r="E83" s="39"/>
      <c r="I83" s="39"/>
      <c r="J83" s="39"/>
    </row>
    <row r="84">
      <c r="D84" s="39"/>
      <c r="E84" s="39"/>
      <c r="I84" s="39"/>
      <c r="J84" s="39"/>
    </row>
    <row r="85">
      <c r="D85" s="39"/>
      <c r="E85" s="39"/>
      <c r="I85" s="39"/>
      <c r="J85" s="39"/>
    </row>
    <row r="86">
      <c r="D86" s="39"/>
      <c r="E86" s="39"/>
      <c r="I86" s="39"/>
      <c r="J86" s="39"/>
    </row>
    <row r="87">
      <c r="D87" s="39"/>
      <c r="E87" s="39"/>
      <c r="I87" s="39"/>
      <c r="J87" s="39"/>
    </row>
    <row r="88">
      <c r="D88" s="39"/>
      <c r="E88" s="39"/>
      <c r="I88" s="39"/>
      <c r="J88" s="39"/>
    </row>
    <row r="89">
      <c r="D89" s="39"/>
      <c r="E89" s="39"/>
      <c r="I89" s="39"/>
      <c r="J89" s="39"/>
    </row>
    <row r="90">
      <c r="D90" s="39"/>
      <c r="E90" s="39"/>
      <c r="I90" s="39"/>
      <c r="J90" s="39"/>
    </row>
    <row r="91">
      <c r="D91" s="39"/>
      <c r="E91" s="39"/>
      <c r="I91" s="39"/>
      <c r="J91" s="39"/>
    </row>
    <row r="92">
      <c r="D92" s="39"/>
      <c r="E92" s="39"/>
      <c r="I92" s="39"/>
      <c r="J92" s="39"/>
    </row>
    <row r="93">
      <c r="D93" s="39"/>
      <c r="E93" s="39"/>
      <c r="I93" s="39"/>
      <c r="J93" s="39"/>
    </row>
    <row r="94">
      <c r="D94" s="39"/>
      <c r="E94" s="39"/>
      <c r="I94" s="39"/>
      <c r="J94" s="39"/>
    </row>
    <row r="95">
      <c r="D95" s="39"/>
      <c r="E95" s="39"/>
      <c r="I95" s="39"/>
      <c r="J95" s="39"/>
    </row>
    <row r="96">
      <c r="D96" s="39"/>
      <c r="E96" s="39"/>
      <c r="I96" s="39"/>
      <c r="J96" s="39"/>
    </row>
    <row r="97">
      <c r="D97" s="39"/>
      <c r="E97" s="39"/>
      <c r="I97" s="39"/>
      <c r="J97" s="39"/>
    </row>
    <row r="98">
      <c r="D98" s="39"/>
      <c r="E98" s="39"/>
      <c r="I98" s="39"/>
      <c r="J98" s="39"/>
    </row>
    <row r="99">
      <c r="D99" s="39"/>
      <c r="E99" s="39"/>
      <c r="I99" s="39"/>
      <c r="J99" s="39"/>
    </row>
    <row r="100">
      <c r="D100" s="39"/>
      <c r="E100" s="39"/>
      <c r="I100" s="39"/>
      <c r="J100" s="39"/>
    </row>
    <row r="101">
      <c r="D101" s="39"/>
      <c r="E101" s="39"/>
      <c r="I101" s="39"/>
      <c r="J101" s="39"/>
    </row>
    <row r="102">
      <c r="D102" s="39"/>
      <c r="E102" s="39"/>
      <c r="I102" s="39"/>
      <c r="J102" s="39"/>
    </row>
    <row r="103">
      <c r="D103" s="39"/>
      <c r="E103" s="39"/>
      <c r="I103" s="39"/>
      <c r="J103" s="39"/>
    </row>
    <row r="104">
      <c r="D104" s="39"/>
      <c r="E104" s="39"/>
      <c r="I104" s="39"/>
      <c r="J104" s="39"/>
    </row>
    <row r="105">
      <c r="D105" s="39"/>
      <c r="E105" s="39"/>
      <c r="I105" s="39"/>
      <c r="J105" s="39"/>
    </row>
    <row r="106">
      <c r="D106" s="39"/>
      <c r="E106" s="39"/>
      <c r="I106" s="39"/>
      <c r="J106" s="39"/>
    </row>
    <row r="107">
      <c r="D107" s="39"/>
      <c r="E107" s="39"/>
      <c r="I107" s="39"/>
      <c r="J107" s="39"/>
    </row>
    <row r="108">
      <c r="D108" s="39"/>
      <c r="E108" s="39"/>
      <c r="I108" s="39"/>
      <c r="J108" s="39"/>
    </row>
    <row r="109">
      <c r="D109" s="39"/>
      <c r="E109" s="39"/>
      <c r="I109" s="39"/>
      <c r="J109" s="39"/>
    </row>
    <row r="110">
      <c r="D110" s="39"/>
      <c r="E110" s="39"/>
      <c r="I110" s="39"/>
      <c r="J110" s="39"/>
    </row>
    <row r="111">
      <c r="D111" s="39"/>
      <c r="E111" s="39"/>
      <c r="I111" s="39"/>
      <c r="J111" s="39"/>
    </row>
    <row r="112">
      <c r="D112" s="39"/>
      <c r="E112" s="39"/>
      <c r="I112" s="39"/>
      <c r="J112" s="39"/>
    </row>
    <row r="113">
      <c r="D113" s="39"/>
      <c r="E113" s="39"/>
      <c r="I113" s="39"/>
      <c r="J113" s="39"/>
    </row>
    <row r="114">
      <c r="D114" s="39"/>
      <c r="E114" s="39"/>
      <c r="I114" s="39"/>
      <c r="J114" s="39"/>
    </row>
    <row r="115">
      <c r="D115" s="39"/>
      <c r="E115" s="39"/>
      <c r="I115" s="39"/>
      <c r="J115" s="39"/>
    </row>
    <row r="116">
      <c r="D116" s="39"/>
      <c r="E116" s="39"/>
      <c r="I116" s="39"/>
      <c r="J116" s="39"/>
    </row>
    <row r="117">
      <c r="D117" s="39"/>
      <c r="E117" s="39"/>
      <c r="I117" s="39"/>
      <c r="J117" s="39"/>
    </row>
    <row r="118">
      <c r="D118" s="39"/>
      <c r="E118" s="39"/>
      <c r="I118" s="39"/>
      <c r="J118" s="39"/>
    </row>
    <row r="119">
      <c r="D119" s="39"/>
      <c r="E119" s="39"/>
      <c r="I119" s="39"/>
      <c r="J119" s="39"/>
    </row>
    <row r="120">
      <c r="D120" s="39"/>
      <c r="E120" s="39"/>
      <c r="I120" s="39"/>
      <c r="J120" s="39"/>
    </row>
    <row r="121">
      <c r="D121" s="39"/>
      <c r="E121" s="39"/>
      <c r="I121" s="39"/>
      <c r="J121" s="39"/>
    </row>
    <row r="122">
      <c r="D122" s="39"/>
      <c r="E122" s="39"/>
      <c r="I122" s="39"/>
      <c r="J122" s="39"/>
    </row>
    <row r="123">
      <c r="D123" s="39"/>
      <c r="E123" s="39"/>
      <c r="I123" s="39"/>
      <c r="J123" s="39"/>
    </row>
    <row r="124">
      <c r="D124" s="39"/>
      <c r="E124" s="39"/>
      <c r="I124" s="39"/>
      <c r="J124" s="39"/>
    </row>
    <row r="125">
      <c r="D125" s="39"/>
      <c r="E125" s="39"/>
      <c r="I125" s="39"/>
      <c r="J125" s="39"/>
    </row>
    <row r="126">
      <c r="D126" s="39"/>
      <c r="E126" s="39"/>
      <c r="I126" s="39"/>
      <c r="J126" s="39"/>
    </row>
    <row r="127">
      <c r="D127" s="39"/>
      <c r="E127" s="39"/>
      <c r="I127" s="39"/>
      <c r="J127" s="39"/>
    </row>
    <row r="128">
      <c r="D128" s="39"/>
      <c r="E128" s="39"/>
      <c r="I128" s="39"/>
      <c r="J128" s="39"/>
    </row>
    <row r="129">
      <c r="D129" s="39"/>
      <c r="E129" s="39"/>
      <c r="I129" s="39"/>
      <c r="J129" s="39"/>
    </row>
    <row r="130">
      <c r="D130" s="39"/>
      <c r="E130" s="39"/>
      <c r="I130" s="39"/>
      <c r="J130" s="39"/>
    </row>
    <row r="131">
      <c r="D131" s="39"/>
      <c r="E131" s="39"/>
      <c r="I131" s="39"/>
      <c r="J131" s="39"/>
    </row>
    <row r="132">
      <c r="D132" s="39"/>
      <c r="E132" s="39"/>
      <c r="I132" s="39"/>
      <c r="J132" s="39"/>
    </row>
    <row r="133">
      <c r="D133" s="39"/>
      <c r="E133" s="39"/>
      <c r="I133" s="39"/>
      <c r="J133" s="39"/>
    </row>
    <row r="134">
      <c r="D134" s="39"/>
      <c r="E134" s="39"/>
      <c r="I134" s="39"/>
      <c r="J134" s="39"/>
    </row>
    <row r="135">
      <c r="D135" s="39"/>
      <c r="E135" s="39"/>
      <c r="I135" s="39"/>
      <c r="J135" s="39"/>
    </row>
    <row r="136">
      <c r="D136" s="39"/>
      <c r="E136" s="39"/>
      <c r="I136" s="39"/>
      <c r="J136" s="39"/>
    </row>
    <row r="137">
      <c r="D137" s="39"/>
      <c r="E137" s="39"/>
      <c r="I137" s="39"/>
      <c r="J137" s="39"/>
    </row>
    <row r="138">
      <c r="D138" s="39"/>
      <c r="E138" s="39"/>
      <c r="I138" s="39"/>
      <c r="J138" s="39"/>
    </row>
    <row r="139">
      <c r="D139" s="39"/>
      <c r="E139" s="39"/>
      <c r="I139" s="39"/>
      <c r="J139" s="39"/>
    </row>
    <row r="140">
      <c r="D140" s="39"/>
      <c r="E140" s="39"/>
      <c r="I140" s="39"/>
      <c r="J140" s="39"/>
    </row>
    <row r="141">
      <c r="D141" s="39"/>
      <c r="E141" s="39"/>
      <c r="I141" s="39"/>
      <c r="J141" s="39"/>
    </row>
    <row r="142">
      <c r="D142" s="39"/>
      <c r="E142" s="39"/>
      <c r="I142" s="39"/>
      <c r="J142" s="39"/>
    </row>
    <row r="143">
      <c r="D143" s="39"/>
      <c r="E143" s="39"/>
      <c r="I143" s="39"/>
      <c r="J143" s="39"/>
    </row>
    <row r="144">
      <c r="D144" s="39"/>
      <c r="E144" s="39"/>
      <c r="I144" s="39"/>
      <c r="J144" s="39"/>
    </row>
    <row r="145">
      <c r="D145" s="39"/>
      <c r="E145" s="39"/>
      <c r="I145" s="39"/>
      <c r="J145" s="39"/>
    </row>
    <row r="146">
      <c r="D146" s="39"/>
      <c r="E146" s="39"/>
      <c r="I146" s="39"/>
      <c r="J146" s="39"/>
    </row>
    <row r="147">
      <c r="D147" s="39"/>
      <c r="E147" s="39"/>
      <c r="I147" s="39"/>
      <c r="J147" s="39"/>
    </row>
    <row r="148">
      <c r="D148" s="39"/>
      <c r="E148" s="39"/>
      <c r="I148" s="39"/>
      <c r="J148" s="39"/>
    </row>
    <row r="149">
      <c r="D149" s="39"/>
      <c r="E149" s="39"/>
      <c r="I149" s="39"/>
      <c r="J149" s="39"/>
    </row>
    <row r="150">
      <c r="D150" s="39"/>
      <c r="E150" s="39"/>
      <c r="I150" s="39"/>
      <c r="J150" s="39"/>
    </row>
    <row r="151">
      <c r="D151" s="39"/>
      <c r="E151" s="39"/>
      <c r="I151" s="39"/>
      <c r="J151" s="39"/>
    </row>
    <row r="152">
      <c r="D152" s="39"/>
      <c r="E152" s="39"/>
      <c r="I152" s="39"/>
      <c r="J152" s="39"/>
    </row>
    <row r="153">
      <c r="D153" s="39"/>
      <c r="E153" s="39"/>
      <c r="I153" s="39"/>
      <c r="J153" s="39"/>
    </row>
    <row r="154">
      <c r="D154" s="39"/>
      <c r="E154" s="39"/>
      <c r="I154" s="39"/>
      <c r="J154" s="39"/>
    </row>
    <row r="155">
      <c r="D155" s="39"/>
      <c r="E155" s="39"/>
      <c r="I155" s="39"/>
      <c r="J155" s="39"/>
    </row>
    <row r="156">
      <c r="D156" s="39"/>
      <c r="E156" s="39"/>
      <c r="I156" s="39"/>
      <c r="J156" s="39"/>
    </row>
    <row r="157">
      <c r="D157" s="39"/>
      <c r="E157" s="39"/>
      <c r="I157" s="39"/>
      <c r="J157" s="39"/>
    </row>
    <row r="158">
      <c r="D158" s="39"/>
      <c r="E158" s="39"/>
      <c r="I158" s="39"/>
      <c r="J158" s="39"/>
    </row>
    <row r="159">
      <c r="D159" s="39"/>
      <c r="E159" s="39"/>
      <c r="I159" s="39"/>
      <c r="J159" s="39"/>
    </row>
    <row r="160">
      <c r="D160" s="39"/>
      <c r="E160" s="39"/>
      <c r="I160" s="39"/>
      <c r="J160" s="39"/>
    </row>
    <row r="161">
      <c r="D161" s="39"/>
      <c r="E161" s="39"/>
      <c r="I161" s="39"/>
      <c r="J161" s="39"/>
    </row>
    <row r="162">
      <c r="D162" s="39"/>
      <c r="E162" s="39"/>
      <c r="I162" s="39"/>
      <c r="J162" s="39"/>
    </row>
    <row r="163">
      <c r="D163" s="39"/>
      <c r="E163" s="39"/>
      <c r="I163" s="39"/>
      <c r="J163" s="39"/>
    </row>
    <row r="164">
      <c r="D164" s="39"/>
      <c r="E164" s="39"/>
      <c r="I164" s="39"/>
      <c r="J164" s="39"/>
    </row>
    <row r="165">
      <c r="D165" s="39"/>
      <c r="E165" s="39"/>
      <c r="I165" s="39"/>
      <c r="J165" s="39"/>
    </row>
    <row r="166">
      <c r="D166" s="39"/>
      <c r="E166" s="39"/>
      <c r="I166" s="39"/>
      <c r="J166" s="39"/>
    </row>
    <row r="167">
      <c r="D167" s="39"/>
      <c r="E167" s="39"/>
      <c r="I167" s="39"/>
      <c r="J167" s="39"/>
    </row>
    <row r="168">
      <c r="D168" s="39"/>
      <c r="E168" s="39"/>
      <c r="I168" s="39"/>
      <c r="J168" s="39"/>
    </row>
    <row r="169">
      <c r="D169" s="39"/>
      <c r="E169" s="39"/>
      <c r="I169" s="39"/>
      <c r="J169" s="39"/>
    </row>
    <row r="170">
      <c r="D170" s="39"/>
      <c r="E170" s="39"/>
      <c r="I170" s="39"/>
      <c r="J170" s="39"/>
    </row>
    <row r="171">
      <c r="D171" s="39"/>
      <c r="E171" s="39"/>
      <c r="I171" s="39"/>
      <c r="J171" s="39"/>
    </row>
    <row r="172">
      <c r="D172" s="39"/>
      <c r="E172" s="39"/>
      <c r="I172" s="39"/>
      <c r="J172" s="39"/>
    </row>
    <row r="173">
      <c r="D173" s="39"/>
      <c r="E173" s="39"/>
      <c r="I173" s="39"/>
      <c r="J173" s="39"/>
    </row>
    <row r="174">
      <c r="D174" s="39"/>
      <c r="E174" s="39"/>
      <c r="I174" s="39"/>
      <c r="J174" s="39"/>
    </row>
    <row r="175">
      <c r="D175" s="39"/>
      <c r="E175" s="39"/>
      <c r="I175" s="39"/>
      <c r="J175" s="39"/>
    </row>
    <row r="176">
      <c r="D176" s="39"/>
      <c r="E176" s="39"/>
      <c r="I176" s="39"/>
      <c r="J176" s="39"/>
    </row>
    <row r="177">
      <c r="D177" s="39"/>
      <c r="E177" s="39"/>
      <c r="I177" s="39"/>
      <c r="J177" s="39"/>
    </row>
    <row r="178">
      <c r="D178" s="39"/>
      <c r="E178" s="39"/>
      <c r="I178" s="39"/>
      <c r="J178" s="39"/>
    </row>
    <row r="179">
      <c r="D179" s="39"/>
      <c r="E179" s="39"/>
      <c r="I179" s="39"/>
      <c r="J179" s="39"/>
    </row>
    <row r="180">
      <c r="D180" s="39"/>
      <c r="E180" s="39"/>
      <c r="I180" s="39"/>
      <c r="J180" s="39"/>
    </row>
    <row r="181">
      <c r="D181" s="39"/>
      <c r="E181" s="39"/>
      <c r="I181" s="39"/>
      <c r="J181" s="39"/>
    </row>
    <row r="182">
      <c r="D182" s="39"/>
      <c r="E182" s="39"/>
      <c r="I182" s="39"/>
      <c r="J182" s="39"/>
    </row>
    <row r="183">
      <c r="D183" s="39"/>
      <c r="E183" s="39"/>
      <c r="I183" s="39"/>
      <c r="J183" s="39"/>
    </row>
    <row r="184">
      <c r="D184" s="39"/>
      <c r="E184" s="39"/>
      <c r="I184" s="39"/>
      <c r="J184" s="39"/>
    </row>
    <row r="185">
      <c r="D185" s="39"/>
      <c r="E185" s="39"/>
      <c r="I185" s="39"/>
      <c r="J185" s="39"/>
    </row>
    <row r="186">
      <c r="D186" s="39"/>
      <c r="E186" s="39"/>
      <c r="I186" s="39"/>
      <c r="J186" s="39"/>
    </row>
    <row r="187">
      <c r="D187" s="39"/>
      <c r="E187" s="39"/>
      <c r="I187" s="39"/>
      <c r="J187" s="39"/>
    </row>
    <row r="188">
      <c r="D188" s="39"/>
      <c r="E188" s="39"/>
      <c r="I188" s="39"/>
      <c r="J188" s="39"/>
    </row>
    <row r="189">
      <c r="D189" s="39"/>
      <c r="E189" s="39"/>
      <c r="I189" s="39"/>
      <c r="J189" s="39"/>
    </row>
    <row r="190">
      <c r="D190" s="39"/>
      <c r="E190" s="39"/>
      <c r="I190" s="39"/>
      <c r="J190" s="39"/>
    </row>
    <row r="191">
      <c r="D191" s="39"/>
      <c r="E191" s="39"/>
      <c r="I191" s="39"/>
      <c r="J191" s="39"/>
    </row>
    <row r="192">
      <c r="D192" s="39"/>
      <c r="E192" s="39"/>
      <c r="I192" s="39"/>
      <c r="J192" s="39"/>
    </row>
    <row r="193">
      <c r="D193" s="39"/>
      <c r="E193" s="39"/>
      <c r="I193" s="39"/>
      <c r="J193" s="39"/>
    </row>
    <row r="194">
      <c r="D194" s="39"/>
      <c r="E194" s="39"/>
      <c r="I194" s="39"/>
      <c r="J194" s="39"/>
    </row>
    <row r="195">
      <c r="D195" s="39"/>
      <c r="E195" s="39"/>
      <c r="I195" s="39"/>
      <c r="J195" s="39"/>
    </row>
    <row r="196">
      <c r="D196" s="39"/>
      <c r="E196" s="39"/>
      <c r="I196" s="39"/>
      <c r="J196" s="39"/>
    </row>
    <row r="197">
      <c r="D197" s="39"/>
      <c r="E197" s="39"/>
      <c r="I197" s="39"/>
      <c r="J197" s="39"/>
    </row>
    <row r="198">
      <c r="D198" s="39"/>
      <c r="E198" s="39"/>
      <c r="I198" s="39"/>
      <c r="J198" s="39"/>
    </row>
    <row r="199">
      <c r="D199" s="39"/>
      <c r="E199" s="39"/>
      <c r="I199" s="39"/>
      <c r="J199" s="39"/>
    </row>
    <row r="200">
      <c r="D200" s="39"/>
      <c r="E200" s="39"/>
      <c r="I200" s="39"/>
      <c r="J200" s="39"/>
    </row>
    <row r="201">
      <c r="D201" s="39"/>
      <c r="E201" s="39"/>
      <c r="I201" s="39"/>
      <c r="J201" s="39"/>
    </row>
    <row r="202">
      <c r="D202" s="39"/>
      <c r="E202" s="39"/>
      <c r="I202" s="39"/>
      <c r="J202" s="39"/>
    </row>
    <row r="203">
      <c r="D203" s="39"/>
      <c r="E203" s="39"/>
      <c r="I203" s="39"/>
      <c r="J203" s="39"/>
    </row>
    <row r="204">
      <c r="D204" s="39"/>
      <c r="E204" s="39"/>
      <c r="I204" s="39"/>
      <c r="J204" s="39"/>
    </row>
    <row r="205">
      <c r="D205" s="39"/>
      <c r="E205" s="39"/>
      <c r="I205" s="39"/>
      <c r="J205" s="39"/>
    </row>
    <row r="206">
      <c r="D206" s="39"/>
      <c r="E206" s="39"/>
      <c r="I206" s="39"/>
      <c r="J206" s="39"/>
    </row>
    <row r="207">
      <c r="D207" s="39"/>
      <c r="E207" s="39"/>
      <c r="I207" s="39"/>
      <c r="J207" s="39"/>
    </row>
    <row r="208">
      <c r="D208" s="39"/>
      <c r="E208" s="39"/>
      <c r="I208" s="39"/>
      <c r="J208" s="39"/>
    </row>
    <row r="209">
      <c r="D209" s="39"/>
      <c r="E209" s="39"/>
      <c r="I209" s="39"/>
      <c r="J209" s="39"/>
    </row>
    <row r="210">
      <c r="D210" s="39"/>
      <c r="E210" s="39"/>
      <c r="I210" s="39"/>
      <c r="J210" s="39"/>
    </row>
    <row r="211">
      <c r="D211" s="39"/>
      <c r="E211" s="39"/>
      <c r="I211" s="39"/>
      <c r="J211" s="39"/>
    </row>
    <row r="212">
      <c r="D212" s="39"/>
      <c r="E212" s="39"/>
      <c r="I212" s="39"/>
      <c r="J212" s="39"/>
    </row>
    <row r="213">
      <c r="D213" s="39"/>
      <c r="E213" s="39"/>
      <c r="I213" s="39"/>
      <c r="J213" s="39"/>
    </row>
    <row r="214">
      <c r="D214" s="39"/>
      <c r="E214" s="39"/>
      <c r="I214" s="39"/>
      <c r="J214" s="39"/>
    </row>
    <row r="215">
      <c r="D215" s="39"/>
      <c r="E215" s="39"/>
      <c r="I215" s="39"/>
      <c r="J215" s="39"/>
    </row>
    <row r="216">
      <c r="D216" s="39"/>
      <c r="E216" s="39"/>
      <c r="I216" s="39"/>
      <c r="J216" s="39"/>
    </row>
    <row r="217">
      <c r="D217" s="39"/>
      <c r="E217" s="39"/>
      <c r="I217" s="39"/>
      <c r="J217" s="39"/>
    </row>
    <row r="218">
      <c r="D218" s="39"/>
      <c r="E218" s="39"/>
      <c r="I218" s="39"/>
      <c r="J218" s="39"/>
    </row>
    <row r="219">
      <c r="D219" s="39"/>
      <c r="E219" s="39"/>
      <c r="I219" s="39"/>
      <c r="J219" s="39"/>
    </row>
    <row r="220">
      <c r="D220" s="39"/>
      <c r="E220" s="39"/>
      <c r="I220" s="39"/>
      <c r="J220" s="39"/>
    </row>
    <row r="221">
      <c r="D221" s="39"/>
      <c r="E221" s="39"/>
      <c r="I221" s="39"/>
      <c r="J221" s="39"/>
    </row>
    <row r="222">
      <c r="D222" s="39"/>
      <c r="E222" s="39"/>
      <c r="I222" s="39"/>
      <c r="J222" s="39"/>
    </row>
    <row r="223">
      <c r="D223" s="39"/>
      <c r="E223" s="39"/>
      <c r="I223" s="39"/>
      <c r="J223" s="39"/>
    </row>
    <row r="224">
      <c r="D224" s="39"/>
      <c r="E224" s="39"/>
      <c r="I224" s="39"/>
      <c r="J224" s="39"/>
    </row>
    <row r="225">
      <c r="D225" s="39"/>
      <c r="E225" s="39"/>
      <c r="I225" s="39"/>
      <c r="J225" s="39"/>
    </row>
    <row r="226">
      <c r="D226" s="39"/>
      <c r="E226" s="39"/>
      <c r="I226" s="39"/>
      <c r="J226" s="39"/>
    </row>
    <row r="227">
      <c r="D227" s="39"/>
      <c r="E227" s="39"/>
      <c r="I227" s="39"/>
      <c r="J227" s="39"/>
    </row>
    <row r="228">
      <c r="D228" s="39"/>
      <c r="E228" s="39"/>
      <c r="I228" s="39"/>
      <c r="J228" s="39"/>
    </row>
    <row r="229">
      <c r="D229" s="39"/>
      <c r="E229" s="39"/>
      <c r="I229" s="39"/>
      <c r="J229" s="39"/>
    </row>
    <row r="230">
      <c r="D230" s="39"/>
      <c r="E230" s="39"/>
      <c r="I230" s="39"/>
      <c r="J230" s="39"/>
    </row>
    <row r="231">
      <c r="D231" s="39"/>
      <c r="E231" s="39"/>
      <c r="I231" s="39"/>
      <c r="J231" s="39"/>
    </row>
    <row r="232">
      <c r="D232" s="39"/>
      <c r="E232" s="39"/>
      <c r="I232" s="39"/>
      <c r="J232" s="39"/>
    </row>
    <row r="233">
      <c r="D233" s="39"/>
      <c r="E233" s="39"/>
      <c r="I233" s="39"/>
      <c r="J233" s="39"/>
    </row>
    <row r="234">
      <c r="D234" s="39"/>
      <c r="E234" s="39"/>
      <c r="I234" s="39"/>
      <c r="J234" s="39"/>
    </row>
    <row r="235">
      <c r="D235" s="39"/>
      <c r="E235" s="39"/>
      <c r="I235" s="39"/>
      <c r="J235" s="39"/>
    </row>
    <row r="236">
      <c r="D236" s="39"/>
      <c r="E236" s="39"/>
      <c r="I236" s="39"/>
      <c r="J236" s="39"/>
    </row>
    <row r="237">
      <c r="D237" s="39"/>
      <c r="E237" s="39"/>
      <c r="I237" s="39"/>
      <c r="J237" s="39"/>
    </row>
    <row r="238">
      <c r="D238" s="39"/>
      <c r="E238" s="39"/>
      <c r="I238" s="39"/>
      <c r="J238" s="39"/>
    </row>
    <row r="239">
      <c r="D239" s="39"/>
      <c r="E239" s="39"/>
      <c r="I239" s="39"/>
      <c r="J239" s="39"/>
    </row>
    <row r="240">
      <c r="D240" s="39"/>
      <c r="E240" s="39"/>
      <c r="I240" s="39"/>
      <c r="J240" s="39"/>
    </row>
    <row r="241">
      <c r="D241" s="39"/>
      <c r="E241" s="39"/>
      <c r="I241" s="39"/>
      <c r="J241" s="39"/>
    </row>
    <row r="242">
      <c r="D242" s="39"/>
      <c r="E242" s="39"/>
      <c r="I242" s="39"/>
      <c r="J242" s="39"/>
    </row>
    <row r="243">
      <c r="D243" s="39"/>
      <c r="E243" s="39"/>
      <c r="I243" s="39"/>
      <c r="J243" s="39"/>
    </row>
    <row r="244">
      <c r="D244" s="39"/>
      <c r="E244" s="39"/>
      <c r="I244" s="39"/>
      <c r="J244" s="39"/>
    </row>
    <row r="245">
      <c r="D245" s="39"/>
      <c r="E245" s="39"/>
      <c r="I245" s="39"/>
      <c r="J245" s="39"/>
    </row>
    <row r="246">
      <c r="D246" s="39"/>
      <c r="E246" s="39"/>
      <c r="I246" s="39"/>
      <c r="J246" s="39"/>
    </row>
    <row r="247">
      <c r="D247" s="39"/>
      <c r="E247" s="39"/>
      <c r="I247" s="39"/>
      <c r="J247" s="39"/>
    </row>
    <row r="248">
      <c r="D248" s="39"/>
      <c r="E248" s="39"/>
      <c r="I248" s="39"/>
      <c r="J248" s="39"/>
    </row>
    <row r="249">
      <c r="D249" s="39"/>
      <c r="E249" s="39"/>
      <c r="I249" s="39"/>
      <c r="J249" s="39"/>
    </row>
    <row r="250">
      <c r="D250" s="39"/>
      <c r="E250" s="39"/>
      <c r="I250" s="39"/>
      <c r="J250" s="39"/>
    </row>
    <row r="251">
      <c r="D251" s="39"/>
      <c r="E251" s="39"/>
      <c r="I251" s="39"/>
      <c r="J251" s="39"/>
    </row>
    <row r="252">
      <c r="D252" s="39"/>
      <c r="E252" s="39"/>
      <c r="I252" s="39"/>
      <c r="J252" s="39"/>
    </row>
    <row r="253">
      <c r="D253" s="39"/>
      <c r="E253" s="39"/>
      <c r="I253" s="39"/>
      <c r="J253" s="39"/>
    </row>
    <row r="254">
      <c r="D254" s="39"/>
      <c r="E254" s="39"/>
      <c r="I254" s="39"/>
      <c r="J254" s="39"/>
    </row>
    <row r="255">
      <c r="D255" s="39"/>
      <c r="E255" s="39"/>
      <c r="I255" s="39"/>
      <c r="J255" s="39"/>
    </row>
    <row r="256">
      <c r="D256" s="39"/>
      <c r="E256" s="39"/>
      <c r="I256" s="39"/>
      <c r="J256" s="39"/>
    </row>
    <row r="257">
      <c r="D257" s="39"/>
      <c r="E257" s="39"/>
      <c r="I257" s="39"/>
      <c r="J257" s="39"/>
    </row>
    <row r="258">
      <c r="D258" s="39"/>
      <c r="E258" s="39"/>
      <c r="I258" s="39"/>
      <c r="J258" s="39"/>
    </row>
    <row r="259">
      <c r="D259" s="39"/>
      <c r="E259" s="39"/>
      <c r="I259" s="39"/>
      <c r="J259" s="39"/>
    </row>
    <row r="260">
      <c r="D260" s="39"/>
      <c r="E260" s="39"/>
      <c r="I260" s="39"/>
      <c r="J260" s="39"/>
    </row>
    <row r="261">
      <c r="D261" s="39"/>
      <c r="E261" s="39"/>
      <c r="I261" s="39"/>
      <c r="J261" s="39"/>
    </row>
    <row r="262">
      <c r="D262" s="39"/>
      <c r="E262" s="39"/>
      <c r="I262" s="39"/>
      <c r="J262" s="39"/>
    </row>
    <row r="263">
      <c r="D263" s="39"/>
      <c r="E263" s="39"/>
      <c r="I263" s="39"/>
      <c r="J263" s="39"/>
    </row>
    <row r="264">
      <c r="D264" s="39"/>
      <c r="E264" s="39"/>
      <c r="I264" s="39"/>
      <c r="J264" s="39"/>
    </row>
    <row r="265">
      <c r="D265" s="39"/>
      <c r="E265" s="39"/>
      <c r="I265" s="39"/>
      <c r="J265" s="39"/>
    </row>
    <row r="266">
      <c r="D266" s="39"/>
      <c r="E266" s="39"/>
      <c r="I266" s="39"/>
      <c r="J266" s="39"/>
    </row>
    <row r="267">
      <c r="D267" s="39"/>
      <c r="E267" s="39"/>
      <c r="I267" s="39"/>
      <c r="J267" s="39"/>
    </row>
    <row r="268">
      <c r="D268" s="39"/>
      <c r="E268" s="39"/>
      <c r="I268" s="39"/>
      <c r="J268" s="39"/>
    </row>
    <row r="269">
      <c r="D269" s="39"/>
      <c r="E269" s="39"/>
      <c r="I269" s="39"/>
      <c r="J269" s="39"/>
    </row>
    <row r="270">
      <c r="D270" s="39"/>
      <c r="E270" s="39"/>
      <c r="I270" s="39"/>
      <c r="J270" s="39"/>
    </row>
    <row r="271">
      <c r="D271" s="39"/>
      <c r="E271" s="39"/>
      <c r="I271" s="39"/>
      <c r="J271" s="39"/>
    </row>
    <row r="272">
      <c r="D272" s="39"/>
      <c r="E272" s="39"/>
      <c r="I272" s="39"/>
      <c r="J272" s="39"/>
    </row>
    <row r="273">
      <c r="D273" s="39"/>
      <c r="E273" s="39"/>
      <c r="I273" s="39"/>
      <c r="J273" s="39"/>
    </row>
    <row r="274">
      <c r="D274" s="39"/>
      <c r="E274" s="39"/>
      <c r="I274" s="39"/>
      <c r="J274" s="39"/>
    </row>
    <row r="275">
      <c r="D275" s="39"/>
      <c r="E275" s="39"/>
      <c r="I275" s="39"/>
      <c r="J275" s="39"/>
    </row>
    <row r="276">
      <c r="D276" s="39"/>
      <c r="E276" s="39"/>
      <c r="I276" s="39"/>
      <c r="J276" s="39"/>
    </row>
    <row r="277">
      <c r="D277" s="39"/>
      <c r="E277" s="39"/>
      <c r="I277" s="39"/>
      <c r="J277" s="39"/>
    </row>
    <row r="278">
      <c r="D278" s="39"/>
      <c r="E278" s="39"/>
      <c r="I278" s="39"/>
      <c r="J278" s="39"/>
    </row>
    <row r="279">
      <c r="D279" s="39"/>
      <c r="E279" s="39"/>
      <c r="I279" s="39"/>
      <c r="J279" s="39"/>
    </row>
    <row r="280">
      <c r="D280" s="39"/>
      <c r="E280" s="39"/>
      <c r="I280" s="39"/>
      <c r="J280" s="39"/>
    </row>
    <row r="281">
      <c r="D281" s="39"/>
      <c r="E281" s="39"/>
      <c r="I281" s="39"/>
      <c r="J281" s="39"/>
    </row>
    <row r="282">
      <c r="D282" s="39"/>
      <c r="E282" s="39"/>
      <c r="I282" s="39"/>
      <c r="J282" s="39"/>
    </row>
    <row r="283">
      <c r="D283" s="39"/>
      <c r="E283" s="39"/>
      <c r="I283" s="39"/>
      <c r="J283" s="39"/>
    </row>
    <row r="284">
      <c r="D284" s="39"/>
      <c r="E284" s="39"/>
      <c r="I284" s="39"/>
      <c r="J284" s="39"/>
    </row>
    <row r="285">
      <c r="D285" s="39"/>
      <c r="E285" s="39"/>
      <c r="I285" s="39"/>
      <c r="J285" s="39"/>
    </row>
    <row r="286">
      <c r="D286" s="39"/>
      <c r="E286" s="39"/>
      <c r="I286" s="39"/>
      <c r="J286" s="39"/>
    </row>
    <row r="287">
      <c r="D287" s="39"/>
      <c r="E287" s="39"/>
      <c r="I287" s="39"/>
      <c r="J287" s="39"/>
    </row>
    <row r="288">
      <c r="D288" s="39"/>
      <c r="E288" s="39"/>
      <c r="I288" s="39"/>
      <c r="J288" s="39"/>
    </row>
    <row r="289">
      <c r="D289" s="39"/>
      <c r="E289" s="39"/>
      <c r="I289" s="39"/>
      <c r="J289" s="39"/>
    </row>
    <row r="290">
      <c r="D290" s="39"/>
      <c r="E290" s="39"/>
      <c r="I290" s="39"/>
      <c r="J290" s="39"/>
    </row>
    <row r="291">
      <c r="D291" s="39"/>
      <c r="E291" s="39"/>
      <c r="I291" s="39"/>
      <c r="J291" s="39"/>
    </row>
    <row r="292">
      <c r="D292" s="39"/>
      <c r="E292" s="39"/>
      <c r="I292" s="39"/>
      <c r="J292" s="39"/>
    </row>
    <row r="293">
      <c r="D293" s="39"/>
      <c r="E293" s="39"/>
      <c r="I293" s="39"/>
      <c r="J293" s="39"/>
    </row>
    <row r="294">
      <c r="D294" s="39"/>
      <c r="E294" s="39"/>
      <c r="I294" s="39"/>
      <c r="J294" s="39"/>
    </row>
    <row r="295">
      <c r="D295" s="39"/>
      <c r="E295" s="39"/>
      <c r="I295" s="39"/>
      <c r="J295" s="39"/>
    </row>
    <row r="296">
      <c r="D296" s="39"/>
      <c r="E296" s="39"/>
      <c r="I296" s="39"/>
      <c r="J296" s="39"/>
    </row>
    <row r="297">
      <c r="D297" s="39"/>
      <c r="E297" s="39"/>
      <c r="I297" s="39"/>
      <c r="J297" s="39"/>
    </row>
    <row r="298">
      <c r="D298" s="39"/>
      <c r="E298" s="39"/>
      <c r="I298" s="39"/>
      <c r="J298" s="39"/>
    </row>
    <row r="299">
      <c r="D299" s="39"/>
      <c r="E299" s="39"/>
      <c r="I299" s="39"/>
      <c r="J299" s="39"/>
    </row>
    <row r="300">
      <c r="D300" s="39"/>
      <c r="E300" s="39"/>
      <c r="I300" s="39"/>
      <c r="J300" s="39"/>
    </row>
    <row r="301">
      <c r="D301" s="39"/>
      <c r="E301" s="39"/>
      <c r="I301" s="39"/>
      <c r="J301" s="39"/>
    </row>
    <row r="302">
      <c r="D302" s="39"/>
      <c r="E302" s="39"/>
      <c r="I302" s="39"/>
      <c r="J302" s="39"/>
    </row>
    <row r="303">
      <c r="D303" s="39"/>
      <c r="E303" s="39"/>
      <c r="I303" s="39"/>
      <c r="J303" s="39"/>
    </row>
    <row r="304">
      <c r="D304" s="39"/>
      <c r="E304" s="39"/>
      <c r="I304" s="39"/>
      <c r="J304" s="39"/>
    </row>
    <row r="305">
      <c r="D305" s="39"/>
      <c r="E305" s="39"/>
      <c r="I305" s="39"/>
      <c r="J305" s="39"/>
    </row>
    <row r="306">
      <c r="D306" s="39"/>
      <c r="E306" s="39"/>
      <c r="I306" s="39"/>
      <c r="J306" s="39"/>
    </row>
    <row r="307">
      <c r="D307" s="39"/>
      <c r="E307" s="39"/>
      <c r="I307" s="39"/>
      <c r="J307" s="39"/>
    </row>
    <row r="308">
      <c r="D308" s="39"/>
      <c r="E308" s="39"/>
      <c r="I308" s="39"/>
      <c r="J308" s="39"/>
    </row>
    <row r="309">
      <c r="D309" s="39"/>
      <c r="E309" s="39"/>
      <c r="I309" s="39"/>
      <c r="J309" s="39"/>
    </row>
    <row r="310">
      <c r="D310" s="39"/>
      <c r="E310" s="39"/>
      <c r="I310" s="39"/>
      <c r="J310" s="39"/>
    </row>
    <row r="311">
      <c r="D311" s="39"/>
      <c r="E311" s="39"/>
      <c r="I311" s="39"/>
      <c r="J311" s="39"/>
    </row>
    <row r="312">
      <c r="D312" s="39"/>
      <c r="E312" s="39"/>
      <c r="I312" s="39"/>
      <c r="J312" s="39"/>
    </row>
    <row r="313">
      <c r="D313" s="39"/>
      <c r="E313" s="39"/>
      <c r="I313" s="39"/>
      <c r="J313" s="39"/>
    </row>
    <row r="314">
      <c r="D314" s="39"/>
      <c r="E314" s="39"/>
      <c r="I314" s="39"/>
      <c r="J314" s="39"/>
    </row>
    <row r="315">
      <c r="D315" s="39"/>
      <c r="E315" s="39"/>
      <c r="I315" s="39"/>
      <c r="J315" s="39"/>
    </row>
    <row r="316">
      <c r="D316" s="39"/>
      <c r="E316" s="39"/>
      <c r="I316" s="39"/>
      <c r="J316" s="39"/>
    </row>
    <row r="317">
      <c r="D317" s="39"/>
      <c r="E317" s="39"/>
      <c r="I317" s="39"/>
      <c r="J317" s="39"/>
    </row>
    <row r="318">
      <c r="D318" s="39"/>
      <c r="E318" s="39"/>
      <c r="I318" s="39"/>
      <c r="J318" s="39"/>
    </row>
    <row r="319">
      <c r="D319" s="39"/>
      <c r="E319" s="39"/>
      <c r="I319" s="39"/>
      <c r="J319" s="39"/>
    </row>
    <row r="320">
      <c r="D320" s="39"/>
      <c r="E320" s="39"/>
      <c r="I320" s="39"/>
      <c r="J320" s="39"/>
    </row>
    <row r="321">
      <c r="D321" s="39"/>
      <c r="E321" s="39"/>
      <c r="I321" s="39"/>
      <c r="J321" s="39"/>
    </row>
    <row r="322">
      <c r="D322" s="39"/>
      <c r="E322" s="39"/>
      <c r="I322" s="39"/>
      <c r="J322" s="39"/>
    </row>
    <row r="323">
      <c r="D323" s="39"/>
      <c r="E323" s="39"/>
      <c r="I323" s="39"/>
      <c r="J323" s="39"/>
    </row>
    <row r="324">
      <c r="D324" s="39"/>
      <c r="E324" s="39"/>
      <c r="I324" s="39"/>
      <c r="J324" s="39"/>
    </row>
    <row r="325">
      <c r="D325" s="39"/>
      <c r="E325" s="39"/>
      <c r="I325" s="39"/>
      <c r="J325" s="39"/>
    </row>
    <row r="326">
      <c r="D326" s="39"/>
      <c r="E326" s="39"/>
      <c r="I326" s="39"/>
      <c r="J326" s="39"/>
    </row>
    <row r="327">
      <c r="D327" s="39"/>
      <c r="E327" s="39"/>
      <c r="I327" s="39"/>
      <c r="J327" s="39"/>
    </row>
    <row r="328">
      <c r="D328" s="39"/>
      <c r="E328" s="39"/>
      <c r="I328" s="39"/>
      <c r="J328" s="39"/>
    </row>
    <row r="329">
      <c r="D329" s="39"/>
      <c r="E329" s="39"/>
      <c r="I329" s="39"/>
      <c r="J329" s="39"/>
    </row>
    <row r="330">
      <c r="D330" s="39"/>
      <c r="E330" s="39"/>
      <c r="I330" s="39"/>
      <c r="J330" s="39"/>
    </row>
    <row r="331">
      <c r="D331" s="39"/>
      <c r="E331" s="39"/>
      <c r="I331" s="39"/>
      <c r="J331" s="39"/>
    </row>
    <row r="332">
      <c r="D332" s="39"/>
      <c r="E332" s="39"/>
      <c r="I332" s="39"/>
      <c r="J332" s="39"/>
    </row>
    <row r="333">
      <c r="D333" s="39"/>
      <c r="E333" s="39"/>
      <c r="I333" s="39"/>
      <c r="J333" s="39"/>
    </row>
    <row r="334">
      <c r="D334" s="39"/>
      <c r="E334" s="39"/>
      <c r="I334" s="39"/>
      <c r="J334" s="39"/>
    </row>
    <row r="335">
      <c r="D335" s="39"/>
      <c r="E335" s="39"/>
      <c r="I335" s="39"/>
      <c r="J335" s="39"/>
    </row>
    <row r="336">
      <c r="D336" s="39"/>
      <c r="E336" s="39"/>
      <c r="I336" s="39"/>
      <c r="J336" s="39"/>
    </row>
    <row r="337">
      <c r="D337" s="39"/>
      <c r="E337" s="39"/>
      <c r="I337" s="39"/>
      <c r="J337" s="39"/>
    </row>
    <row r="338">
      <c r="D338" s="39"/>
      <c r="E338" s="39"/>
      <c r="I338" s="39"/>
      <c r="J338" s="39"/>
    </row>
    <row r="339">
      <c r="D339" s="39"/>
      <c r="E339" s="39"/>
      <c r="I339" s="39"/>
      <c r="J339" s="39"/>
    </row>
    <row r="340">
      <c r="D340" s="39"/>
      <c r="E340" s="39"/>
      <c r="I340" s="39"/>
      <c r="J340" s="39"/>
    </row>
    <row r="341">
      <c r="D341" s="39"/>
      <c r="E341" s="39"/>
      <c r="I341" s="39"/>
      <c r="J341" s="39"/>
    </row>
    <row r="342">
      <c r="D342" s="39"/>
      <c r="E342" s="39"/>
      <c r="I342" s="39"/>
      <c r="J342" s="39"/>
    </row>
    <row r="343">
      <c r="D343" s="39"/>
      <c r="E343" s="39"/>
      <c r="I343" s="39"/>
      <c r="J343" s="39"/>
    </row>
    <row r="344">
      <c r="D344" s="39"/>
      <c r="E344" s="39"/>
      <c r="I344" s="39"/>
      <c r="J344" s="39"/>
    </row>
    <row r="345">
      <c r="D345" s="39"/>
      <c r="E345" s="39"/>
      <c r="I345" s="39"/>
      <c r="J345" s="39"/>
    </row>
    <row r="346">
      <c r="D346" s="39"/>
      <c r="E346" s="39"/>
      <c r="I346" s="39"/>
      <c r="J346" s="39"/>
    </row>
    <row r="347">
      <c r="D347" s="39"/>
      <c r="E347" s="39"/>
      <c r="I347" s="39"/>
      <c r="J347" s="39"/>
    </row>
    <row r="348">
      <c r="D348" s="39"/>
      <c r="E348" s="39"/>
      <c r="I348" s="39"/>
      <c r="J348" s="39"/>
    </row>
    <row r="349">
      <c r="D349" s="39"/>
      <c r="E349" s="39"/>
      <c r="I349" s="39"/>
      <c r="J349" s="39"/>
    </row>
    <row r="350">
      <c r="D350" s="39"/>
      <c r="E350" s="39"/>
      <c r="I350" s="39"/>
      <c r="J350" s="39"/>
    </row>
    <row r="351">
      <c r="D351" s="39"/>
      <c r="E351" s="39"/>
      <c r="I351" s="39"/>
      <c r="J351" s="39"/>
    </row>
    <row r="352">
      <c r="D352" s="39"/>
      <c r="E352" s="39"/>
      <c r="I352" s="39"/>
      <c r="J352" s="39"/>
    </row>
    <row r="353">
      <c r="D353" s="39"/>
      <c r="E353" s="39"/>
      <c r="I353" s="39"/>
      <c r="J353" s="39"/>
    </row>
    <row r="354">
      <c r="D354" s="39"/>
      <c r="E354" s="39"/>
      <c r="I354" s="39"/>
      <c r="J354" s="39"/>
    </row>
    <row r="355">
      <c r="D355" s="39"/>
      <c r="E355" s="39"/>
      <c r="I355" s="39"/>
      <c r="J355" s="39"/>
    </row>
    <row r="356">
      <c r="D356" s="39"/>
      <c r="E356" s="39"/>
      <c r="I356" s="39"/>
      <c r="J356" s="39"/>
    </row>
    <row r="357">
      <c r="D357" s="39"/>
      <c r="E357" s="39"/>
      <c r="I357" s="39"/>
      <c r="J357" s="39"/>
    </row>
    <row r="358">
      <c r="D358" s="39"/>
      <c r="E358" s="39"/>
      <c r="I358" s="39"/>
      <c r="J358" s="39"/>
    </row>
    <row r="359">
      <c r="D359" s="39"/>
      <c r="E359" s="39"/>
      <c r="I359" s="39"/>
      <c r="J359" s="39"/>
    </row>
    <row r="360">
      <c r="D360" s="39"/>
      <c r="E360" s="39"/>
      <c r="I360" s="39"/>
      <c r="J360" s="39"/>
    </row>
    <row r="361">
      <c r="D361" s="39"/>
      <c r="E361" s="39"/>
      <c r="I361" s="39"/>
      <c r="J361" s="39"/>
    </row>
    <row r="362">
      <c r="D362" s="39"/>
      <c r="E362" s="39"/>
      <c r="I362" s="39"/>
      <c r="J362" s="39"/>
    </row>
    <row r="363">
      <c r="D363" s="39"/>
      <c r="E363" s="39"/>
      <c r="I363" s="39"/>
      <c r="J363" s="39"/>
    </row>
    <row r="364">
      <c r="D364" s="39"/>
      <c r="E364" s="39"/>
      <c r="I364" s="39"/>
      <c r="J364" s="39"/>
    </row>
    <row r="365">
      <c r="D365" s="39"/>
      <c r="E365" s="39"/>
      <c r="I365" s="39"/>
      <c r="J365" s="39"/>
    </row>
    <row r="366">
      <c r="D366" s="39"/>
      <c r="E366" s="39"/>
      <c r="I366" s="39"/>
      <c r="J366" s="39"/>
    </row>
    <row r="367">
      <c r="D367" s="39"/>
      <c r="E367" s="39"/>
      <c r="I367" s="39"/>
      <c r="J367" s="39"/>
    </row>
    <row r="368">
      <c r="D368" s="39"/>
      <c r="E368" s="39"/>
      <c r="I368" s="39"/>
      <c r="J368" s="39"/>
    </row>
    <row r="369">
      <c r="D369" s="39"/>
      <c r="E369" s="39"/>
      <c r="I369" s="39"/>
      <c r="J369" s="39"/>
    </row>
    <row r="370">
      <c r="D370" s="39"/>
      <c r="E370" s="39"/>
      <c r="I370" s="39"/>
      <c r="J370" s="39"/>
    </row>
    <row r="371">
      <c r="D371" s="39"/>
      <c r="E371" s="39"/>
      <c r="I371" s="39"/>
      <c r="J371" s="39"/>
    </row>
    <row r="372">
      <c r="D372" s="39"/>
      <c r="E372" s="39"/>
      <c r="I372" s="39"/>
      <c r="J372" s="39"/>
    </row>
    <row r="373">
      <c r="D373" s="39"/>
      <c r="E373" s="39"/>
      <c r="I373" s="39"/>
      <c r="J373" s="39"/>
    </row>
    <row r="374">
      <c r="D374" s="39"/>
      <c r="E374" s="39"/>
      <c r="I374" s="39"/>
      <c r="J374" s="39"/>
    </row>
    <row r="375">
      <c r="D375" s="39"/>
      <c r="E375" s="39"/>
      <c r="I375" s="39"/>
      <c r="J375" s="39"/>
    </row>
    <row r="376">
      <c r="D376" s="39"/>
      <c r="E376" s="39"/>
      <c r="I376" s="39"/>
      <c r="J376" s="39"/>
    </row>
    <row r="377">
      <c r="D377" s="39"/>
      <c r="E377" s="39"/>
      <c r="I377" s="39"/>
      <c r="J377" s="39"/>
    </row>
    <row r="378">
      <c r="D378" s="39"/>
      <c r="E378" s="39"/>
      <c r="I378" s="39"/>
      <c r="J378" s="39"/>
    </row>
    <row r="379">
      <c r="D379" s="39"/>
      <c r="E379" s="39"/>
      <c r="I379" s="39"/>
      <c r="J379" s="39"/>
    </row>
    <row r="380">
      <c r="D380" s="39"/>
      <c r="E380" s="39"/>
      <c r="I380" s="39"/>
      <c r="J380" s="39"/>
    </row>
    <row r="381">
      <c r="D381" s="39"/>
      <c r="E381" s="39"/>
      <c r="I381" s="39"/>
      <c r="J381" s="39"/>
    </row>
    <row r="382">
      <c r="D382" s="39"/>
      <c r="E382" s="39"/>
      <c r="I382" s="39"/>
      <c r="J382" s="39"/>
    </row>
    <row r="383">
      <c r="D383" s="39"/>
      <c r="E383" s="39"/>
      <c r="I383" s="39"/>
      <c r="J383" s="39"/>
    </row>
    <row r="384">
      <c r="D384" s="39"/>
      <c r="E384" s="39"/>
      <c r="I384" s="39"/>
      <c r="J384" s="39"/>
    </row>
    <row r="385">
      <c r="D385" s="39"/>
      <c r="E385" s="39"/>
      <c r="I385" s="39"/>
      <c r="J385" s="39"/>
    </row>
    <row r="386">
      <c r="D386" s="39"/>
      <c r="E386" s="39"/>
      <c r="I386" s="39"/>
      <c r="J386" s="39"/>
    </row>
    <row r="387">
      <c r="D387" s="39"/>
      <c r="E387" s="39"/>
      <c r="I387" s="39"/>
      <c r="J387" s="39"/>
    </row>
    <row r="388">
      <c r="D388" s="39"/>
      <c r="E388" s="39"/>
      <c r="I388" s="39"/>
      <c r="J388" s="39"/>
    </row>
    <row r="389">
      <c r="D389" s="39"/>
      <c r="E389" s="39"/>
      <c r="I389" s="39"/>
      <c r="J389" s="39"/>
    </row>
    <row r="390">
      <c r="D390" s="39"/>
      <c r="E390" s="39"/>
      <c r="I390" s="39"/>
      <c r="J390" s="39"/>
    </row>
    <row r="391">
      <c r="D391" s="39"/>
      <c r="E391" s="39"/>
      <c r="I391" s="39"/>
      <c r="J391" s="39"/>
    </row>
    <row r="392">
      <c r="D392" s="39"/>
      <c r="E392" s="39"/>
      <c r="I392" s="39"/>
      <c r="J392" s="39"/>
    </row>
    <row r="393">
      <c r="D393" s="39"/>
      <c r="E393" s="39"/>
      <c r="I393" s="39"/>
      <c r="J393" s="39"/>
    </row>
    <row r="394">
      <c r="D394" s="39"/>
      <c r="E394" s="39"/>
      <c r="I394" s="39"/>
      <c r="J394" s="39"/>
    </row>
    <row r="395">
      <c r="D395" s="39"/>
      <c r="E395" s="39"/>
      <c r="I395" s="39"/>
      <c r="J395" s="39"/>
    </row>
    <row r="396">
      <c r="D396" s="39"/>
      <c r="E396" s="39"/>
      <c r="I396" s="39"/>
      <c r="J396" s="39"/>
    </row>
    <row r="397">
      <c r="D397" s="39"/>
      <c r="E397" s="39"/>
      <c r="I397" s="39"/>
      <c r="J397" s="39"/>
    </row>
    <row r="398">
      <c r="D398" s="39"/>
      <c r="E398" s="39"/>
      <c r="I398" s="39"/>
      <c r="J398" s="39"/>
    </row>
    <row r="399">
      <c r="D399" s="39"/>
      <c r="E399" s="39"/>
      <c r="I399" s="39"/>
      <c r="J399" s="39"/>
    </row>
    <row r="400">
      <c r="D400" s="39"/>
      <c r="E400" s="39"/>
      <c r="I400" s="39"/>
      <c r="J400" s="39"/>
    </row>
    <row r="401">
      <c r="D401" s="39"/>
      <c r="E401" s="39"/>
      <c r="I401" s="39"/>
      <c r="J401" s="39"/>
    </row>
    <row r="402">
      <c r="D402" s="39"/>
      <c r="E402" s="39"/>
      <c r="I402" s="39"/>
      <c r="J402" s="39"/>
    </row>
    <row r="403">
      <c r="D403" s="39"/>
      <c r="E403" s="39"/>
      <c r="I403" s="39"/>
      <c r="J403" s="39"/>
    </row>
    <row r="404">
      <c r="D404" s="39"/>
      <c r="E404" s="39"/>
      <c r="I404" s="39"/>
      <c r="J404" s="39"/>
    </row>
    <row r="405">
      <c r="D405" s="39"/>
      <c r="E405" s="39"/>
      <c r="I405" s="39"/>
      <c r="J405" s="39"/>
    </row>
    <row r="406">
      <c r="D406" s="39"/>
      <c r="E406" s="39"/>
      <c r="I406" s="39"/>
      <c r="J406" s="39"/>
    </row>
    <row r="407">
      <c r="D407" s="39"/>
      <c r="E407" s="39"/>
      <c r="I407" s="39"/>
      <c r="J407" s="39"/>
    </row>
    <row r="408">
      <c r="D408" s="39"/>
      <c r="E408" s="39"/>
      <c r="I408" s="39"/>
      <c r="J408" s="39"/>
    </row>
    <row r="409">
      <c r="D409" s="39"/>
      <c r="E409" s="39"/>
      <c r="I409" s="39"/>
      <c r="J409" s="39"/>
    </row>
    <row r="410">
      <c r="D410" s="39"/>
      <c r="E410" s="39"/>
      <c r="I410" s="39"/>
      <c r="J410" s="39"/>
    </row>
    <row r="411">
      <c r="D411" s="39"/>
      <c r="E411" s="39"/>
      <c r="I411" s="39"/>
      <c r="J411" s="39"/>
    </row>
    <row r="412">
      <c r="D412" s="39"/>
      <c r="E412" s="39"/>
      <c r="I412" s="39"/>
      <c r="J412" s="39"/>
    </row>
    <row r="413">
      <c r="D413" s="39"/>
      <c r="E413" s="39"/>
      <c r="I413" s="39"/>
      <c r="J413" s="39"/>
    </row>
    <row r="414">
      <c r="D414" s="39"/>
      <c r="E414" s="39"/>
      <c r="I414" s="39"/>
      <c r="J414" s="39"/>
    </row>
    <row r="415">
      <c r="D415" s="39"/>
      <c r="E415" s="39"/>
      <c r="I415" s="39"/>
      <c r="J415" s="39"/>
    </row>
    <row r="416">
      <c r="D416" s="39"/>
      <c r="E416" s="39"/>
      <c r="I416" s="39"/>
      <c r="J416" s="39"/>
    </row>
    <row r="417">
      <c r="D417" s="39"/>
      <c r="E417" s="39"/>
      <c r="I417" s="39"/>
      <c r="J417" s="39"/>
    </row>
    <row r="418">
      <c r="D418" s="39"/>
      <c r="E418" s="39"/>
      <c r="I418" s="39"/>
      <c r="J418" s="39"/>
    </row>
    <row r="419">
      <c r="D419" s="39"/>
      <c r="E419" s="39"/>
      <c r="I419" s="39"/>
      <c r="J419" s="39"/>
    </row>
    <row r="420">
      <c r="D420" s="39"/>
      <c r="E420" s="39"/>
      <c r="I420" s="39"/>
      <c r="J420" s="39"/>
    </row>
    <row r="421">
      <c r="D421" s="39"/>
      <c r="E421" s="39"/>
      <c r="I421" s="39"/>
      <c r="J421" s="39"/>
    </row>
    <row r="422">
      <c r="D422" s="39"/>
      <c r="E422" s="39"/>
      <c r="I422" s="39"/>
      <c r="J422" s="39"/>
    </row>
    <row r="423">
      <c r="D423" s="39"/>
      <c r="E423" s="39"/>
      <c r="I423" s="39"/>
      <c r="J423" s="39"/>
    </row>
    <row r="424">
      <c r="D424" s="39"/>
      <c r="E424" s="39"/>
      <c r="I424" s="39"/>
      <c r="J424" s="39"/>
    </row>
    <row r="425">
      <c r="D425" s="39"/>
      <c r="E425" s="39"/>
      <c r="I425" s="39"/>
      <c r="J425" s="39"/>
    </row>
    <row r="426">
      <c r="D426" s="39"/>
      <c r="E426" s="39"/>
      <c r="I426" s="39"/>
      <c r="J426" s="39"/>
    </row>
    <row r="427">
      <c r="D427" s="39"/>
      <c r="E427" s="39"/>
      <c r="I427" s="39"/>
      <c r="J427" s="39"/>
    </row>
    <row r="428">
      <c r="D428" s="39"/>
      <c r="E428" s="39"/>
      <c r="I428" s="39"/>
      <c r="J428" s="39"/>
    </row>
    <row r="429">
      <c r="D429" s="39"/>
      <c r="E429" s="39"/>
      <c r="I429" s="39"/>
      <c r="J429" s="39"/>
    </row>
    <row r="430">
      <c r="D430" s="39"/>
      <c r="E430" s="39"/>
      <c r="I430" s="39"/>
      <c r="J430" s="39"/>
    </row>
    <row r="431">
      <c r="D431" s="39"/>
      <c r="E431" s="39"/>
      <c r="I431" s="39"/>
      <c r="J431" s="39"/>
    </row>
    <row r="432">
      <c r="D432" s="39"/>
      <c r="E432" s="39"/>
      <c r="I432" s="39"/>
      <c r="J432" s="39"/>
    </row>
    <row r="433">
      <c r="D433" s="39"/>
      <c r="E433" s="39"/>
      <c r="I433" s="39"/>
      <c r="J433" s="39"/>
    </row>
    <row r="434">
      <c r="D434" s="39"/>
      <c r="E434" s="39"/>
      <c r="I434" s="39"/>
      <c r="J434" s="39"/>
    </row>
    <row r="435">
      <c r="D435" s="39"/>
      <c r="E435" s="39"/>
      <c r="I435" s="39"/>
      <c r="J435" s="39"/>
    </row>
    <row r="436">
      <c r="D436" s="39"/>
      <c r="E436" s="39"/>
      <c r="I436" s="39"/>
      <c r="J436" s="39"/>
    </row>
    <row r="437">
      <c r="D437" s="39"/>
      <c r="E437" s="39"/>
      <c r="I437" s="39"/>
      <c r="J437" s="39"/>
    </row>
    <row r="438">
      <c r="D438" s="39"/>
      <c r="E438" s="39"/>
      <c r="I438" s="39"/>
      <c r="J438" s="39"/>
    </row>
    <row r="439">
      <c r="D439" s="39"/>
      <c r="E439" s="39"/>
      <c r="I439" s="39"/>
      <c r="J439" s="39"/>
    </row>
    <row r="440">
      <c r="D440" s="39"/>
      <c r="E440" s="39"/>
      <c r="I440" s="39"/>
      <c r="J440" s="39"/>
    </row>
    <row r="441">
      <c r="D441" s="39"/>
      <c r="E441" s="39"/>
      <c r="I441" s="39"/>
      <c r="J441" s="39"/>
    </row>
    <row r="442">
      <c r="D442" s="39"/>
      <c r="E442" s="39"/>
      <c r="I442" s="39"/>
      <c r="J442" s="39"/>
    </row>
    <row r="443">
      <c r="D443" s="39"/>
      <c r="E443" s="39"/>
      <c r="I443" s="39"/>
      <c r="J443" s="39"/>
    </row>
    <row r="444">
      <c r="D444" s="39"/>
      <c r="E444" s="39"/>
      <c r="I444" s="39"/>
      <c r="J444" s="39"/>
    </row>
    <row r="445">
      <c r="D445" s="39"/>
      <c r="E445" s="39"/>
      <c r="I445" s="39"/>
      <c r="J445" s="39"/>
    </row>
    <row r="446">
      <c r="D446" s="39"/>
      <c r="E446" s="39"/>
      <c r="I446" s="39"/>
      <c r="J446" s="39"/>
    </row>
    <row r="447">
      <c r="D447" s="39"/>
      <c r="E447" s="39"/>
      <c r="I447" s="39"/>
      <c r="J447" s="39"/>
    </row>
    <row r="448">
      <c r="D448" s="39"/>
      <c r="E448" s="39"/>
      <c r="I448" s="39"/>
      <c r="J448" s="39"/>
    </row>
    <row r="449">
      <c r="D449" s="39"/>
      <c r="E449" s="39"/>
      <c r="I449" s="39"/>
      <c r="J449" s="39"/>
    </row>
    <row r="450">
      <c r="D450" s="39"/>
      <c r="E450" s="39"/>
      <c r="I450" s="39"/>
      <c r="J450" s="39"/>
    </row>
    <row r="451">
      <c r="D451" s="39"/>
      <c r="E451" s="39"/>
      <c r="I451" s="39"/>
      <c r="J451" s="39"/>
    </row>
    <row r="452">
      <c r="D452" s="39"/>
      <c r="E452" s="39"/>
      <c r="I452" s="39"/>
      <c r="J452" s="39"/>
    </row>
    <row r="453">
      <c r="D453" s="39"/>
      <c r="E453" s="39"/>
      <c r="I453" s="39"/>
      <c r="J453" s="39"/>
    </row>
    <row r="454">
      <c r="D454" s="39"/>
      <c r="E454" s="39"/>
      <c r="I454" s="39"/>
      <c r="J454" s="39"/>
    </row>
    <row r="455">
      <c r="D455" s="39"/>
      <c r="E455" s="39"/>
      <c r="I455" s="39"/>
      <c r="J455" s="39"/>
    </row>
    <row r="456">
      <c r="D456" s="39"/>
      <c r="E456" s="39"/>
      <c r="I456" s="39"/>
      <c r="J456" s="39"/>
    </row>
    <row r="457">
      <c r="D457" s="39"/>
      <c r="E457" s="39"/>
      <c r="I457" s="39"/>
      <c r="J457" s="39"/>
    </row>
    <row r="458">
      <c r="D458" s="39"/>
      <c r="E458" s="39"/>
      <c r="I458" s="39"/>
      <c r="J458" s="39"/>
    </row>
    <row r="459">
      <c r="D459" s="39"/>
      <c r="E459" s="39"/>
      <c r="I459" s="39"/>
      <c r="J459" s="39"/>
    </row>
    <row r="460">
      <c r="D460" s="39"/>
      <c r="E460" s="39"/>
      <c r="I460" s="39"/>
      <c r="J460" s="39"/>
    </row>
    <row r="461">
      <c r="D461" s="39"/>
      <c r="E461" s="39"/>
      <c r="I461" s="39"/>
      <c r="J461" s="39"/>
    </row>
    <row r="462">
      <c r="D462" s="39"/>
      <c r="E462" s="39"/>
      <c r="I462" s="39"/>
      <c r="J462" s="39"/>
    </row>
    <row r="463">
      <c r="D463" s="39"/>
      <c r="E463" s="39"/>
      <c r="I463" s="39"/>
      <c r="J463" s="39"/>
    </row>
    <row r="464">
      <c r="D464" s="39"/>
      <c r="E464" s="39"/>
      <c r="I464" s="39"/>
      <c r="J464" s="39"/>
    </row>
    <row r="465">
      <c r="D465" s="39"/>
      <c r="E465" s="39"/>
      <c r="I465" s="39"/>
      <c r="J465" s="39"/>
    </row>
    <row r="466">
      <c r="D466" s="39"/>
      <c r="E466" s="39"/>
      <c r="I466" s="39"/>
      <c r="J466" s="39"/>
    </row>
    <row r="467">
      <c r="D467" s="39"/>
      <c r="E467" s="39"/>
      <c r="I467" s="39"/>
      <c r="J467" s="39"/>
    </row>
    <row r="468">
      <c r="D468" s="39"/>
      <c r="E468" s="39"/>
      <c r="I468" s="39"/>
      <c r="J468" s="39"/>
    </row>
    <row r="469">
      <c r="D469" s="39"/>
      <c r="E469" s="39"/>
      <c r="I469" s="39"/>
      <c r="J469" s="39"/>
    </row>
    <row r="470">
      <c r="D470" s="39"/>
      <c r="E470" s="39"/>
      <c r="I470" s="39"/>
      <c r="J470" s="39"/>
    </row>
    <row r="471">
      <c r="D471" s="39"/>
      <c r="E471" s="39"/>
      <c r="I471" s="39"/>
      <c r="J471" s="39"/>
    </row>
    <row r="472">
      <c r="D472" s="39"/>
      <c r="E472" s="39"/>
      <c r="I472" s="39"/>
      <c r="J472" s="39"/>
    </row>
    <row r="473">
      <c r="D473" s="39"/>
      <c r="E473" s="39"/>
      <c r="I473" s="39"/>
      <c r="J473" s="39"/>
    </row>
    <row r="474">
      <c r="D474" s="39"/>
      <c r="E474" s="39"/>
      <c r="I474" s="39"/>
      <c r="J474" s="39"/>
    </row>
    <row r="475">
      <c r="D475" s="39"/>
      <c r="E475" s="39"/>
      <c r="I475" s="39"/>
      <c r="J475" s="39"/>
    </row>
    <row r="476">
      <c r="D476" s="39"/>
      <c r="E476" s="39"/>
      <c r="I476" s="39"/>
      <c r="J476" s="39"/>
    </row>
    <row r="477">
      <c r="D477" s="39"/>
      <c r="E477" s="39"/>
      <c r="I477" s="39"/>
      <c r="J477" s="39"/>
    </row>
    <row r="478">
      <c r="D478" s="39"/>
      <c r="E478" s="39"/>
      <c r="I478" s="39"/>
      <c r="J478" s="39"/>
    </row>
    <row r="479">
      <c r="D479" s="39"/>
      <c r="E479" s="39"/>
      <c r="I479" s="39"/>
      <c r="J479" s="39"/>
    </row>
    <row r="480">
      <c r="D480" s="39"/>
      <c r="E480" s="39"/>
      <c r="I480" s="39"/>
      <c r="J480" s="39"/>
    </row>
    <row r="481">
      <c r="D481" s="39"/>
      <c r="E481" s="39"/>
      <c r="I481" s="39"/>
      <c r="J481" s="39"/>
    </row>
    <row r="482">
      <c r="D482" s="39"/>
      <c r="E482" s="39"/>
      <c r="I482" s="39"/>
      <c r="J482" s="39"/>
    </row>
    <row r="483">
      <c r="D483" s="39"/>
      <c r="E483" s="39"/>
      <c r="I483" s="39"/>
      <c r="J483" s="39"/>
    </row>
    <row r="484">
      <c r="D484" s="39"/>
      <c r="E484" s="39"/>
      <c r="I484" s="39"/>
      <c r="J484" s="39"/>
    </row>
    <row r="485">
      <c r="D485" s="39"/>
      <c r="E485" s="39"/>
      <c r="I485" s="39"/>
      <c r="J485" s="39"/>
    </row>
    <row r="486">
      <c r="D486" s="39"/>
      <c r="E486" s="39"/>
      <c r="I486" s="39"/>
      <c r="J486" s="39"/>
    </row>
    <row r="487">
      <c r="D487" s="39"/>
      <c r="E487" s="39"/>
      <c r="I487" s="39"/>
      <c r="J487" s="39"/>
    </row>
    <row r="488">
      <c r="D488" s="39"/>
      <c r="E488" s="39"/>
      <c r="I488" s="39"/>
      <c r="J488" s="39"/>
    </row>
    <row r="489">
      <c r="D489" s="39"/>
      <c r="E489" s="39"/>
      <c r="I489" s="39"/>
      <c r="J489" s="39"/>
    </row>
    <row r="490">
      <c r="D490" s="39"/>
      <c r="E490" s="39"/>
      <c r="I490" s="39"/>
      <c r="J490" s="39"/>
    </row>
    <row r="491">
      <c r="D491" s="39"/>
      <c r="E491" s="39"/>
      <c r="I491" s="39"/>
      <c r="J491" s="39"/>
    </row>
    <row r="492">
      <c r="D492" s="39"/>
      <c r="E492" s="39"/>
      <c r="I492" s="39"/>
      <c r="J492" s="39"/>
    </row>
    <row r="493">
      <c r="D493" s="39"/>
      <c r="E493" s="39"/>
      <c r="I493" s="39"/>
      <c r="J493" s="39"/>
    </row>
    <row r="494">
      <c r="D494" s="39"/>
      <c r="E494" s="39"/>
      <c r="I494" s="39"/>
      <c r="J494" s="39"/>
    </row>
    <row r="495">
      <c r="D495" s="39"/>
      <c r="E495" s="39"/>
      <c r="I495" s="39"/>
      <c r="J495" s="39"/>
    </row>
    <row r="496">
      <c r="D496" s="39"/>
      <c r="E496" s="39"/>
      <c r="I496" s="39"/>
      <c r="J496" s="39"/>
    </row>
    <row r="497">
      <c r="D497" s="39"/>
      <c r="E497" s="39"/>
      <c r="I497" s="39"/>
      <c r="J497" s="39"/>
    </row>
    <row r="498">
      <c r="D498" s="39"/>
      <c r="E498" s="39"/>
      <c r="I498" s="39"/>
      <c r="J498" s="39"/>
    </row>
    <row r="499">
      <c r="D499" s="39"/>
      <c r="E499" s="39"/>
      <c r="I499" s="39"/>
      <c r="J499" s="39"/>
    </row>
    <row r="500">
      <c r="D500" s="39"/>
      <c r="E500" s="39"/>
      <c r="I500" s="39"/>
      <c r="J500" s="39"/>
    </row>
    <row r="501">
      <c r="D501" s="39"/>
      <c r="E501" s="39"/>
      <c r="I501" s="39"/>
      <c r="J501" s="39"/>
    </row>
    <row r="502">
      <c r="D502" s="39"/>
      <c r="E502" s="39"/>
      <c r="I502" s="39"/>
      <c r="J502" s="39"/>
    </row>
    <row r="503">
      <c r="D503" s="39"/>
      <c r="E503" s="39"/>
      <c r="I503" s="39"/>
      <c r="J503" s="39"/>
    </row>
    <row r="504">
      <c r="D504" s="39"/>
      <c r="E504" s="39"/>
      <c r="I504" s="39"/>
      <c r="J504" s="39"/>
    </row>
    <row r="505">
      <c r="D505" s="39"/>
      <c r="E505" s="39"/>
      <c r="I505" s="39"/>
      <c r="J505" s="39"/>
    </row>
    <row r="506">
      <c r="D506" s="39"/>
      <c r="E506" s="39"/>
      <c r="I506" s="39"/>
      <c r="J506" s="39"/>
    </row>
    <row r="507">
      <c r="D507" s="39"/>
      <c r="E507" s="39"/>
      <c r="I507" s="39"/>
      <c r="J507" s="39"/>
    </row>
    <row r="508">
      <c r="D508" s="39"/>
      <c r="E508" s="39"/>
      <c r="I508" s="39"/>
      <c r="J508" s="39"/>
    </row>
    <row r="509">
      <c r="D509" s="39"/>
      <c r="E509" s="39"/>
      <c r="I509" s="39"/>
      <c r="J509" s="39"/>
    </row>
    <row r="510">
      <c r="D510" s="39"/>
      <c r="E510" s="39"/>
      <c r="I510" s="39"/>
      <c r="J510" s="39"/>
    </row>
    <row r="511">
      <c r="D511" s="39"/>
      <c r="E511" s="39"/>
      <c r="I511" s="39"/>
      <c r="J511" s="39"/>
    </row>
    <row r="512">
      <c r="D512" s="39"/>
      <c r="E512" s="39"/>
      <c r="I512" s="39"/>
      <c r="J512" s="39"/>
    </row>
    <row r="513">
      <c r="D513" s="39"/>
      <c r="E513" s="39"/>
      <c r="I513" s="39"/>
      <c r="J513" s="39"/>
    </row>
    <row r="514">
      <c r="D514" s="39"/>
      <c r="E514" s="39"/>
      <c r="I514" s="39"/>
      <c r="J514" s="39"/>
    </row>
    <row r="515">
      <c r="D515" s="39"/>
      <c r="E515" s="39"/>
      <c r="I515" s="39"/>
      <c r="J515" s="39"/>
    </row>
    <row r="516">
      <c r="D516" s="39"/>
      <c r="E516" s="39"/>
      <c r="I516" s="39"/>
      <c r="J516" s="39"/>
    </row>
    <row r="517">
      <c r="D517" s="39"/>
      <c r="E517" s="39"/>
      <c r="I517" s="39"/>
      <c r="J517" s="39"/>
    </row>
    <row r="518">
      <c r="D518" s="39"/>
      <c r="E518" s="39"/>
      <c r="I518" s="39"/>
      <c r="J518" s="39"/>
    </row>
    <row r="519">
      <c r="D519" s="39"/>
      <c r="E519" s="39"/>
      <c r="I519" s="39"/>
      <c r="J519" s="39"/>
    </row>
    <row r="520">
      <c r="D520" s="39"/>
      <c r="E520" s="39"/>
      <c r="I520" s="39"/>
      <c r="J520" s="39"/>
    </row>
    <row r="521">
      <c r="D521" s="39"/>
      <c r="E521" s="39"/>
      <c r="I521" s="39"/>
      <c r="J521" s="39"/>
    </row>
    <row r="522">
      <c r="D522" s="39"/>
      <c r="E522" s="39"/>
      <c r="I522" s="39"/>
      <c r="J522" s="39"/>
    </row>
    <row r="523">
      <c r="D523" s="39"/>
      <c r="E523" s="39"/>
      <c r="I523" s="39"/>
      <c r="J523" s="39"/>
    </row>
    <row r="524">
      <c r="D524" s="39"/>
      <c r="E524" s="39"/>
      <c r="I524" s="39"/>
      <c r="J524" s="39"/>
    </row>
    <row r="525">
      <c r="D525" s="39"/>
      <c r="E525" s="39"/>
      <c r="I525" s="39"/>
      <c r="J525" s="39"/>
    </row>
    <row r="526">
      <c r="D526" s="39"/>
      <c r="E526" s="39"/>
      <c r="I526" s="39"/>
      <c r="J526" s="39"/>
    </row>
    <row r="527">
      <c r="D527" s="39"/>
      <c r="E527" s="39"/>
      <c r="I527" s="39"/>
      <c r="J527" s="39"/>
    </row>
    <row r="528">
      <c r="D528" s="39"/>
      <c r="E528" s="39"/>
      <c r="I528" s="39"/>
      <c r="J528" s="39"/>
    </row>
    <row r="529">
      <c r="D529" s="39"/>
      <c r="E529" s="39"/>
      <c r="I529" s="39"/>
      <c r="J529" s="39"/>
    </row>
    <row r="530">
      <c r="D530" s="39"/>
      <c r="E530" s="39"/>
      <c r="I530" s="39"/>
      <c r="J530" s="39"/>
    </row>
    <row r="531">
      <c r="D531" s="39"/>
      <c r="E531" s="39"/>
      <c r="I531" s="39"/>
      <c r="J531" s="39"/>
    </row>
    <row r="532">
      <c r="D532" s="39"/>
      <c r="E532" s="39"/>
      <c r="I532" s="39"/>
      <c r="J532" s="39"/>
    </row>
    <row r="533">
      <c r="D533" s="39"/>
      <c r="E533" s="39"/>
      <c r="I533" s="39"/>
      <c r="J533" s="39"/>
    </row>
    <row r="534">
      <c r="D534" s="39"/>
      <c r="E534" s="39"/>
      <c r="I534" s="39"/>
      <c r="J534" s="39"/>
    </row>
    <row r="535">
      <c r="D535" s="39"/>
      <c r="E535" s="39"/>
      <c r="I535" s="39"/>
      <c r="J535" s="39"/>
    </row>
    <row r="536">
      <c r="D536" s="39"/>
      <c r="E536" s="39"/>
      <c r="I536" s="39"/>
      <c r="J536" s="39"/>
    </row>
    <row r="537">
      <c r="D537" s="39"/>
      <c r="E537" s="39"/>
      <c r="I537" s="39"/>
      <c r="J537" s="39"/>
    </row>
    <row r="538">
      <c r="D538" s="39"/>
      <c r="E538" s="39"/>
      <c r="I538" s="39"/>
      <c r="J538" s="39"/>
    </row>
    <row r="539">
      <c r="D539" s="39"/>
      <c r="E539" s="39"/>
      <c r="I539" s="39"/>
      <c r="J539" s="39"/>
    </row>
    <row r="540">
      <c r="D540" s="39"/>
      <c r="E540" s="39"/>
      <c r="I540" s="39"/>
      <c r="J540" s="39"/>
    </row>
    <row r="541">
      <c r="D541" s="39"/>
      <c r="E541" s="39"/>
      <c r="I541" s="39"/>
      <c r="J541" s="39"/>
    </row>
    <row r="542">
      <c r="D542" s="39"/>
      <c r="E542" s="39"/>
      <c r="I542" s="39"/>
      <c r="J542" s="39"/>
    </row>
    <row r="543">
      <c r="D543" s="39"/>
      <c r="E543" s="39"/>
      <c r="I543" s="39"/>
      <c r="J543" s="39"/>
    </row>
    <row r="544">
      <c r="D544" s="39"/>
      <c r="E544" s="39"/>
      <c r="I544" s="39"/>
      <c r="J544" s="39"/>
    </row>
    <row r="545">
      <c r="D545" s="39"/>
      <c r="E545" s="39"/>
      <c r="I545" s="39"/>
      <c r="J545" s="39"/>
    </row>
    <row r="546">
      <c r="D546" s="39"/>
      <c r="E546" s="39"/>
      <c r="I546" s="39"/>
      <c r="J546" s="39"/>
    </row>
    <row r="547">
      <c r="D547" s="39"/>
      <c r="E547" s="39"/>
      <c r="I547" s="39"/>
      <c r="J547" s="39"/>
    </row>
    <row r="548">
      <c r="D548" s="39"/>
      <c r="E548" s="39"/>
      <c r="I548" s="39"/>
      <c r="J548" s="39"/>
    </row>
    <row r="549">
      <c r="D549" s="39"/>
      <c r="E549" s="39"/>
      <c r="I549" s="39"/>
      <c r="J549" s="39"/>
    </row>
    <row r="550">
      <c r="D550" s="39"/>
      <c r="E550" s="39"/>
      <c r="I550" s="39"/>
      <c r="J550" s="39"/>
    </row>
    <row r="551">
      <c r="D551" s="39"/>
      <c r="E551" s="39"/>
      <c r="I551" s="39"/>
      <c r="J551" s="39"/>
    </row>
    <row r="552">
      <c r="D552" s="39"/>
      <c r="E552" s="39"/>
      <c r="I552" s="39"/>
      <c r="J552" s="39"/>
    </row>
    <row r="553">
      <c r="D553" s="39"/>
      <c r="E553" s="39"/>
      <c r="I553" s="39"/>
      <c r="J553" s="39"/>
    </row>
    <row r="554">
      <c r="D554" s="39"/>
      <c r="E554" s="39"/>
      <c r="I554" s="39"/>
      <c r="J554" s="39"/>
    </row>
    <row r="555">
      <c r="D555" s="39"/>
      <c r="E555" s="39"/>
      <c r="I555" s="39"/>
      <c r="J555" s="39"/>
    </row>
    <row r="556">
      <c r="D556" s="39"/>
      <c r="E556" s="39"/>
      <c r="I556" s="39"/>
      <c r="J556" s="39"/>
    </row>
    <row r="557">
      <c r="D557" s="39"/>
      <c r="E557" s="39"/>
      <c r="I557" s="39"/>
      <c r="J557" s="39"/>
    </row>
    <row r="558">
      <c r="D558" s="39"/>
      <c r="E558" s="39"/>
      <c r="I558" s="39"/>
      <c r="J558" s="39"/>
    </row>
    <row r="559">
      <c r="D559" s="39"/>
      <c r="E559" s="39"/>
      <c r="I559" s="39"/>
      <c r="J559" s="39"/>
    </row>
    <row r="560">
      <c r="D560" s="39"/>
      <c r="E560" s="39"/>
      <c r="I560" s="39"/>
      <c r="J560" s="39"/>
    </row>
    <row r="561">
      <c r="D561" s="39"/>
      <c r="E561" s="39"/>
      <c r="I561" s="39"/>
      <c r="J561" s="39"/>
    </row>
    <row r="562">
      <c r="D562" s="39"/>
      <c r="E562" s="39"/>
      <c r="I562" s="39"/>
      <c r="J562" s="39"/>
    </row>
    <row r="563">
      <c r="D563" s="39"/>
      <c r="E563" s="39"/>
      <c r="I563" s="39"/>
      <c r="J563" s="39"/>
    </row>
    <row r="564">
      <c r="D564" s="39"/>
      <c r="E564" s="39"/>
      <c r="I564" s="39"/>
      <c r="J564" s="39"/>
    </row>
    <row r="565">
      <c r="D565" s="39"/>
      <c r="E565" s="39"/>
      <c r="I565" s="39"/>
      <c r="J565" s="39"/>
    </row>
    <row r="566">
      <c r="D566" s="39"/>
      <c r="E566" s="39"/>
      <c r="I566" s="39"/>
      <c r="J566" s="39"/>
    </row>
    <row r="567">
      <c r="D567" s="39"/>
      <c r="E567" s="39"/>
      <c r="I567" s="39"/>
      <c r="J567" s="39"/>
    </row>
    <row r="568">
      <c r="D568" s="39"/>
      <c r="E568" s="39"/>
      <c r="I568" s="39"/>
      <c r="J568" s="39"/>
    </row>
    <row r="569">
      <c r="D569" s="39"/>
      <c r="E569" s="39"/>
      <c r="I569" s="39"/>
      <c r="J569" s="39"/>
    </row>
    <row r="570">
      <c r="D570" s="39"/>
      <c r="E570" s="39"/>
      <c r="I570" s="39"/>
      <c r="J570" s="39"/>
    </row>
    <row r="571">
      <c r="D571" s="39"/>
      <c r="E571" s="39"/>
      <c r="I571" s="39"/>
      <c r="J571" s="39"/>
    </row>
    <row r="572">
      <c r="D572" s="39"/>
      <c r="E572" s="39"/>
      <c r="I572" s="39"/>
      <c r="J572" s="39"/>
    </row>
    <row r="573">
      <c r="D573" s="39"/>
      <c r="E573" s="39"/>
      <c r="I573" s="39"/>
      <c r="J573" s="39"/>
    </row>
    <row r="574">
      <c r="D574" s="39"/>
      <c r="E574" s="39"/>
      <c r="I574" s="39"/>
      <c r="J574" s="39"/>
    </row>
    <row r="575">
      <c r="D575" s="39"/>
      <c r="E575" s="39"/>
      <c r="I575" s="39"/>
      <c r="J575" s="39"/>
    </row>
    <row r="576">
      <c r="D576" s="39"/>
      <c r="E576" s="39"/>
      <c r="I576" s="39"/>
      <c r="J576" s="39"/>
    </row>
    <row r="577">
      <c r="D577" s="39"/>
      <c r="E577" s="39"/>
      <c r="I577" s="39"/>
      <c r="J577" s="39"/>
    </row>
    <row r="578">
      <c r="D578" s="39"/>
      <c r="E578" s="39"/>
      <c r="I578" s="39"/>
      <c r="J578" s="39"/>
    </row>
    <row r="579">
      <c r="D579" s="39"/>
      <c r="E579" s="39"/>
      <c r="I579" s="39"/>
      <c r="J579" s="39"/>
    </row>
    <row r="580">
      <c r="D580" s="39"/>
      <c r="E580" s="39"/>
      <c r="I580" s="39"/>
      <c r="J580" s="39"/>
    </row>
    <row r="581">
      <c r="D581" s="39"/>
      <c r="E581" s="39"/>
      <c r="I581" s="39"/>
      <c r="J581" s="39"/>
    </row>
    <row r="582">
      <c r="D582" s="39"/>
      <c r="E582" s="39"/>
      <c r="I582" s="39"/>
      <c r="J582" s="39"/>
    </row>
    <row r="583">
      <c r="D583" s="39"/>
      <c r="E583" s="39"/>
      <c r="I583" s="39"/>
      <c r="J583" s="39"/>
    </row>
    <row r="584">
      <c r="D584" s="39"/>
      <c r="E584" s="39"/>
      <c r="I584" s="39"/>
      <c r="J584" s="39"/>
    </row>
    <row r="585">
      <c r="D585" s="39"/>
      <c r="E585" s="39"/>
      <c r="I585" s="39"/>
      <c r="J585" s="39"/>
    </row>
    <row r="586">
      <c r="D586" s="39"/>
      <c r="E586" s="39"/>
      <c r="I586" s="39"/>
      <c r="J586" s="39"/>
    </row>
    <row r="587">
      <c r="D587" s="39"/>
      <c r="E587" s="39"/>
      <c r="I587" s="39"/>
      <c r="J587" s="39"/>
    </row>
    <row r="588">
      <c r="D588" s="39"/>
      <c r="E588" s="39"/>
      <c r="I588" s="39"/>
      <c r="J588" s="39"/>
    </row>
    <row r="589">
      <c r="D589" s="39"/>
      <c r="E589" s="39"/>
      <c r="I589" s="39"/>
      <c r="J589" s="39"/>
    </row>
    <row r="590">
      <c r="D590" s="39"/>
      <c r="E590" s="39"/>
      <c r="I590" s="39"/>
      <c r="J590" s="39"/>
    </row>
    <row r="591">
      <c r="D591" s="39"/>
      <c r="E591" s="39"/>
      <c r="I591" s="39"/>
      <c r="J591" s="39"/>
    </row>
    <row r="592">
      <c r="D592" s="39"/>
      <c r="E592" s="39"/>
      <c r="I592" s="39"/>
      <c r="J592" s="39"/>
    </row>
    <row r="593">
      <c r="D593" s="39"/>
      <c r="E593" s="39"/>
      <c r="I593" s="39"/>
      <c r="J593" s="39"/>
    </row>
    <row r="594">
      <c r="D594" s="39"/>
      <c r="E594" s="39"/>
      <c r="I594" s="39"/>
      <c r="J594" s="39"/>
    </row>
    <row r="595">
      <c r="D595" s="39"/>
      <c r="E595" s="39"/>
      <c r="I595" s="39"/>
      <c r="J595" s="39"/>
    </row>
    <row r="596">
      <c r="D596" s="39"/>
      <c r="E596" s="39"/>
      <c r="I596" s="39"/>
      <c r="J596" s="39"/>
    </row>
    <row r="597">
      <c r="D597" s="39"/>
      <c r="E597" s="39"/>
      <c r="I597" s="39"/>
      <c r="J597" s="39"/>
    </row>
    <row r="598">
      <c r="D598" s="39"/>
      <c r="E598" s="39"/>
      <c r="I598" s="39"/>
      <c r="J598" s="39"/>
    </row>
    <row r="599">
      <c r="D599" s="39"/>
      <c r="E599" s="39"/>
      <c r="I599" s="39"/>
      <c r="J599" s="39"/>
    </row>
    <row r="600">
      <c r="D600" s="39"/>
      <c r="E600" s="39"/>
      <c r="I600" s="39"/>
      <c r="J600" s="39"/>
    </row>
    <row r="601">
      <c r="D601" s="39"/>
      <c r="E601" s="39"/>
      <c r="I601" s="39"/>
      <c r="J601" s="39"/>
    </row>
    <row r="602">
      <c r="D602" s="39"/>
      <c r="E602" s="39"/>
      <c r="I602" s="39"/>
      <c r="J602" s="39"/>
    </row>
    <row r="603">
      <c r="D603" s="39"/>
      <c r="E603" s="39"/>
      <c r="I603" s="39"/>
      <c r="J603" s="39"/>
    </row>
    <row r="604">
      <c r="D604" s="39"/>
      <c r="E604" s="39"/>
      <c r="I604" s="39"/>
      <c r="J604" s="39"/>
    </row>
    <row r="605">
      <c r="D605" s="39"/>
      <c r="E605" s="39"/>
      <c r="I605" s="39"/>
      <c r="J605" s="39"/>
    </row>
    <row r="606">
      <c r="D606" s="39"/>
      <c r="E606" s="39"/>
      <c r="I606" s="39"/>
      <c r="J606" s="39"/>
    </row>
    <row r="607">
      <c r="D607" s="39"/>
      <c r="E607" s="39"/>
      <c r="I607" s="39"/>
      <c r="J607" s="39"/>
    </row>
    <row r="608">
      <c r="D608" s="39"/>
      <c r="E608" s="39"/>
      <c r="I608" s="39"/>
      <c r="J608" s="39"/>
    </row>
    <row r="609">
      <c r="D609" s="39"/>
      <c r="E609" s="39"/>
      <c r="I609" s="39"/>
      <c r="J609" s="39"/>
    </row>
    <row r="610">
      <c r="D610" s="39"/>
      <c r="E610" s="39"/>
      <c r="I610" s="39"/>
      <c r="J610" s="39"/>
    </row>
    <row r="611">
      <c r="D611" s="39"/>
      <c r="E611" s="39"/>
      <c r="I611" s="39"/>
      <c r="J611" s="39"/>
    </row>
    <row r="612">
      <c r="D612" s="39"/>
      <c r="E612" s="39"/>
      <c r="I612" s="39"/>
      <c r="J612" s="39"/>
    </row>
    <row r="613">
      <c r="D613" s="39"/>
      <c r="E613" s="39"/>
      <c r="I613" s="39"/>
      <c r="J613" s="39"/>
    </row>
    <row r="614">
      <c r="D614" s="39"/>
      <c r="E614" s="39"/>
      <c r="I614" s="39"/>
      <c r="J614" s="39"/>
    </row>
    <row r="615">
      <c r="D615" s="39"/>
      <c r="E615" s="39"/>
      <c r="I615" s="39"/>
      <c r="J615" s="39"/>
    </row>
    <row r="616">
      <c r="D616" s="39"/>
      <c r="E616" s="39"/>
      <c r="I616" s="39"/>
      <c r="J616" s="39"/>
    </row>
    <row r="617">
      <c r="D617" s="39"/>
      <c r="E617" s="39"/>
      <c r="I617" s="39"/>
      <c r="J617" s="39"/>
    </row>
    <row r="618">
      <c r="D618" s="39"/>
      <c r="E618" s="39"/>
      <c r="I618" s="39"/>
      <c r="J618" s="39"/>
    </row>
    <row r="619">
      <c r="D619" s="39"/>
      <c r="E619" s="39"/>
      <c r="I619" s="39"/>
      <c r="J619" s="39"/>
    </row>
    <row r="620">
      <c r="D620" s="39"/>
      <c r="E620" s="39"/>
      <c r="I620" s="39"/>
      <c r="J620" s="39"/>
    </row>
    <row r="621">
      <c r="D621" s="39"/>
      <c r="E621" s="39"/>
      <c r="I621" s="39"/>
      <c r="J621" s="39"/>
    </row>
    <row r="622">
      <c r="D622" s="39"/>
      <c r="E622" s="39"/>
      <c r="I622" s="39"/>
      <c r="J622" s="39"/>
    </row>
    <row r="623">
      <c r="D623" s="39"/>
      <c r="E623" s="39"/>
      <c r="I623" s="39"/>
      <c r="J623" s="39"/>
    </row>
    <row r="624">
      <c r="D624" s="39"/>
      <c r="E624" s="39"/>
      <c r="I624" s="39"/>
      <c r="J624" s="39"/>
    </row>
    <row r="625">
      <c r="D625" s="39"/>
      <c r="E625" s="39"/>
      <c r="I625" s="39"/>
      <c r="J625" s="39"/>
    </row>
    <row r="626">
      <c r="D626" s="39"/>
      <c r="E626" s="39"/>
      <c r="I626" s="39"/>
      <c r="J626" s="39"/>
    </row>
    <row r="627">
      <c r="D627" s="39"/>
      <c r="E627" s="39"/>
      <c r="I627" s="39"/>
      <c r="J627" s="39"/>
    </row>
    <row r="628">
      <c r="D628" s="39"/>
      <c r="E628" s="39"/>
      <c r="I628" s="39"/>
      <c r="J628" s="39"/>
    </row>
    <row r="629">
      <c r="D629" s="39"/>
      <c r="E629" s="39"/>
      <c r="I629" s="39"/>
      <c r="J629" s="39"/>
    </row>
    <row r="630">
      <c r="D630" s="39"/>
      <c r="E630" s="39"/>
      <c r="I630" s="39"/>
      <c r="J630" s="39"/>
    </row>
    <row r="631">
      <c r="D631" s="39"/>
      <c r="E631" s="39"/>
      <c r="I631" s="39"/>
      <c r="J631" s="39"/>
    </row>
    <row r="632">
      <c r="D632" s="39"/>
      <c r="E632" s="39"/>
      <c r="I632" s="39"/>
      <c r="J632" s="39"/>
    </row>
    <row r="633">
      <c r="D633" s="39"/>
      <c r="E633" s="39"/>
      <c r="I633" s="39"/>
      <c r="J633" s="39"/>
    </row>
    <row r="634">
      <c r="D634" s="39"/>
      <c r="E634" s="39"/>
      <c r="I634" s="39"/>
      <c r="J634" s="39"/>
    </row>
    <row r="635">
      <c r="D635" s="39"/>
      <c r="E635" s="39"/>
      <c r="I635" s="39"/>
      <c r="J635" s="39"/>
    </row>
    <row r="636">
      <c r="D636" s="39"/>
      <c r="E636" s="39"/>
      <c r="I636" s="39"/>
      <c r="J636" s="39"/>
    </row>
    <row r="637">
      <c r="D637" s="39"/>
      <c r="E637" s="39"/>
      <c r="I637" s="39"/>
      <c r="J637" s="39"/>
    </row>
    <row r="638">
      <c r="D638" s="39"/>
      <c r="E638" s="39"/>
      <c r="I638" s="39"/>
      <c r="J638" s="39"/>
    </row>
    <row r="639">
      <c r="D639" s="39"/>
      <c r="E639" s="39"/>
      <c r="I639" s="39"/>
      <c r="J639" s="39"/>
    </row>
    <row r="640">
      <c r="D640" s="39"/>
      <c r="E640" s="39"/>
      <c r="I640" s="39"/>
      <c r="J640" s="39"/>
    </row>
    <row r="641">
      <c r="D641" s="39"/>
      <c r="E641" s="39"/>
      <c r="I641" s="39"/>
      <c r="J641" s="39"/>
    </row>
    <row r="642">
      <c r="D642" s="39"/>
      <c r="E642" s="39"/>
      <c r="I642" s="39"/>
      <c r="J642" s="39"/>
    </row>
    <row r="643">
      <c r="D643" s="39"/>
      <c r="E643" s="39"/>
      <c r="I643" s="39"/>
      <c r="J643" s="39"/>
    </row>
    <row r="644">
      <c r="D644" s="39"/>
      <c r="E644" s="39"/>
      <c r="I644" s="39"/>
      <c r="J644" s="39"/>
    </row>
    <row r="645">
      <c r="D645" s="39"/>
      <c r="E645" s="39"/>
      <c r="I645" s="39"/>
      <c r="J645" s="39"/>
    </row>
    <row r="646">
      <c r="D646" s="39"/>
      <c r="E646" s="39"/>
      <c r="I646" s="39"/>
      <c r="J646" s="39"/>
    </row>
    <row r="647">
      <c r="D647" s="39"/>
      <c r="E647" s="39"/>
      <c r="I647" s="39"/>
      <c r="J647" s="39"/>
    </row>
    <row r="648">
      <c r="D648" s="39"/>
      <c r="E648" s="39"/>
      <c r="I648" s="39"/>
      <c r="J648" s="39"/>
    </row>
    <row r="649">
      <c r="D649" s="39"/>
      <c r="E649" s="39"/>
      <c r="I649" s="39"/>
      <c r="J649" s="39"/>
    </row>
    <row r="650">
      <c r="D650" s="39"/>
      <c r="E650" s="39"/>
      <c r="I650" s="39"/>
      <c r="J650" s="39"/>
    </row>
    <row r="651">
      <c r="D651" s="39"/>
      <c r="E651" s="39"/>
      <c r="I651" s="39"/>
      <c r="J651" s="39"/>
    </row>
    <row r="652">
      <c r="D652" s="39"/>
      <c r="E652" s="39"/>
      <c r="I652" s="39"/>
      <c r="J652" s="39"/>
    </row>
    <row r="653">
      <c r="D653" s="39"/>
      <c r="E653" s="39"/>
      <c r="I653" s="39"/>
      <c r="J653" s="39"/>
    </row>
    <row r="654">
      <c r="D654" s="39"/>
      <c r="E654" s="39"/>
      <c r="I654" s="39"/>
      <c r="J654" s="39"/>
    </row>
    <row r="655">
      <c r="D655" s="39"/>
      <c r="E655" s="39"/>
      <c r="I655" s="39"/>
      <c r="J655" s="39"/>
    </row>
    <row r="656">
      <c r="D656" s="39"/>
      <c r="E656" s="39"/>
      <c r="I656" s="39"/>
      <c r="J656" s="39"/>
    </row>
    <row r="657">
      <c r="D657" s="39"/>
      <c r="E657" s="39"/>
      <c r="I657" s="39"/>
      <c r="J657" s="39"/>
    </row>
    <row r="658">
      <c r="D658" s="39"/>
      <c r="E658" s="39"/>
      <c r="I658" s="39"/>
      <c r="J658" s="39"/>
    </row>
    <row r="659">
      <c r="D659" s="39"/>
      <c r="E659" s="39"/>
      <c r="I659" s="39"/>
      <c r="J659" s="39"/>
    </row>
    <row r="660">
      <c r="D660" s="39"/>
      <c r="E660" s="39"/>
      <c r="I660" s="39"/>
      <c r="J660" s="39"/>
    </row>
    <row r="661">
      <c r="D661" s="39"/>
      <c r="E661" s="39"/>
      <c r="I661" s="39"/>
      <c r="J661" s="39"/>
    </row>
    <row r="662">
      <c r="D662" s="39"/>
      <c r="E662" s="39"/>
      <c r="I662" s="39"/>
      <c r="J662" s="39"/>
    </row>
    <row r="663">
      <c r="D663" s="39"/>
      <c r="E663" s="39"/>
      <c r="I663" s="39"/>
      <c r="J663" s="39"/>
    </row>
    <row r="664">
      <c r="D664" s="39"/>
      <c r="E664" s="39"/>
      <c r="I664" s="39"/>
      <c r="J664" s="39"/>
    </row>
    <row r="665">
      <c r="D665" s="39"/>
      <c r="E665" s="39"/>
      <c r="I665" s="39"/>
      <c r="J665" s="39"/>
    </row>
    <row r="666">
      <c r="D666" s="39"/>
      <c r="E666" s="39"/>
      <c r="I666" s="39"/>
      <c r="J666" s="39"/>
    </row>
    <row r="667">
      <c r="D667" s="39"/>
      <c r="E667" s="39"/>
      <c r="I667" s="39"/>
      <c r="J667" s="39"/>
    </row>
    <row r="668">
      <c r="D668" s="39"/>
      <c r="E668" s="39"/>
      <c r="I668" s="39"/>
      <c r="J668" s="39"/>
    </row>
    <row r="669">
      <c r="D669" s="39"/>
      <c r="E669" s="39"/>
      <c r="I669" s="39"/>
      <c r="J669" s="39"/>
    </row>
    <row r="670">
      <c r="D670" s="39"/>
      <c r="E670" s="39"/>
      <c r="I670" s="39"/>
      <c r="J670" s="39"/>
    </row>
    <row r="671">
      <c r="D671" s="39"/>
      <c r="E671" s="39"/>
      <c r="I671" s="39"/>
      <c r="J671" s="39"/>
    </row>
    <row r="672">
      <c r="D672" s="39"/>
      <c r="E672" s="39"/>
      <c r="I672" s="39"/>
      <c r="J672" s="39"/>
    </row>
    <row r="673">
      <c r="D673" s="39"/>
      <c r="E673" s="39"/>
      <c r="I673" s="39"/>
      <c r="J673" s="39"/>
    </row>
    <row r="674">
      <c r="D674" s="39"/>
      <c r="E674" s="39"/>
      <c r="I674" s="39"/>
      <c r="J674" s="39"/>
    </row>
    <row r="675">
      <c r="D675" s="39"/>
      <c r="E675" s="39"/>
      <c r="I675" s="39"/>
      <c r="J675" s="39"/>
    </row>
    <row r="676">
      <c r="D676" s="39"/>
      <c r="E676" s="39"/>
      <c r="I676" s="39"/>
      <c r="J676" s="39"/>
    </row>
    <row r="677">
      <c r="D677" s="39"/>
      <c r="E677" s="39"/>
      <c r="I677" s="39"/>
      <c r="J677" s="39"/>
    </row>
    <row r="678">
      <c r="D678" s="39"/>
      <c r="E678" s="39"/>
      <c r="I678" s="39"/>
      <c r="J678" s="39"/>
    </row>
    <row r="679">
      <c r="D679" s="39"/>
      <c r="E679" s="39"/>
      <c r="I679" s="39"/>
      <c r="J679" s="39"/>
    </row>
    <row r="680">
      <c r="D680" s="39"/>
      <c r="E680" s="39"/>
      <c r="I680" s="39"/>
      <c r="J680" s="39"/>
    </row>
    <row r="681">
      <c r="D681" s="39"/>
      <c r="E681" s="39"/>
      <c r="I681" s="39"/>
      <c r="J681" s="39"/>
    </row>
    <row r="682">
      <c r="D682" s="39"/>
      <c r="E682" s="39"/>
      <c r="I682" s="39"/>
      <c r="J682" s="39"/>
    </row>
    <row r="683">
      <c r="D683" s="39"/>
      <c r="E683" s="39"/>
      <c r="I683" s="39"/>
      <c r="J683" s="39"/>
    </row>
    <row r="684">
      <c r="D684" s="39"/>
      <c r="E684" s="39"/>
      <c r="I684" s="39"/>
      <c r="J684" s="39"/>
    </row>
    <row r="685">
      <c r="D685" s="39"/>
      <c r="E685" s="39"/>
      <c r="I685" s="39"/>
      <c r="J685" s="39"/>
    </row>
    <row r="686">
      <c r="D686" s="39"/>
      <c r="E686" s="39"/>
      <c r="I686" s="39"/>
      <c r="J686" s="39"/>
    </row>
    <row r="687">
      <c r="D687" s="39"/>
      <c r="E687" s="39"/>
      <c r="I687" s="39"/>
      <c r="J687" s="39"/>
    </row>
    <row r="688">
      <c r="D688" s="39"/>
      <c r="E688" s="39"/>
      <c r="I688" s="39"/>
      <c r="J688" s="39"/>
    </row>
    <row r="689">
      <c r="D689" s="39"/>
      <c r="E689" s="39"/>
      <c r="I689" s="39"/>
      <c r="J689" s="39"/>
    </row>
    <row r="690">
      <c r="D690" s="39"/>
      <c r="E690" s="39"/>
      <c r="I690" s="39"/>
      <c r="J690" s="39"/>
    </row>
    <row r="691">
      <c r="D691" s="39"/>
      <c r="E691" s="39"/>
      <c r="I691" s="39"/>
      <c r="J691" s="39"/>
    </row>
    <row r="692">
      <c r="D692" s="39"/>
      <c r="E692" s="39"/>
      <c r="I692" s="39"/>
      <c r="J692" s="39"/>
    </row>
    <row r="693">
      <c r="D693" s="39"/>
      <c r="E693" s="39"/>
      <c r="I693" s="39"/>
      <c r="J693" s="39"/>
    </row>
    <row r="694">
      <c r="D694" s="39"/>
      <c r="E694" s="39"/>
      <c r="I694" s="39"/>
      <c r="J694" s="39"/>
    </row>
    <row r="695">
      <c r="D695" s="39"/>
      <c r="E695" s="39"/>
      <c r="I695" s="39"/>
      <c r="J695" s="39"/>
    </row>
    <row r="696">
      <c r="D696" s="39"/>
      <c r="E696" s="39"/>
      <c r="I696" s="39"/>
      <c r="J696" s="39"/>
    </row>
    <row r="697">
      <c r="D697" s="39"/>
      <c r="E697" s="39"/>
      <c r="I697" s="39"/>
      <c r="J697" s="39"/>
    </row>
    <row r="698">
      <c r="D698" s="39"/>
      <c r="E698" s="39"/>
      <c r="I698" s="39"/>
      <c r="J698" s="39"/>
    </row>
    <row r="699">
      <c r="D699" s="39"/>
      <c r="E699" s="39"/>
      <c r="I699" s="39"/>
      <c r="J699" s="39"/>
    </row>
    <row r="700">
      <c r="D700" s="39"/>
      <c r="E700" s="39"/>
      <c r="I700" s="39"/>
      <c r="J700" s="39"/>
    </row>
    <row r="701">
      <c r="D701" s="39"/>
      <c r="E701" s="39"/>
      <c r="I701" s="39"/>
      <c r="J701" s="39"/>
    </row>
    <row r="702">
      <c r="D702" s="39"/>
      <c r="E702" s="39"/>
      <c r="I702" s="39"/>
      <c r="J702" s="39"/>
    </row>
    <row r="703">
      <c r="D703" s="39"/>
      <c r="E703" s="39"/>
      <c r="I703" s="39"/>
      <c r="J703" s="39"/>
    </row>
    <row r="704">
      <c r="D704" s="39"/>
      <c r="E704" s="39"/>
      <c r="I704" s="39"/>
      <c r="J704" s="39"/>
    </row>
    <row r="705">
      <c r="D705" s="39"/>
      <c r="E705" s="39"/>
      <c r="I705" s="39"/>
      <c r="J705" s="39"/>
    </row>
    <row r="706">
      <c r="D706" s="39"/>
      <c r="E706" s="39"/>
      <c r="I706" s="39"/>
      <c r="J706" s="39"/>
    </row>
    <row r="707">
      <c r="D707" s="39"/>
      <c r="E707" s="39"/>
      <c r="I707" s="39"/>
      <c r="J707" s="39"/>
    </row>
    <row r="708">
      <c r="D708" s="39"/>
      <c r="E708" s="39"/>
      <c r="I708" s="39"/>
      <c r="J708" s="39"/>
    </row>
    <row r="709">
      <c r="D709" s="39"/>
      <c r="E709" s="39"/>
      <c r="I709" s="39"/>
      <c r="J709" s="39"/>
    </row>
    <row r="710">
      <c r="D710" s="39"/>
      <c r="E710" s="39"/>
      <c r="I710" s="39"/>
      <c r="J710" s="39"/>
    </row>
    <row r="711">
      <c r="D711" s="39"/>
      <c r="E711" s="39"/>
      <c r="I711" s="39"/>
      <c r="J711" s="39"/>
    </row>
    <row r="712">
      <c r="D712" s="39"/>
      <c r="E712" s="39"/>
      <c r="I712" s="39"/>
      <c r="J712" s="39"/>
    </row>
    <row r="713">
      <c r="D713" s="39"/>
      <c r="E713" s="39"/>
      <c r="I713" s="39"/>
      <c r="J713" s="39"/>
    </row>
    <row r="714">
      <c r="D714" s="39"/>
      <c r="E714" s="39"/>
      <c r="I714" s="39"/>
      <c r="J714" s="39"/>
    </row>
    <row r="715">
      <c r="D715" s="39"/>
      <c r="E715" s="39"/>
      <c r="I715" s="39"/>
      <c r="J715" s="39"/>
    </row>
    <row r="716">
      <c r="D716" s="39"/>
      <c r="E716" s="39"/>
      <c r="I716" s="39"/>
      <c r="J716" s="39"/>
    </row>
    <row r="717">
      <c r="D717" s="39"/>
      <c r="E717" s="39"/>
      <c r="I717" s="39"/>
      <c r="J717" s="39"/>
    </row>
    <row r="718">
      <c r="D718" s="39"/>
      <c r="E718" s="39"/>
      <c r="I718" s="39"/>
      <c r="J718" s="39"/>
    </row>
    <row r="719">
      <c r="D719" s="39"/>
      <c r="E719" s="39"/>
      <c r="I719" s="39"/>
      <c r="J719" s="39"/>
    </row>
    <row r="720">
      <c r="D720" s="39"/>
      <c r="E720" s="39"/>
      <c r="I720" s="39"/>
      <c r="J720" s="39"/>
    </row>
    <row r="721">
      <c r="D721" s="39"/>
      <c r="E721" s="39"/>
      <c r="I721" s="39"/>
      <c r="J721" s="39"/>
    </row>
    <row r="722">
      <c r="D722" s="39"/>
      <c r="E722" s="39"/>
      <c r="I722" s="39"/>
      <c r="J722" s="39"/>
    </row>
    <row r="723">
      <c r="D723" s="39"/>
      <c r="E723" s="39"/>
      <c r="I723" s="39"/>
      <c r="J723" s="39"/>
    </row>
    <row r="724">
      <c r="D724" s="39"/>
      <c r="E724" s="39"/>
      <c r="I724" s="39"/>
      <c r="J724" s="39"/>
    </row>
    <row r="725">
      <c r="D725" s="39"/>
      <c r="E725" s="39"/>
      <c r="I725" s="39"/>
      <c r="J725" s="39"/>
    </row>
    <row r="726">
      <c r="D726" s="39"/>
      <c r="E726" s="39"/>
      <c r="I726" s="39"/>
      <c r="J726" s="39"/>
    </row>
    <row r="727">
      <c r="D727" s="39"/>
      <c r="E727" s="39"/>
      <c r="I727" s="39"/>
      <c r="J727" s="39"/>
    </row>
    <row r="728">
      <c r="D728" s="39"/>
      <c r="E728" s="39"/>
      <c r="I728" s="39"/>
      <c r="J728" s="39"/>
    </row>
    <row r="729">
      <c r="D729" s="39"/>
      <c r="E729" s="39"/>
      <c r="I729" s="39"/>
      <c r="J729" s="39"/>
    </row>
    <row r="730">
      <c r="D730" s="39"/>
      <c r="E730" s="39"/>
      <c r="I730" s="39"/>
      <c r="J730" s="39"/>
    </row>
    <row r="731">
      <c r="D731" s="39"/>
      <c r="E731" s="39"/>
      <c r="I731" s="39"/>
      <c r="J731" s="39"/>
    </row>
    <row r="732">
      <c r="D732" s="39"/>
      <c r="E732" s="39"/>
      <c r="I732" s="39"/>
      <c r="J732" s="39"/>
    </row>
    <row r="733">
      <c r="D733" s="39"/>
      <c r="E733" s="39"/>
      <c r="I733" s="39"/>
      <c r="J733" s="39"/>
    </row>
    <row r="734">
      <c r="D734" s="39"/>
      <c r="E734" s="39"/>
      <c r="I734" s="39"/>
      <c r="J734" s="39"/>
    </row>
    <row r="735">
      <c r="D735" s="39"/>
      <c r="E735" s="39"/>
      <c r="I735" s="39"/>
      <c r="J735" s="39"/>
    </row>
    <row r="736">
      <c r="D736" s="39"/>
      <c r="E736" s="39"/>
      <c r="I736" s="39"/>
      <c r="J736" s="39"/>
    </row>
    <row r="737">
      <c r="D737" s="39"/>
      <c r="E737" s="39"/>
      <c r="I737" s="39"/>
      <c r="J737" s="39"/>
    </row>
    <row r="738">
      <c r="D738" s="39"/>
      <c r="E738" s="39"/>
      <c r="I738" s="39"/>
      <c r="J738" s="39"/>
    </row>
    <row r="739">
      <c r="D739" s="39"/>
      <c r="E739" s="39"/>
      <c r="I739" s="39"/>
      <c r="J739" s="39"/>
    </row>
    <row r="740">
      <c r="D740" s="39"/>
      <c r="E740" s="39"/>
      <c r="I740" s="39"/>
      <c r="J740" s="39"/>
    </row>
    <row r="741">
      <c r="D741" s="39"/>
      <c r="E741" s="39"/>
      <c r="I741" s="39"/>
      <c r="J741" s="39"/>
    </row>
    <row r="742">
      <c r="D742" s="39"/>
      <c r="E742" s="39"/>
      <c r="I742" s="39"/>
      <c r="J742" s="39"/>
    </row>
    <row r="743">
      <c r="D743" s="39"/>
      <c r="E743" s="39"/>
      <c r="I743" s="39"/>
      <c r="J743" s="39"/>
    </row>
    <row r="744">
      <c r="D744" s="39"/>
      <c r="E744" s="39"/>
      <c r="I744" s="39"/>
      <c r="J744" s="39"/>
    </row>
    <row r="745">
      <c r="D745" s="39"/>
      <c r="E745" s="39"/>
      <c r="I745" s="39"/>
      <c r="J745" s="39"/>
    </row>
    <row r="746">
      <c r="D746" s="39"/>
      <c r="E746" s="39"/>
      <c r="I746" s="39"/>
      <c r="J746" s="39"/>
    </row>
    <row r="747">
      <c r="D747" s="39"/>
      <c r="E747" s="39"/>
      <c r="I747" s="39"/>
      <c r="J747" s="39"/>
    </row>
    <row r="748">
      <c r="D748" s="39"/>
      <c r="E748" s="39"/>
      <c r="I748" s="39"/>
      <c r="J748" s="39"/>
    </row>
    <row r="749">
      <c r="D749" s="39"/>
      <c r="E749" s="39"/>
      <c r="I749" s="39"/>
      <c r="J749" s="39"/>
    </row>
    <row r="750">
      <c r="D750" s="39"/>
      <c r="E750" s="39"/>
      <c r="I750" s="39"/>
      <c r="J750" s="39"/>
    </row>
    <row r="751">
      <c r="D751" s="39"/>
      <c r="E751" s="39"/>
      <c r="I751" s="39"/>
      <c r="J751" s="39"/>
    </row>
    <row r="752">
      <c r="D752" s="39"/>
      <c r="E752" s="39"/>
      <c r="I752" s="39"/>
      <c r="J752" s="39"/>
    </row>
    <row r="753">
      <c r="D753" s="39"/>
      <c r="E753" s="39"/>
      <c r="I753" s="39"/>
      <c r="J753" s="39"/>
    </row>
    <row r="754">
      <c r="D754" s="39"/>
      <c r="E754" s="39"/>
      <c r="I754" s="39"/>
      <c r="J754" s="39"/>
    </row>
    <row r="755">
      <c r="D755" s="39"/>
      <c r="E755" s="39"/>
      <c r="I755" s="39"/>
      <c r="J755" s="39"/>
    </row>
    <row r="756">
      <c r="D756" s="39"/>
      <c r="E756" s="39"/>
      <c r="I756" s="39"/>
      <c r="J756" s="39"/>
    </row>
    <row r="757">
      <c r="D757" s="39"/>
      <c r="E757" s="39"/>
      <c r="I757" s="39"/>
      <c r="J757" s="39"/>
    </row>
    <row r="758">
      <c r="D758" s="39"/>
      <c r="E758" s="39"/>
      <c r="I758" s="39"/>
      <c r="J758" s="39"/>
    </row>
    <row r="759">
      <c r="D759" s="39"/>
      <c r="E759" s="39"/>
      <c r="I759" s="39"/>
      <c r="J759" s="39"/>
    </row>
    <row r="760">
      <c r="D760" s="39"/>
      <c r="E760" s="39"/>
      <c r="I760" s="39"/>
      <c r="J760" s="39"/>
    </row>
    <row r="761">
      <c r="D761" s="39"/>
      <c r="E761" s="39"/>
      <c r="I761" s="39"/>
      <c r="J761" s="39"/>
    </row>
    <row r="762">
      <c r="D762" s="39"/>
      <c r="E762" s="39"/>
      <c r="I762" s="39"/>
      <c r="J762" s="39"/>
    </row>
    <row r="763">
      <c r="D763" s="39"/>
      <c r="E763" s="39"/>
      <c r="I763" s="39"/>
      <c r="J763" s="39"/>
    </row>
    <row r="764">
      <c r="D764" s="39"/>
      <c r="E764" s="39"/>
      <c r="I764" s="39"/>
      <c r="J764" s="39"/>
    </row>
    <row r="765">
      <c r="D765" s="39"/>
      <c r="E765" s="39"/>
      <c r="I765" s="39"/>
      <c r="J765" s="39"/>
    </row>
    <row r="766">
      <c r="D766" s="39"/>
      <c r="E766" s="39"/>
      <c r="I766" s="39"/>
      <c r="J766" s="39"/>
    </row>
    <row r="767">
      <c r="D767" s="39"/>
      <c r="E767" s="39"/>
      <c r="I767" s="39"/>
      <c r="J767" s="39"/>
    </row>
    <row r="768">
      <c r="D768" s="39"/>
      <c r="E768" s="39"/>
      <c r="I768" s="39"/>
      <c r="J768" s="39"/>
    </row>
    <row r="769">
      <c r="D769" s="39"/>
      <c r="E769" s="39"/>
      <c r="I769" s="39"/>
      <c r="J769" s="39"/>
    </row>
    <row r="770">
      <c r="D770" s="39"/>
      <c r="E770" s="39"/>
      <c r="I770" s="39"/>
      <c r="J770" s="39"/>
    </row>
    <row r="771">
      <c r="D771" s="39"/>
      <c r="E771" s="39"/>
      <c r="I771" s="39"/>
      <c r="J771" s="39"/>
    </row>
    <row r="772">
      <c r="D772" s="39"/>
      <c r="E772" s="39"/>
      <c r="I772" s="39"/>
      <c r="J772" s="39"/>
    </row>
    <row r="773">
      <c r="D773" s="39"/>
      <c r="E773" s="39"/>
      <c r="I773" s="39"/>
      <c r="J773" s="39"/>
    </row>
    <row r="774">
      <c r="D774" s="39"/>
      <c r="E774" s="39"/>
      <c r="I774" s="39"/>
      <c r="J774" s="39"/>
    </row>
    <row r="775">
      <c r="D775" s="39"/>
      <c r="E775" s="39"/>
      <c r="I775" s="39"/>
      <c r="J775" s="39"/>
    </row>
    <row r="776">
      <c r="D776" s="39"/>
      <c r="E776" s="39"/>
      <c r="I776" s="39"/>
      <c r="J776" s="39"/>
    </row>
    <row r="777">
      <c r="D777" s="39"/>
      <c r="E777" s="39"/>
      <c r="I777" s="39"/>
      <c r="J777" s="39"/>
    </row>
    <row r="778">
      <c r="D778" s="39"/>
      <c r="E778" s="39"/>
      <c r="I778" s="39"/>
      <c r="J778" s="39"/>
    </row>
    <row r="779">
      <c r="D779" s="39"/>
      <c r="E779" s="39"/>
      <c r="I779" s="39"/>
      <c r="J779" s="39"/>
    </row>
    <row r="780">
      <c r="D780" s="39"/>
      <c r="E780" s="39"/>
      <c r="I780" s="39"/>
      <c r="J780" s="39"/>
    </row>
    <row r="781">
      <c r="D781" s="39"/>
      <c r="E781" s="39"/>
      <c r="I781" s="39"/>
      <c r="J781" s="39"/>
    </row>
    <row r="782">
      <c r="D782" s="39"/>
      <c r="E782" s="39"/>
      <c r="I782" s="39"/>
      <c r="J782" s="39"/>
    </row>
    <row r="783">
      <c r="D783" s="39"/>
      <c r="E783" s="39"/>
      <c r="I783" s="39"/>
      <c r="J783" s="39"/>
    </row>
    <row r="784">
      <c r="D784" s="39"/>
      <c r="E784" s="39"/>
      <c r="I784" s="39"/>
      <c r="J784" s="39"/>
    </row>
    <row r="785">
      <c r="D785" s="39"/>
      <c r="E785" s="39"/>
      <c r="I785" s="39"/>
      <c r="J785" s="39"/>
    </row>
    <row r="786">
      <c r="D786" s="39"/>
      <c r="E786" s="39"/>
      <c r="I786" s="39"/>
      <c r="J786" s="39"/>
    </row>
    <row r="787">
      <c r="D787" s="39"/>
      <c r="E787" s="39"/>
      <c r="I787" s="39"/>
      <c r="J787" s="39"/>
    </row>
    <row r="788">
      <c r="D788" s="39"/>
      <c r="E788" s="39"/>
      <c r="I788" s="39"/>
      <c r="J788" s="39"/>
    </row>
    <row r="789">
      <c r="D789" s="39"/>
      <c r="E789" s="39"/>
      <c r="I789" s="39"/>
      <c r="J789" s="39"/>
    </row>
    <row r="790">
      <c r="D790" s="39"/>
      <c r="E790" s="39"/>
      <c r="I790" s="39"/>
      <c r="J790" s="39"/>
    </row>
    <row r="791">
      <c r="D791" s="39"/>
      <c r="E791" s="39"/>
      <c r="I791" s="39"/>
      <c r="J791" s="39"/>
    </row>
    <row r="792">
      <c r="D792" s="39"/>
      <c r="E792" s="39"/>
      <c r="I792" s="39"/>
      <c r="J792" s="39"/>
    </row>
    <row r="793">
      <c r="D793" s="39"/>
      <c r="E793" s="39"/>
      <c r="I793" s="39"/>
      <c r="J793" s="39"/>
    </row>
    <row r="794">
      <c r="D794" s="39"/>
      <c r="E794" s="39"/>
      <c r="I794" s="39"/>
      <c r="J794" s="39"/>
    </row>
    <row r="795">
      <c r="D795" s="39"/>
      <c r="E795" s="39"/>
      <c r="I795" s="39"/>
      <c r="J795" s="39"/>
    </row>
    <row r="796">
      <c r="D796" s="39"/>
      <c r="E796" s="39"/>
      <c r="I796" s="39"/>
      <c r="J796" s="39"/>
    </row>
    <row r="797">
      <c r="D797" s="39"/>
      <c r="E797" s="39"/>
      <c r="I797" s="39"/>
      <c r="J797" s="39"/>
    </row>
    <row r="798">
      <c r="D798" s="39"/>
      <c r="E798" s="39"/>
      <c r="I798" s="39"/>
      <c r="J798" s="39"/>
    </row>
    <row r="799">
      <c r="D799" s="39"/>
      <c r="E799" s="39"/>
      <c r="I799" s="39"/>
      <c r="J799" s="39"/>
    </row>
    <row r="800">
      <c r="D800" s="39"/>
      <c r="E800" s="39"/>
      <c r="I800" s="39"/>
      <c r="J800" s="39"/>
    </row>
    <row r="801">
      <c r="D801" s="39"/>
      <c r="E801" s="39"/>
      <c r="I801" s="39"/>
      <c r="J801" s="39"/>
    </row>
    <row r="802">
      <c r="D802" s="39"/>
      <c r="E802" s="39"/>
      <c r="I802" s="39"/>
      <c r="J802" s="39"/>
    </row>
    <row r="803">
      <c r="D803" s="39"/>
      <c r="E803" s="39"/>
      <c r="I803" s="39"/>
      <c r="J803" s="39"/>
    </row>
    <row r="804">
      <c r="D804" s="39"/>
      <c r="E804" s="39"/>
      <c r="I804" s="39"/>
      <c r="J804" s="39"/>
    </row>
    <row r="805">
      <c r="D805" s="39"/>
      <c r="E805" s="39"/>
      <c r="I805" s="39"/>
      <c r="J805" s="39"/>
    </row>
    <row r="806">
      <c r="D806" s="39"/>
      <c r="E806" s="39"/>
      <c r="I806" s="39"/>
      <c r="J806" s="39"/>
    </row>
    <row r="807">
      <c r="D807" s="39"/>
      <c r="E807" s="39"/>
      <c r="I807" s="39"/>
      <c r="J807" s="39"/>
    </row>
    <row r="808">
      <c r="D808" s="39"/>
      <c r="E808" s="39"/>
      <c r="I808" s="39"/>
      <c r="J808" s="39"/>
    </row>
    <row r="809">
      <c r="D809" s="39"/>
      <c r="E809" s="39"/>
      <c r="I809" s="39"/>
      <c r="J809" s="39"/>
    </row>
    <row r="810">
      <c r="D810" s="39"/>
      <c r="E810" s="39"/>
      <c r="I810" s="39"/>
      <c r="J810" s="39"/>
    </row>
    <row r="811">
      <c r="D811" s="39"/>
      <c r="E811" s="39"/>
      <c r="I811" s="39"/>
      <c r="J811" s="39"/>
    </row>
    <row r="812">
      <c r="D812" s="39"/>
      <c r="E812" s="39"/>
      <c r="I812" s="39"/>
      <c r="J812" s="39"/>
    </row>
    <row r="813">
      <c r="D813" s="39"/>
      <c r="E813" s="39"/>
      <c r="I813" s="39"/>
      <c r="J813" s="39"/>
    </row>
    <row r="814">
      <c r="D814" s="39"/>
      <c r="E814" s="39"/>
      <c r="I814" s="39"/>
      <c r="J814" s="39"/>
    </row>
    <row r="815">
      <c r="D815" s="39"/>
      <c r="E815" s="39"/>
      <c r="I815" s="39"/>
      <c r="J815" s="39"/>
    </row>
    <row r="816">
      <c r="D816" s="39"/>
      <c r="E816" s="39"/>
      <c r="I816" s="39"/>
      <c r="J816" s="39"/>
    </row>
    <row r="817">
      <c r="D817" s="39"/>
      <c r="E817" s="39"/>
      <c r="I817" s="39"/>
      <c r="J817" s="39"/>
    </row>
    <row r="818">
      <c r="D818" s="39"/>
      <c r="E818" s="39"/>
      <c r="I818" s="39"/>
      <c r="J818" s="39"/>
    </row>
    <row r="819">
      <c r="D819" s="39"/>
      <c r="E819" s="39"/>
      <c r="I819" s="39"/>
      <c r="J819" s="39"/>
    </row>
    <row r="820">
      <c r="D820" s="39"/>
      <c r="E820" s="39"/>
      <c r="I820" s="39"/>
      <c r="J820" s="39"/>
    </row>
    <row r="821">
      <c r="D821" s="39"/>
      <c r="E821" s="39"/>
      <c r="I821" s="39"/>
      <c r="J821" s="39"/>
    </row>
    <row r="822">
      <c r="D822" s="39"/>
      <c r="E822" s="39"/>
      <c r="I822" s="39"/>
      <c r="J822" s="39"/>
    </row>
    <row r="823">
      <c r="D823" s="39"/>
      <c r="E823" s="39"/>
      <c r="I823" s="39"/>
      <c r="J823" s="39"/>
    </row>
    <row r="824">
      <c r="D824" s="39"/>
      <c r="E824" s="39"/>
      <c r="I824" s="39"/>
      <c r="J824" s="39"/>
    </row>
    <row r="825">
      <c r="D825" s="39"/>
      <c r="E825" s="39"/>
      <c r="I825" s="39"/>
      <c r="J825" s="39"/>
    </row>
    <row r="826">
      <c r="D826" s="39"/>
      <c r="E826" s="39"/>
      <c r="I826" s="39"/>
      <c r="J826" s="39"/>
    </row>
    <row r="827">
      <c r="D827" s="39"/>
      <c r="E827" s="39"/>
      <c r="I827" s="39"/>
      <c r="J827" s="39"/>
    </row>
    <row r="828">
      <c r="D828" s="39"/>
      <c r="E828" s="39"/>
      <c r="I828" s="39"/>
      <c r="J828" s="39"/>
    </row>
    <row r="829">
      <c r="D829" s="39"/>
      <c r="E829" s="39"/>
      <c r="I829" s="39"/>
      <c r="J829" s="39"/>
    </row>
    <row r="830">
      <c r="D830" s="39"/>
      <c r="E830" s="39"/>
      <c r="I830" s="39"/>
      <c r="J830" s="39"/>
    </row>
    <row r="831">
      <c r="D831" s="39"/>
      <c r="E831" s="39"/>
      <c r="I831" s="39"/>
      <c r="J831" s="39"/>
    </row>
    <row r="832">
      <c r="D832" s="39"/>
      <c r="E832" s="39"/>
      <c r="I832" s="39"/>
      <c r="J832" s="39"/>
    </row>
    <row r="833">
      <c r="D833" s="39"/>
      <c r="E833" s="39"/>
      <c r="I833" s="39"/>
      <c r="J833" s="39"/>
    </row>
    <row r="834">
      <c r="D834" s="39"/>
      <c r="E834" s="39"/>
      <c r="I834" s="39"/>
      <c r="J834" s="39"/>
    </row>
    <row r="835">
      <c r="D835" s="39"/>
      <c r="E835" s="39"/>
      <c r="I835" s="39"/>
      <c r="J835" s="39"/>
    </row>
    <row r="836">
      <c r="D836" s="39"/>
      <c r="E836" s="39"/>
      <c r="I836" s="39"/>
      <c r="J836" s="39"/>
    </row>
    <row r="837">
      <c r="D837" s="39"/>
      <c r="E837" s="39"/>
      <c r="I837" s="39"/>
      <c r="J837" s="39"/>
    </row>
    <row r="838">
      <c r="D838" s="39"/>
      <c r="E838" s="39"/>
      <c r="I838" s="39"/>
      <c r="J838" s="39"/>
    </row>
    <row r="839">
      <c r="D839" s="39"/>
      <c r="E839" s="39"/>
      <c r="I839" s="39"/>
      <c r="J839" s="39"/>
    </row>
    <row r="840">
      <c r="D840" s="39"/>
      <c r="E840" s="39"/>
      <c r="I840" s="39"/>
      <c r="J840" s="39"/>
    </row>
    <row r="841">
      <c r="D841" s="39"/>
      <c r="E841" s="39"/>
      <c r="I841" s="39"/>
      <c r="J841" s="39"/>
    </row>
    <row r="842">
      <c r="D842" s="39"/>
      <c r="E842" s="39"/>
      <c r="I842" s="39"/>
      <c r="J842" s="39"/>
    </row>
    <row r="843">
      <c r="D843" s="39"/>
      <c r="E843" s="39"/>
      <c r="I843" s="39"/>
      <c r="J843" s="39"/>
    </row>
    <row r="844">
      <c r="D844" s="39"/>
      <c r="E844" s="39"/>
      <c r="I844" s="39"/>
      <c r="J844" s="39"/>
    </row>
    <row r="845">
      <c r="D845" s="39"/>
      <c r="E845" s="39"/>
      <c r="I845" s="39"/>
      <c r="J845" s="39"/>
    </row>
    <row r="846">
      <c r="D846" s="39"/>
      <c r="E846" s="39"/>
      <c r="I846" s="39"/>
      <c r="J846" s="39"/>
    </row>
    <row r="847">
      <c r="D847" s="39"/>
      <c r="E847" s="39"/>
      <c r="I847" s="39"/>
      <c r="J847" s="39"/>
    </row>
    <row r="848">
      <c r="D848" s="39"/>
      <c r="E848" s="39"/>
      <c r="I848" s="39"/>
      <c r="J848" s="39"/>
    </row>
    <row r="849">
      <c r="D849" s="39"/>
      <c r="E849" s="39"/>
      <c r="I849" s="39"/>
      <c r="J849" s="39"/>
    </row>
    <row r="850">
      <c r="D850" s="39"/>
      <c r="E850" s="39"/>
      <c r="I850" s="39"/>
      <c r="J850" s="39"/>
    </row>
    <row r="851">
      <c r="D851" s="39"/>
      <c r="E851" s="39"/>
      <c r="I851" s="39"/>
      <c r="J851" s="39"/>
    </row>
    <row r="852">
      <c r="D852" s="39"/>
      <c r="E852" s="39"/>
      <c r="I852" s="39"/>
      <c r="J852" s="39"/>
    </row>
    <row r="853">
      <c r="D853" s="39"/>
      <c r="E853" s="39"/>
      <c r="I853" s="39"/>
      <c r="J853" s="39"/>
    </row>
    <row r="854">
      <c r="D854" s="39"/>
      <c r="E854" s="39"/>
      <c r="I854" s="39"/>
      <c r="J854" s="39"/>
    </row>
    <row r="855">
      <c r="D855" s="39"/>
      <c r="E855" s="39"/>
      <c r="I855" s="39"/>
      <c r="J855" s="39"/>
    </row>
    <row r="856">
      <c r="D856" s="39"/>
      <c r="E856" s="39"/>
      <c r="I856" s="39"/>
      <c r="J856" s="39"/>
    </row>
    <row r="857">
      <c r="D857" s="39"/>
      <c r="E857" s="39"/>
      <c r="I857" s="39"/>
      <c r="J857" s="39"/>
    </row>
    <row r="858">
      <c r="D858" s="39"/>
      <c r="E858" s="39"/>
      <c r="I858" s="39"/>
      <c r="J858" s="39"/>
    </row>
    <row r="859">
      <c r="D859" s="39"/>
      <c r="E859" s="39"/>
      <c r="I859" s="39"/>
      <c r="J859" s="39"/>
    </row>
    <row r="860">
      <c r="D860" s="39"/>
      <c r="E860" s="39"/>
      <c r="I860" s="39"/>
      <c r="J860" s="39"/>
    </row>
    <row r="861">
      <c r="D861" s="39"/>
      <c r="E861" s="39"/>
      <c r="I861" s="39"/>
      <c r="J861" s="39"/>
    </row>
    <row r="862">
      <c r="D862" s="39"/>
      <c r="E862" s="39"/>
      <c r="I862" s="39"/>
      <c r="J862" s="39"/>
    </row>
    <row r="863">
      <c r="D863" s="39"/>
      <c r="E863" s="39"/>
      <c r="I863" s="39"/>
      <c r="J863" s="39"/>
    </row>
    <row r="864">
      <c r="D864" s="39"/>
      <c r="E864" s="39"/>
      <c r="I864" s="39"/>
      <c r="J864" s="39"/>
    </row>
    <row r="865">
      <c r="D865" s="39"/>
      <c r="E865" s="39"/>
      <c r="I865" s="39"/>
      <c r="J865" s="39"/>
    </row>
    <row r="866">
      <c r="D866" s="39"/>
      <c r="E866" s="39"/>
      <c r="I866" s="39"/>
      <c r="J866" s="39"/>
    </row>
    <row r="867">
      <c r="D867" s="39"/>
      <c r="E867" s="39"/>
      <c r="I867" s="39"/>
      <c r="J867" s="39"/>
    </row>
    <row r="868">
      <c r="D868" s="39"/>
      <c r="E868" s="39"/>
      <c r="I868" s="39"/>
      <c r="J868" s="39"/>
    </row>
    <row r="869">
      <c r="D869" s="39"/>
      <c r="E869" s="39"/>
      <c r="I869" s="39"/>
      <c r="J869" s="39"/>
    </row>
    <row r="870">
      <c r="D870" s="39"/>
      <c r="E870" s="39"/>
      <c r="I870" s="39"/>
      <c r="J870" s="39"/>
    </row>
    <row r="871">
      <c r="D871" s="39"/>
      <c r="E871" s="39"/>
      <c r="I871" s="39"/>
      <c r="J871" s="39"/>
    </row>
    <row r="872">
      <c r="D872" s="39"/>
      <c r="E872" s="39"/>
      <c r="I872" s="39"/>
      <c r="J872" s="39"/>
    </row>
    <row r="873">
      <c r="D873" s="39"/>
      <c r="E873" s="39"/>
      <c r="I873" s="39"/>
      <c r="J873" s="39"/>
    </row>
    <row r="874">
      <c r="D874" s="39"/>
      <c r="E874" s="39"/>
      <c r="I874" s="39"/>
      <c r="J874" s="39"/>
    </row>
    <row r="875">
      <c r="D875" s="39"/>
      <c r="E875" s="39"/>
      <c r="I875" s="39"/>
      <c r="J875" s="39"/>
    </row>
    <row r="876">
      <c r="D876" s="39"/>
      <c r="E876" s="39"/>
      <c r="I876" s="39"/>
      <c r="J876" s="39"/>
    </row>
    <row r="877">
      <c r="D877" s="39"/>
      <c r="E877" s="39"/>
      <c r="I877" s="39"/>
      <c r="J877" s="39"/>
    </row>
    <row r="878">
      <c r="D878" s="39"/>
      <c r="E878" s="39"/>
      <c r="I878" s="39"/>
      <c r="J878" s="39"/>
    </row>
    <row r="879">
      <c r="D879" s="39"/>
      <c r="E879" s="39"/>
      <c r="I879" s="39"/>
      <c r="J879" s="39"/>
    </row>
    <row r="880">
      <c r="D880" s="39"/>
      <c r="E880" s="39"/>
      <c r="I880" s="39"/>
      <c r="J880" s="39"/>
    </row>
    <row r="881">
      <c r="D881" s="39"/>
      <c r="E881" s="39"/>
      <c r="I881" s="39"/>
      <c r="J881" s="39"/>
    </row>
    <row r="882">
      <c r="D882" s="39"/>
      <c r="E882" s="39"/>
      <c r="I882" s="39"/>
      <c r="J882" s="39"/>
    </row>
    <row r="883">
      <c r="D883" s="39"/>
      <c r="E883" s="39"/>
      <c r="I883" s="39"/>
      <c r="J883" s="39"/>
    </row>
    <row r="884">
      <c r="D884" s="39"/>
      <c r="E884" s="39"/>
      <c r="I884" s="39"/>
      <c r="J884" s="39"/>
    </row>
    <row r="885">
      <c r="D885" s="39"/>
      <c r="E885" s="39"/>
      <c r="I885" s="39"/>
      <c r="J885" s="39"/>
    </row>
    <row r="886">
      <c r="D886" s="39"/>
      <c r="E886" s="39"/>
      <c r="I886" s="39"/>
      <c r="J886" s="39"/>
    </row>
    <row r="887">
      <c r="D887" s="39"/>
      <c r="E887" s="39"/>
      <c r="I887" s="39"/>
      <c r="J887" s="39"/>
    </row>
    <row r="888">
      <c r="D888" s="39"/>
      <c r="E888" s="39"/>
      <c r="I888" s="39"/>
      <c r="J888" s="39"/>
    </row>
    <row r="889">
      <c r="D889" s="39"/>
      <c r="E889" s="39"/>
      <c r="I889" s="39"/>
      <c r="J889" s="39"/>
    </row>
    <row r="890">
      <c r="D890" s="39"/>
      <c r="E890" s="39"/>
      <c r="I890" s="39"/>
      <c r="J890" s="39"/>
    </row>
    <row r="891">
      <c r="D891" s="39"/>
      <c r="E891" s="39"/>
      <c r="I891" s="39"/>
      <c r="J891" s="39"/>
    </row>
    <row r="892">
      <c r="D892" s="39"/>
      <c r="E892" s="39"/>
      <c r="I892" s="39"/>
      <c r="J892" s="39"/>
    </row>
    <row r="893">
      <c r="D893" s="39"/>
      <c r="E893" s="39"/>
      <c r="I893" s="39"/>
      <c r="J893" s="39"/>
    </row>
    <row r="894">
      <c r="D894" s="39"/>
      <c r="E894" s="39"/>
      <c r="I894" s="39"/>
      <c r="J894" s="39"/>
    </row>
    <row r="895">
      <c r="D895" s="39"/>
      <c r="E895" s="39"/>
      <c r="I895" s="39"/>
      <c r="J895" s="39"/>
    </row>
    <row r="896">
      <c r="D896" s="39"/>
      <c r="E896" s="39"/>
      <c r="I896" s="39"/>
      <c r="J896" s="39"/>
    </row>
    <row r="897">
      <c r="D897" s="39"/>
      <c r="E897" s="39"/>
      <c r="I897" s="39"/>
      <c r="J897" s="39"/>
    </row>
    <row r="898">
      <c r="D898" s="39"/>
      <c r="E898" s="39"/>
      <c r="I898" s="39"/>
      <c r="J898" s="39"/>
    </row>
    <row r="899">
      <c r="D899" s="39"/>
      <c r="E899" s="39"/>
      <c r="I899" s="39"/>
      <c r="J899" s="39"/>
    </row>
    <row r="900">
      <c r="D900" s="39"/>
      <c r="E900" s="39"/>
      <c r="I900" s="39"/>
      <c r="J900" s="39"/>
    </row>
    <row r="901">
      <c r="D901" s="39"/>
      <c r="E901" s="39"/>
      <c r="I901" s="39"/>
      <c r="J901" s="39"/>
    </row>
    <row r="902">
      <c r="D902" s="39"/>
      <c r="E902" s="39"/>
      <c r="I902" s="39"/>
      <c r="J902" s="39"/>
    </row>
    <row r="903">
      <c r="D903" s="39"/>
      <c r="E903" s="39"/>
      <c r="I903" s="39"/>
      <c r="J903" s="39"/>
    </row>
    <row r="904">
      <c r="D904" s="39"/>
      <c r="E904" s="39"/>
      <c r="I904" s="39"/>
      <c r="J904" s="39"/>
    </row>
    <row r="905">
      <c r="D905" s="39"/>
      <c r="E905" s="39"/>
      <c r="I905" s="39"/>
      <c r="J905" s="39"/>
    </row>
    <row r="906">
      <c r="D906" s="39"/>
      <c r="E906" s="39"/>
      <c r="I906" s="39"/>
      <c r="J906" s="39"/>
    </row>
    <row r="907">
      <c r="D907" s="39"/>
      <c r="E907" s="39"/>
      <c r="I907" s="39"/>
      <c r="J907" s="39"/>
    </row>
    <row r="908">
      <c r="D908" s="39"/>
      <c r="E908" s="39"/>
      <c r="I908" s="39"/>
      <c r="J908" s="39"/>
    </row>
    <row r="909">
      <c r="D909" s="39"/>
      <c r="E909" s="39"/>
      <c r="I909" s="39"/>
      <c r="J909" s="39"/>
    </row>
    <row r="910">
      <c r="D910" s="39"/>
      <c r="E910" s="39"/>
      <c r="I910" s="39"/>
      <c r="J910" s="39"/>
    </row>
    <row r="911">
      <c r="D911" s="39"/>
      <c r="E911" s="39"/>
      <c r="I911" s="39"/>
      <c r="J911" s="39"/>
    </row>
    <row r="912">
      <c r="D912" s="39"/>
      <c r="E912" s="39"/>
      <c r="I912" s="39"/>
      <c r="J912" s="39"/>
    </row>
    <row r="913">
      <c r="D913" s="39"/>
      <c r="E913" s="39"/>
      <c r="I913" s="39"/>
      <c r="J913" s="39"/>
    </row>
    <row r="914">
      <c r="D914" s="39"/>
      <c r="E914" s="39"/>
      <c r="I914" s="39"/>
      <c r="J914" s="39"/>
    </row>
    <row r="915">
      <c r="D915" s="39"/>
      <c r="E915" s="39"/>
      <c r="I915" s="39"/>
      <c r="J915" s="39"/>
    </row>
    <row r="916">
      <c r="D916" s="39"/>
      <c r="E916" s="39"/>
      <c r="I916" s="39"/>
      <c r="J916" s="39"/>
    </row>
    <row r="917">
      <c r="D917" s="39"/>
      <c r="E917" s="39"/>
      <c r="I917" s="39"/>
      <c r="J917" s="39"/>
    </row>
    <row r="918">
      <c r="D918" s="39"/>
      <c r="E918" s="39"/>
      <c r="I918" s="39"/>
      <c r="J918" s="39"/>
    </row>
    <row r="919">
      <c r="D919" s="39"/>
      <c r="E919" s="39"/>
      <c r="I919" s="39"/>
      <c r="J919" s="39"/>
    </row>
    <row r="920">
      <c r="D920" s="39"/>
      <c r="E920" s="39"/>
      <c r="I920" s="39"/>
      <c r="J920" s="39"/>
    </row>
    <row r="921">
      <c r="D921" s="39"/>
      <c r="E921" s="39"/>
      <c r="I921" s="39"/>
      <c r="J921" s="39"/>
    </row>
    <row r="922">
      <c r="D922" s="39"/>
      <c r="E922" s="39"/>
      <c r="I922" s="39"/>
      <c r="J922" s="39"/>
    </row>
    <row r="923">
      <c r="D923" s="39"/>
      <c r="E923" s="39"/>
      <c r="I923" s="39"/>
      <c r="J923" s="39"/>
    </row>
    <row r="924">
      <c r="D924" s="39"/>
      <c r="E924" s="39"/>
      <c r="I924" s="39"/>
      <c r="J924" s="39"/>
    </row>
    <row r="925">
      <c r="D925" s="39"/>
      <c r="E925" s="39"/>
      <c r="I925" s="39"/>
      <c r="J925" s="39"/>
    </row>
    <row r="926">
      <c r="D926" s="39"/>
      <c r="E926" s="39"/>
      <c r="I926" s="39"/>
      <c r="J926" s="39"/>
    </row>
    <row r="927">
      <c r="D927" s="39"/>
      <c r="E927" s="39"/>
      <c r="I927" s="39"/>
      <c r="J927" s="39"/>
    </row>
    <row r="928">
      <c r="D928" s="39"/>
      <c r="E928" s="39"/>
      <c r="I928" s="39"/>
      <c r="J928" s="39"/>
    </row>
    <row r="929">
      <c r="D929" s="39"/>
      <c r="E929" s="39"/>
      <c r="I929" s="39"/>
      <c r="J929" s="39"/>
    </row>
    <row r="930">
      <c r="D930" s="39"/>
      <c r="E930" s="39"/>
      <c r="I930" s="39"/>
      <c r="J930" s="39"/>
    </row>
    <row r="931">
      <c r="D931" s="39"/>
      <c r="E931" s="39"/>
      <c r="I931" s="39"/>
      <c r="J931" s="39"/>
    </row>
    <row r="932">
      <c r="D932" s="39"/>
      <c r="E932" s="39"/>
      <c r="I932" s="39"/>
      <c r="J932" s="39"/>
    </row>
    <row r="933">
      <c r="D933" s="39"/>
      <c r="E933" s="39"/>
      <c r="I933" s="39"/>
      <c r="J933" s="39"/>
    </row>
    <row r="934">
      <c r="D934" s="39"/>
      <c r="E934" s="39"/>
      <c r="I934" s="39"/>
      <c r="J934" s="39"/>
    </row>
    <row r="935">
      <c r="D935" s="39"/>
      <c r="E935" s="39"/>
      <c r="I935" s="39"/>
      <c r="J935" s="39"/>
    </row>
    <row r="936">
      <c r="D936" s="39"/>
      <c r="E936" s="39"/>
      <c r="I936" s="39"/>
      <c r="J936" s="39"/>
    </row>
    <row r="937">
      <c r="D937" s="39"/>
      <c r="E937" s="39"/>
      <c r="I937" s="39"/>
      <c r="J937" s="39"/>
    </row>
    <row r="938">
      <c r="D938" s="39"/>
      <c r="E938" s="39"/>
      <c r="I938" s="39"/>
      <c r="J938" s="39"/>
    </row>
    <row r="939">
      <c r="D939" s="39"/>
      <c r="E939" s="39"/>
      <c r="I939" s="39"/>
      <c r="J939" s="39"/>
    </row>
    <row r="940">
      <c r="D940" s="39"/>
      <c r="E940" s="39"/>
      <c r="I940" s="39"/>
      <c r="J940" s="39"/>
    </row>
    <row r="941">
      <c r="D941" s="39"/>
      <c r="E941" s="39"/>
      <c r="I941" s="39"/>
      <c r="J941" s="39"/>
    </row>
    <row r="942">
      <c r="D942" s="39"/>
      <c r="E942" s="39"/>
      <c r="I942" s="39"/>
      <c r="J942" s="39"/>
    </row>
    <row r="943">
      <c r="D943" s="39"/>
      <c r="E943" s="39"/>
      <c r="I943" s="39"/>
      <c r="J943" s="39"/>
    </row>
    <row r="944">
      <c r="D944" s="39"/>
      <c r="E944" s="39"/>
      <c r="I944" s="39"/>
      <c r="J944" s="39"/>
    </row>
    <row r="945">
      <c r="D945" s="39"/>
      <c r="E945" s="39"/>
      <c r="I945" s="39"/>
      <c r="J945" s="39"/>
    </row>
    <row r="946">
      <c r="D946" s="39"/>
      <c r="E946" s="39"/>
      <c r="I946" s="39"/>
      <c r="J946" s="39"/>
    </row>
    <row r="947">
      <c r="D947" s="39"/>
      <c r="E947" s="39"/>
      <c r="I947" s="39"/>
      <c r="J947" s="39"/>
    </row>
    <row r="948">
      <c r="D948" s="39"/>
      <c r="E948" s="39"/>
      <c r="I948" s="39"/>
      <c r="J948" s="39"/>
    </row>
    <row r="949">
      <c r="D949" s="39"/>
      <c r="E949" s="39"/>
      <c r="I949" s="39"/>
      <c r="J949" s="39"/>
    </row>
    <row r="950">
      <c r="D950" s="39"/>
      <c r="E950" s="39"/>
      <c r="I950" s="39"/>
      <c r="J950" s="39"/>
    </row>
    <row r="951">
      <c r="D951" s="39"/>
      <c r="E951" s="39"/>
      <c r="I951" s="39"/>
      <c r="J951" s="39"/>
    </row>
    <row r="952">
      <c r="D952" s="39"/>
      <c r="E952" s="39"/>
      <c r="I952" s="39"/>
      <c r="J952" s="39"/>
    </row>
    <row r="953">
      <c r="D953" s="39"/>
      <c r="E953" s="39"/>
      <c r="I953" s="39"/>
      <c r="J953" s="39"/>
    </row>
    <row r="954">
      <c r="D954" s="39"/>
      <c r="E954" s="39"/>
      <c r="I954" s="39"/>
      <c r="J954" s="39"/>
    </row>
    <row r="955">
      <c r="D955" s="39"/>
      <c r="E955" s="39"/>
      <c r="I955" s="39"/>
      <c r="J955" s="39"/>
    </row>
    <row r="956">
      <c r="D956" s="39"/>
      <c r="E956" s="39"/>
      <c r="I956" s="39"/>
      <c r="J956" s="39"/>
    </row>
    <row r="957">
      <c r="D957" s="39"/>
      <c r="E957" s="39"/>
      <c r="I957" s="39"/>
      <c r="J957" s="39"/>
    </row>
    <row r="958">
      <c r="D958" s="39"/>
      <c r="E958" s="39"/>
      <c r="I958" s="39"/>
      <c r="J958" s="39"/>
    </row>
    <row r="959">
      <c r="D959" s="39"/>
      <c r="E959" s="39"/>
      <c r="I959" s="39"/>
      <c r="J959" s="39"/>
    </row>
    <row r="960">
      <c r="D960" s="39"/>
      <c r="E960" s="39"/>
      <c r="I960" s="39"/>
      <c r="J960" s="39"/>
    </row>
    <row r="961">
      <c r="D961" s="39"/>
      <c r="E961" s="39"/>
      <c r="I961" s="39"/>
      <c r="J961" s="39"/>
    </row>
    <row r="962">
      <c r="D962" s="39"/>
      <c r="E962" s="39"/>
      <c r="I962" s="39"/>
      <c r="J962" s="39"/>
    </row>
    <row r="963">
      <c r="D963" s="39"/>
      <c r="E963" s="39"/>
      <c r="I963" s="39"/>
      <c r="J963" s="39"/>
    </row>
    <row r="964">
      <c r="D964" s="39"/>
      <c r="E964" s="39"/>
      <c r="I964" s="39"/>
      <c r="J964" s="39"/>
    </row>
    <row r="965">
      <c r="D965" s="39"/>
      <c r="E965" s="39"/>
      <c r="I965" s="39"/>
      <c r="J965" s="39"/>
    </row>
    <row r="966">
      <c r="D966" s="39"/>
      <c r="E966" s="39"/>
      <c r="I966" s="39"/>
      <c r="J966" s="39"/>
    </row>
    <row r="967">
      <c r="D967" s="39"/>
      <c r="E967" s="39"/>
      <c r="I967" s="39"/>
      <c r="J967" s="39"/>
    </row>
    <row r="968">
      <c r="D968" s="39"/>
      <c r="E968" s="39"/>
      <c r="I968" s="39"/>
      <c r="J968" s="39"/>
    </row>
    <row r="969">
      <c r="D969" s="39"/>
      <c r="E969" s="39"/>
      <c r="I969" s="39"/>
      <c r="J969" s="39"/>
    </row>
    <row r="970">
      <c r="D970" s="39"/>
      <c r="E970" s="39"/>
      <c r="I970" s="39"/>
      <c r="J970" s="39"/>
    </row>
    <row r="971">
      <c r="D971" s="39"/>
      <c r="E971" s="39"/>
      <c r="I971" s="39"/>
      <c r="J971" s="39"/>
    </row>
    <row r="972">
      <c r="D972" s="39"/>
      <c r="E972" s="39"/>
      <c r="I972" s="39"/>
      <c r="J972" s="39"/>
    </row>
    <row r="973">
      <c r="D973" s="39"/>
      <c r="E973" s="39"/>
      <c r="I973" s="39"/>
      <c r="J973" s="39"/>
    </row>
    <row r="974">
      <c r="D974" s="39"/>
      <c r="E974" s="39"/>
      <c r="I974" s="39"/>
      <c r="J974" s="39"/>
    </row>
    <row r="975">
      <c r="D975" s="39"/>
      <c r="E975" s="39"/>
      <c r="I975" s="39"/>
      <c r="J975" s="39"/>
    </row>
    <row r="976">
      <c r="D976" s="39"/>
      <c r="E976" s="39"/>
      <c r="I976" s="39"/>
      <c r="J976" s="39"/>
    </row>
    <row r="977">
      <c r="D977" s="39"/>
      <c r="E977" s="39"/>
      <c r="I977" s="39"/>
      <c r="J977" s="39"/>
    </row>
    <row r="978">
      <c r="D978" s="39"/>
      <c r="E978" s="39"/>
      <c r="I978" s="39"/>
      <c r="J978" s="39"/>
    </row>
    <row r="979">
      <c r="D979" s="39"/>
      <c r="E979" s="39"/>
      <c r="I979" s="39"/>
      <c r="J979" s="39"/>
    </row>
    <row r="980">
      <c r="D980" s="39"/>
      <c r="E980" s="39"/>
      <c r="I980" s="39"/>
      <c r="J980" s="39"/>
    </row>
    <row r="981">
      <c r="D981" s="39"/>
      <c r="E981" s="39"/>
      <c r="I981" s="39"/>
      <c r="J981" s="39"/>
    </row>
    <row r="982">
      <c r="D982" s="39"/>
      <c r="E982" s="39"/>
      <c r="I982" s="39"/>
      <c r="J982" s="39"/>
    </row>
    <row r="983">
      <c r="D983" s="39"/>
      <c r="E983" s="39"/>
      <c r="I983" s="39"/>
      <c r="J983" s="39"/>
    </row>
    <row r="984">
      <c r="D984" s="39"/>
      <c r="E984" s="39"/>
      <c r="I984" s="39"/>
      <c r="J984" s="39"/>
    </row>
    <row r="985">
      <c r="D985" s="39"/>
      <c r="E985" s="39"/>
      <c r="I985" s="39"/>
      <c r="J985" s="39"/>
    </row>
    <row r="986">
      <c r="D986" s="39"/>
      <c r="E986" s="39"/>
      <c r="I986" s="39"/>
      <c r="J986" s="39"/>
    </row>
    <row r="987">
      <c r="D987" s="39"/>
      <c r="E987" s="39"/>
      <c r="I987" s="39"/>
      <c r="J987" s="39"/>
    </row>
    <row r="988">
      <c r="D988" s="39"/>
      <c r="E988" s="39"/>
      <c r="I988" s="39"/>
      <c r="J988" s="39"/>
    </row>
    <row r="989">
      <c r="D989" s="39"/>
      <c r="E989" s="39"/>
      <c r="I989" s="39"/>
      <c r="J989" s="39"/>
    </row>
    <row r="990">
      <c r="D990" s="39"/>
      <c r="E990" s="39"/>
      <c r="I990" s="39"/>
      <c r="J990" s="39"/>
    </row>
    <row r="991">
      <c r="D991" s="39"/>
      <c r="E991" s="39"/>
      <c r="I991" s="39"/>
      <c r="J991" s="39"/>
    </row>
    <row r="992">
      <c r="D992" s="39"/>
      <c r="E992" s="39"/>
      <c r="I992" s="39"/>
      <c r="J992" s="39"/>
    </row>
    <row r="993">
      <c r="D993" s="39"/>
      <c r="E993" s="39"/>
      <c r="I993" s="39"/>
      <c r="J993" s="39"/>
    </row>
    <row r="994">
      <c r="D994" s="39"/>
      <c r="E994" s="39"/>
      <c r="I994" s="39"/>
      <c r="J994" s="39"/>
    </row>
    <row r="995">
      <c r="D995" s="39"/>
      <c r="E995" s="39"/>
      <c r="I995" s="39"/>
      <c r="J995" s="39"/>
    </row>
    <row r="996">
      <c r="D996" s="39"/>
      <c r="E996" s="39"/>
      <c r="I996" s="39"/>
      <c r="J996" s="39"/>
    </row>
    <row r="997">
      <c r="D997" s="39"/>
      <c r="E997" s="39"/>
      <c r="I997" s="39"/>
      <c r="J997" s="39"/>
    </row>
    <row r="998">
      <c r="D998" s="39"/>
      <c r="E998" s="39"/>
      <c r="I998" s="39"/>
      <c r="J998" s="39"/>
    </row>
    <row r="999">
      <c r="D999" s="39"/>
      <c r="E999" s="39"/>
      <c r="I999" s="39"/>
      <c r="J999" s="39"/>
    </row>
    <row r="1000">
      <c r="D1000" s="39"/>
      <c r="E1000" s="39"/>
      <c r="I1000" s="39"/>
      <c r="J1000" s="39"/>
    </row>
    <row r="1001">
      <c r="D1001" s="39"/>
      <c r="E1001" s="39"/>
      <c r="I1001" s="39"/>
      <c r="J1001" s="39"/>
    </row>
    <row r="1002">
      <c r="D1002" s="39"/>
      <c r="E1002" s="39"/>
      <c r="I1002" s="39"/>
      <c r="J1002" s="39"/>
    </row>
    <row r="1003">
      <c r="D1003" s="39"/>
      <c r="E1003" s="39"/>
      <c r="I1003" s="39"/>
      <c r="J1003" s="39"/>
    </row>
    <row r="1004">
      <c r="D1004" s="39"/>
      <c r="E1004" s="39"/>
      <c r="I1004" s="39"/>
      <c r="J1004" s="39"/>
    </row>
    <row r="1005">
      <c r="D1005" s="39"/>
      <c r="E1005" s="39"/>
      <c r="I1005" s="39"/>
      <c r="J1005" s="39"/>
    </row>
    <row r="1006">
      <c r="D1006" s="39"/>
      <c r="E1006" s="39"/>
      <c r="I1006" s="39"/>
      <c r="J1006" s="39"/>
    </row>
    <row r="1007">
      <c r="D1007" s="39"/>
      <c r="E1007" s="39"/>
      <c r="I1007" s="39"/>
      <c r="J1007" s="39"/>
    </row>
    <row r="1008">
      <c r="D1008" s="39"/>
      <c r="E1008" s="39"/>
      <c r="I1008" s="39"/>
      <c r="J1008" s="39"/>
    </row>
    <row r="1009">
      <c r="D1009" s="39"/>
      <c r="E1009" s="39"/>
      <c r="I1009" s="39"/>
      <c r="J1009" s="39"/>
    </row>
    <row r="1010">
      <c r="D1010" s="39"/>
      <c r="E1010" s="39"/>
      <c r="I1010" s="39"/>
      <c r="J1010" s="39"/>
    </row>
    <row r="1011">
      <c r="D1011" s="39"/>
      <c r="E1011" s="39"/>
      <c r="I1011" s="39"/>
      <c r="J1011" s="39"/>
    </row>
    <row r="1012">
      <c r="D1012" s="39"/>
      <c r="E1012" s="39"/>
      <c r="I1012" s="39"/>
      <c r="J1012" s="39"/>
    </row>
    <row r="1013">
      <c r="D1013" s="39"/>
      <c r="E1013" s="39"/>
      <c r="I1013" s="39"/>
      <c r="J1013" s="39"/>
    </row>
    <row r="1014">
      <c r="D1014" s="39"/>
      <c r="E1014" s="39"/>
      <c r="I1014" s="39"/>
      <c r="J1014" s="39"/>
    </row>
    <row r="1015">
      <c r="D1015" s="39"/>
      <c r="E1015" s="39"/>
      <c r="I1015" s="39"/>
      <c r="J1015" s="39"/>
    </row>
    <row r="1016">
      <c r="D1016" s="39"/>
      <c r="E1016" s="39"/>
      <c r="I1016" s="39"/>
      <c r="J1016" s="39"/>
    </row>
    <row r="1017">
      <c r="D1017" s="39"/>
      <c r="E1017" s="39"/>
      <c r="I1017" s="39"/>
      <c r="J1017" s="39"/>
    </row>
    <row r="1018">
      <c r="D1018" s="39"/>
      <c r="E1018" s="39"/>
      <c r="I1018" s="39"/>
      <c r="J1018" s="39"/>
    </row>
    <row r="1019">
      <c r="D1019" s="39"/>
      <c r="E1019" s="39"/>
      <c r="I1019" s="39"/>
      <c r="J1019" s="39"/>
    </row>
    <row r="1020">
      <c r="D1020" s="39"/>
      <c r="E1020" s="39"/>
      <c r="I1020" s="39"/>
      <c r="J1020" s="39"/>
    </row>
    <row r="1021">
      <c r="D1021" s="39"/>
      <c r="E1021" s="39"/>
      <c r="I1021" s="39"/>
      <c r="J1021" s="39"/>
    </row>
    <row r="1022">
      <c r="D1022" s="39"/>
      <c r="E1022" s="39"/>
      <c r="I1022" s="39"/>
      <c r="J1022" s="39"/>
    </row>
    <row r="1023">
      <c r="D1023" s="39"/>
      <c r="E1023" s="39"/>
      <c r="I1023" s="39"/>
      <c r="J1023" s="39"/>
    </row>
    <row r="1024">
      <c r="D1024" s="39"/>
      <c r="E1024" s="39"/>
      <c r="I1024" s="39"/>
      <c r="J1024" s="39"/>
    </row>
    <row r="1025">
      <c r="D1025" s="39"/>
      <c r="E1025" s="39"/>
      <c r="I1025" s="39"/>
      <c r="J1025" s="39"/>
    </row>
  </sheetData>
  <mergeCells count="1">
    <mergeCell ref="B69:D69"/>
  </mergeCells>
  <printOptions gridLines="1" horizontalCentered="1"/>
  <pageMargins bottom="0.0" footer="0.0" header="0.0" left="0.7" right="0.7" top="0.1651541438676098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57"/>
    <col customWidth="1" min="2" max="2" width="44.86"/>
    <col customWidth="1" min="3" max="3" width="10.0"/>
    <col customWidth="1" min="4" max="7" width="18.29"/>
  </cols>
  <sheetData>
    <row r="1">
      <c r="A1" s="19"/>
      <c r="B1" s="19"/>
      <c r="C1" s="21"/>
      <c r="D1" s="21"/>
      <c r="E1" s="21"/>
    </row>
    <row r="2">
      <c r="A2" s="19"/>
      <c r="B2" s="41" t="s">
        <v>400</v>
      </c>
      <c r="C2" s="6"/>
      <c r="D2" s="7"/>
      <c r="E2" s="42">
        <f>SUM(C6:C11)</f>
        <v>8</v>
      </c>
      <c r="F2" s="43"/>
      <c r="G2" s="43"/>
    </row>
    <row r="3">
      <c r="A3" s="19"/>
      <c r="B3" s="44"/>
      <c r="C3" s="45"/>
      <c r="D3" s="45"/>
      <c r="E3" s="45"/>
      <c r="F3" s="4"/>
      <c r="G3" s="4"/>
    </row>
    <row r="4">
      <c r="A4" s="19"/>
      <c r="B4" s="44"/>
      <c r="C4" s="46" t="s">
        <v>401</v>
      </c>
      <c r="D4" s="47" t="s">
        <v>402</v>
      </c>
      <c r="E4" s="6"/>
      <c r="F4" s="48" t="s">
        <v>403</v>
      </c>
      <c r="G4" s="7"/>
    </row>
    <row r="5">
      <c r="A5" s="19"/>
      <c r="C5" s="49"/>
      <c r="D5" s="50" t="s">
        <v>404</v>
      </c>
      <c r="E5" s="50" t="s">
        <v>405</v>
      </c>
      <c r="F5" s="51" t="s">
        <v>404</v>
      </c>
      <c r="G5" s="51" t="s">
        <v>405</v>
      </c>
    </row>
    <row r="6">
      <c r="A6" s="19"/>
      <c r="B6" s="52" t="s">
        <v>97</v>
      </c>
      <c r="C6" s="42">
        <f>COUNTIF('Listado de invitados'!F:F,"vegetariano/a")</f>
        <v>4</v>
      </c>
      <c r="D6" s="42"/>
      <c r="E6" s="42"/>
      <c r="F6" s="53"/>
      <c r="G6" s="53"/>
    </row>
    <row r="7">
      <c r="A7" s="19"/>
      <c r="B7" s="52" t="s">
        <v>94</v>
      </c>
      <c r="C7" s="42">
        <f>COUNTIF('Listado de invitados'!F:F,"vegano/a")</f>
        <v>0</v>
      </c>
      <c r="D7" s="42"/>
      <c r="E7" s="42"/>
      <c r="F7" s="53"/>
      <c r="G7" s="53"/>
    </row>
    <row r="8">
      <c r="A8" s="19"/>
      <c r="B8" s="52" t="s">
        <v>90</v>
      </c>
      <c r="C8" s="42">
        <f>COUNTIF('Listado de invitados'!F:F,"celíaco/a")</f>
        <v>3</v>
      </c>
      <c r="D8" s="42"/>
      <c r="E8" s="42"/>
      <c r="F8" s="53"/>
      <c r="G8" s="53"/>
    </row>
    <row r="9">
      <c r="A9" s="19"/>
      <c r="B9" s="52" t="s">
        <v>93</v>
      </c>
      <c r="C9" s="42">
        <f>COUNTIF('Listado de invitados'!F:F,"diabético/a")</f>
        <v>1</v>
      </c>
      <c r="D9" s="42"/>
      <c r="E9" s="42"/>
      <c r="F9" s="53"/>
      <c r="G9" s="53"/>
    </row>
    <row r="10">
      <c r="A10" s="19"/>
      <c r="B10" s="52" t="s">
        <v>406</v>
      </c>
      <c r="C10" s="54">
        <f>(COUNTIF('Listado de invitados'!E:E,"menor 0 a 3 años")+(COUNTIF('Listado de invitados'!E:E,"menor 4 a 10 años")))</f>
        <v>0</v>
      </c>
      <c r="D10" s="42"/>
      <c r="E10" s="42"/>
      <c r="F10" s="53"/>
      <c r="G10" s="53"/>
    </row>
    <row r="11">
      <c r="A11" s="19"/>
      <c r="B11" s="52" t="s">
        <v>407</v>
      </c>
      <c r="C11" s="55"/>
      <c r="D11" s="56"/>
      <c r="E11" s="42"/>
      <c r="F11" s="53"/>
      <c r="G11" s="53"/>
    </row>
    <row r="12">
      <c r="A12" s="19"/>
      <c r="B12" s="57"/>
      <c r="C12" s="58"/>
      <c r="D12" s="58"/>
      <c r="E12" s="58"/>
      <c r="F12" s="59"/>
      <c r="G12" s="59"/>
    </row>
    <row r="13">
      <c r="A13" s="19"/>
      <c r="B13" s="49"/>
      <c r="C13" s="21"/>
      <c r="D13" s="21"/>
      <c r="E13" s="21"/>
    </row>
    <row r="14">
      <c r="A14" s="19"/>
      <c r="B14" s="19"/>
      <c r="C14" s="21"/>
      <c r="D14" s="21"/>
      <c r="E14" s="21"/>
    </row>
    <row r="15">
      <c r="A15" s="19"/>
      <c r="B15" s="60" t="s">
        <v>408</v>
      </c>
      <c r="C15" s="60"/>
      <c r="D15" s="60"/>
      <c r="E15" s="60"/>
      <c r="F15" s="60"/>
      <c r="G15" s="60"/>
    </row>
    <row r="16">
      <c r="A16" s="19"/>
      <c r="B16" s="61"/>
      <c r="G16" s="62"/>
    </row>
    <row r="17">
      <c r="A17" s="19"/>
      <c r="B17" s="63"/>
      <c r="C17" s="34"/>
      <c r="D17" s="34"/>
      <c r="E17" s="34"/>
      <c r="F17" s="34"/>
      <c r="G17" s="64"/>
    </row>
    <row r="18">
      <c r="A18" s="19"/>
      <c r="B18" s="19"/>
      <c r="C18" s="21"/>
      <c r="D18" s="21"/>
      <c r="E18" s="21"/>
    </row>
    <row r="19">
      <c r="A19" s="19"/>
      <c r="B19" s="19"/>
      <c r="C19" s="21"/>
      <c r="D19" s="21"/>
      <c r="E19" s="21"/>
    </row>
    <row r="20">
      <c r="A20" s="19"/>
      <c r="B20" s="19"/>
      <c r="C20" s="21"/>
      <c r="D20" s="21"/>
      <c r="E20" s="21"/>
    </row>
    <row r="21">
      <c r="A21" s="19"/>
      <c r="B21" s="19"/>
      <c r="C21" s="21"/>
      <c r="D21" s="21"/>
      <c r="E21" s="21"/>
    </row>
    <row r="22">
      <c r="A22" s="19"/>
      <c r="B22" s="19"/>
      <c r="C22" s="21"/>
      <c r="D22" s="21"/>
      <c r="E22" s="21"/>
    </row>
    <row r="23">
      <c r="A23" s="19"/>
      <c r="B23" s="19"/>
      <c r="C23" s="21"/>
      <c r="D23" s="21"/>
      <c r="E23" s="21"/>
    </row>
    <row r="24">
      <c r="A24" s="19"/>
      <c r="B24" s="19"/>
      <c r="C24" s="21"/>
      <c r="D24" s="21"/>
      <c r="E24" s="21"/>
    </row>
    <row r="25">
      <c r="A25" s="19"/>
      <c r="B25" s="19"/>
      <c r="C25" s="21"/>
      <c r="D25" s="21"/>
      <c r="E25" s="21"/>
    </row>
    <row r="26">
      <c r="A26" s="19"/>
      <c r="B26" s="19"/>
      <c r="C26" s="21"/>
      <c r="D26" s="21"/>
      <c r="E26" s="21"/>
    </row>
    <row r="27">
      <c r="A27" s="19"/>
      <c r="B27" s="19"/>
      <c r="C27" s="21"/>
      <c r="D27" s="21"/>
      <c r="E27" s="21"/>
    </row>
    <row r="28">
      <c r="A28" s="19"/>
      <c r="B28" s="19"/>
      <c r="C28" s="21"/>
      <c r="D28" s="21"/>
      <c r="E28" s="21"/>
    </row>
    <row r="29">
      <c r="A29" s="29"/>
      <c r="B29" s="29"/>
      <c r="C29" s="65"/>
      <c r="D29" s="66"/>
      <c r="E29" s="66"/>
    </row>
    <row r="30">
      <c r="A30" s="29"/>
      <c r="B30" s="29"/>
      <c r="C30" s="65"/>
      <c r="D30" s="66"/>
      <c r="E30" s="66"/>
    </row>
    <row r="31">
      <c r="A31" s="29"/>
      <c r="B31" s="29"/>
      <c r="C31" s="65"/>
      <c r="D31" s="66"/>
      <c r="E31" s="66"/>
    </row>
    <row r="32">
      <c r="A32" s="29"/>
      <c r="B32" s="29"/>
      <c r="C32" s="65"/>
      <c r="D32" s="66"/>
      <c r="E32" s="66"/>
    </row>
    <row r="33">
      <c r="A33" s="29"/>
      <c r="B33" s="29"/>
      <c r="C33" s="65"/>
      <c r="D33" s="66"/>
      <c r="E33" s="66"/>
    </row>
    <row r="34">
      <c r="A34" s="29"/>
      <c r="B34" s="29"/>
      <c r="C34" s="65"/>
      <c r="D34" s="66"/>
      <c r="E34" s="66"/>
    </row>
    <row r="35">
      <c r="A35" s="29"/>
      <c r="B35" s="29"/>
      <c r="C35" s="65"/>
      <c r="D35" s="66"/>
      <c r="E35" s="66"/>
    </row>
    <row r="36">
      <c r="A36" s="29"/>
      <c r="B36" s="29"/>
      <c r="C36" s="65"/>
      <c r="D36" s="66"/>
      <c r="E36" s="66"/>
    </row>
    <row r="37">
      <c r="A37" s="29"/>
      <c r="B37" s="29"/>
      <c r="C37" s="65"/>
      <c r="D37" s="66"/>
      <c r="E37" s="66"/>
    </row>
    <row r="38">
      <c r="A38" s="29"/>
      <c r="B38" s="29"/>
      <c r="C38" s="65"/>
      <c r="D38" s="66"/>
      <c r="E38" s="66"/>
    </row>
    <row r="39">
      <c r="A39" s="29"/>
      <c r="B39" s="29"/>
      <c r="C39" s="65"/>
      <c r="D39" s="66"/>
      <c r="E39" s="66"/>
    </row>
    <row r="40">
      <c r="A40" s="29"/>
      <c r="B40" s="29"/>
      <c r="C40" s="65"/>
      <c r="D40" s="66"/>
      <c r="E40" s="66"/>
    </row>
    <row r="41">
      <c r="A41" s="29"/>
      <c r="B41" s="29"/>
      <c r="C41" s="65"/>
      <c r="D41" s="66"/>
      <c r="E41" s="66"/>
    </row>
    <row r="42">
      <c r="A42" s="29"/>
      <c r="B42" s="29"/>
      <c r="C42" s="65"/>
      <c r="D42" s="66"/>
      <c r="E42" s="66"/>
    </row>
    <row r="43">
      <c r="A43" s="29"/>
      <c r="B43" s="29"/>
      <c r="C43" s="65"/>
      <c r="D43" s="66"/>
      <c r="E43" s="66"/>
    </row>
    <row r="44">
      <c r="A44" s="29"/>
      <c r="B44" s="29"/>
      <c r="C44" s="65"/>
      <c r="D44" s="66"/>
      <c r="E44" s="66"/>
    </row>
    <row r="45">
      <c r="A45" s="29"/>
      <c r="B45" s="29"/>
      <c r="C45" s="65"/>
      <c r="D45" s="66"/>
      <c r="E45" s="66"/>
    </row>
    <row r="46">
      <c r="A46" s="29"/>
      <c r="B46" s="29"/>
      <c r="C46" s="65"/>
      <c r="D46" s="66"/>
      <c r="E46" s="66"/>
    </row>
    <row r="47">
      <c r="A47" s="29"/>
      <c r="B47" s="29"/>
      <c r="C47" s="65"/>
      <c r="D47" s="66"/>
      <c r="E47" s="66"/>
    </row>
    <row r="48">
      <c r="A48" s="29"/>
      <c r="B48" s="29"/>
      <c r="C48" s="65"/>
      <c r="D48" s="66"/>
      <c r="E48" s="66"/>
    </row>
    <row r="49">
      <c r="A49" s="29"/>
      <c r="B49" s="29"/>
      <c r="C49" s="65"/>
      <c r="D49" s="66"/>
      <c r="E49" s="66"/>
    </row>
    <row r="50">
      <c r="A50" s="29"/>
      <c r="B50" s="29"/>
      <c r="C50" s="65"/>
      <c r="D50" s="66"/>
      <c r="E50" s="66"/>
    </row>
    <row r="51">
      <c r="A51" s="29"/>
      <c r="B51" s="29"/>
      <c r="C51" s="65"/>
      <c r="D51" s="66"/>
      <c r="E51" s="66"/>
    </row>
    <row r="52">
      <c r="A52" s="29"/>
      <c r="B52" s="29"/>
      <c r="C52" s="65"/>
      <c r="D52" s="66"/>
      <c r="E52" s="66"/>
    </row>
    <row r="53">
      <c r="A53" s="29"/>
      <c r="B53" s="29"/>
      <c r="C53" s="65"/>
      <c r="D53" s="66"/>
      <c r="E53" s="66"/>
    </row>
    <row r="54">
      <c r="A54" s="29"/>
      <c r="B54" s="29"/>
      <c r="C54" s="65"/>
      <c r="D54" s="66"/>
      <c r="E54" s="66"/>
    </row>
    <row r="55">
      <c r="A55" s="29"/>
      <c r="B55" s="29"/>
      <c r="C55" s="65"/>
      <c r="D55" s="66"/>
      <c r="E55" s="66"/>
    </row>
    <row r="56">
      <c r="A56" s="29"/>
      <c r="B56" s="29"/>
      <c r="C56" s="65"/>
      <c r="D56" s="66"/>
      <c r="E56" s="66"/>
    </row>
    <row r="57">
      <c r="A57" s="29"/>
      <c r="B57" s="29"/>
      <c r="C57" s="65"/>
      <c r="D57" s="66"/>
      <c r="E57" s="66"/>
    </row>
    <row r="58">
      <c r="A58" s="29"/>
      <c r="B58" s="29"/>
      <c r="C58" s="65"/>
      <c r="D58" s="66"/>
      <c r="E58" s="66"/>
    </row>
    <row r="59">
      <c r="A59" s="29"/>
      <c r="B59" s="29"/>
      <c r="C59" s="65"/>
      <c r="D59" s="66"/>
      <c r="E59" s="66"/>
    </row>
    <row r="60">
      <c r="A60" s="29"/>
      <c r="B60" s="29"/>
      <c r="C60" s="65"/>
      <c r="D60" s="66"/>
      <c r="E60" s="66"/>
    </row>
    <row r="61">
      <c r="A61" s="29"/>
      <c r="B61" s="29"/>
      <c r="C61" s="65"/>
      <c r="D61" s="66"/>
      <c r="E61" s="66"/>
    </row>
    <row r="62">
      <c r="A62" s="29"/>
      <c r="B62" s="29"/>
      <c r="C62" s="65"/>
      <c r="D62" s="66"/>
      <c r="E62" s="66"/>
    </row>
    <row r="63">
      <c r="A63" s="29"/>
      <c r="B63" s="29"/>
      <c r="C63" s="65"/>
      <c r="D63" s="66"/>
      <c r="E63" s="66"/>
    </row>
    <row r="64">
      <c r="A64" s="29"/>
      <c r="B64" s="29"/>
      <c r="C64" s="65"/>
      <c r="D64" s="66"/>
      <c r="E64" s="66"/>
    </row>
    <row r="65">
      <c r="A65" s="29"/>
      <c r="B65" s="29"/>
      <c r="C65" s="65"/>
      <c r="D65" s="66"/>
      <c r="E65" s="66"/>
    </row>
    <row r="66">
      <c r="A66" s="29"/>
      <c r="B66" s="29"/>
      <c r="C66" s="65"/>
      <c r="D66" s="66"/>
      <c r="E66" s="66"/>
    </row>
    <row r="67">
      <c r="A67" s="29"/>
      <c r="B67" s="29"/>
      <c r="C67" s="65"/>
      <c r="D67" s="66"/>
      <c r="E67" s="66"/>
    </row>
    <row r="68">
      <c r="A68" s="29"/>
      <c r="B68" s="29"/>
      <c r="C68" s="65"/>
      <c r="D68" s="66"/>
      <c r="E68" s="66"/>
    </row>
    <row r="69">
      <c r="D69" s="39"/>
      <c r="E69" s="39"/>
    </row>
    <row r="70">
      <c r="D70" s="39"/>
      <c r="E70" s="39"/>
    </row>
    <row r="71">
      <c r="B71" s="1"/>
      <c r="E71" s="39"/>
    </row>
    <row r="72">
      <c r="D72" s="40"/>
      <c r="E72" s="40"/>
    </row>
    <row r="73">
      <c r="D73" s="39"/>
      <c r="E73" s="39"/>
    </row>
    <row r="74">
      <c r="D74" s="39"/>
      <c r="E74" s="39"/>
    </row>
    <row r="75">
      <c r="D75" s="39"/>
      <c r="E75" s="39"/>
    </row>
    <row r="76">
      <c r="D76" s="39"/>
      <c r="E76" s="39"/>
    </row>
    <row r="77">
      <c r="D77" s="39"/>
      <c r="E77" s="39"/>
    </row>
    <row r="78">
      <c r="D78" s="39"/>
      <c r="E78" s="39"/>
    </row>
    <row r="79">
      <c r="D79" s="39"/>
      <c r="E79" s="39"/>
    </row>
    <row r="80">
      <c r="D80" s="39"/>
      <c r="E80" s="39"/>
    </row>
    <row r="81">
      <c r="D81" s="39"/>
      <c r="E81" s="39"/>
    </row>
    <row r="82">
      <c r="D82" s="39"/>
      <c r="E82" s="39"/>
    </row>
    <row r="83">
      <c r="D83" s="39"/>
      <c r="E83" s="39"/>
    </row>
    <row r="84">
      <c r="D84" s="39"/>
      <c r="E84" s="39"/>
    </row>
    <row r="85">
      <c r="D85" s="39"/>
      <c r="E85" s="39"/>
    </row>
    <row r="86">
      <c r="D86" s="39"/>
      <c r="E86" s="39"/>
    </row>
    <row r="87">
      <c r="D87" s="39"/>
      <c r="E87" s="39"/>
    </row>
    <row r="88">
      <c r="D88" s="39"/>
      <c r="E88" s="39"/>
    </row>
    <row r="89">
      <c r="D89" s="39"/>
      <c r="E89" s="39"/>
    </row>
    <row r="90">
      <c r="D90" s="39"/>
      <c r="E90" s="39"/>
    </row>
    <row r="91">
      <c r="D91" s="39"/>
      <c r="E91" s="39"/>
    </row>
    <row r="92">
      <c r="D92" s="39"/>
      <c r="E92" s="39"/>
    </row>
    <row r="93">
      <c r="D93" s="39"/>
      <c r="E93" s="39"/>
    </row>
    <row r="94">
      <c r="D94" s="39"/>
      <c r="E94" s="39"/>
    </row>
    <row r="95">
      <c r="D95" s="39"/>
      <c r="E95" s="39"/>
    </row>
    <row r="96">
      <c r="D96" s="39"/>
      <c r="E96" s="39"/>
    </row>
    <row r="97">
      <c r="D97" s="39"/>
      <c r="E97" s="39"/>
    </row>
    <row r="98">
      <c r="D98" s="39"/>
      <c r="E98" s="39"/>
    </row>
    <row r="99">
      <c r="D99" s="39"/>
      <c r="E99" s="39"/>
    </row>
    <row r="100">
      <c r="D100" s="39"/>
      <c r="E100" s="39"/>
    </row>
    <row r="101">
      <c r="D101" s="39"/>
      <c r="E101" s="39"/>
    </row>
    <row r="102">
      <c r="D102" s="39"/>
      <c r="E102" s="39"/>
    </row>
    <row r="103">
      <c r="D103" s="39"/>
      <c r="E103" s="39"/>
    </row>
    <row r="104">
      <c r="D104" s="39"/>
      <c r="E104" s="39"/>
    </row>
    <row r="105">
      <c r="D105" s="39"/>
      <c r="E105" s="39"/>
    </row>
    <row r="106">
      <c r="D106" s="39"/>
      <c r="E106" s="39"/>
    </row>
    <row r="107">
      <c r="D107" s="39"/>
      <c r="E107" s="39"/>
    </row>
    <row r="108">
      <c r="D108" s="39"/>
      <c r="E108" s="39"/>
    </row>
    <row r="109">
      <c r="D109" s="39"/>
      <c r="E109" s="39"/>
    </row>
    <row r="110">
      <c r="D110" s="39"/>
      <c r="E110" s="39"/>
    </row>
    <row r="111">
      <c r="D111" s="39"/>
      <c r="E111" s="39"/>
    </row>
    <row r="112">
      <c r="D112" s="39"/>
      <c r="E112" s="39"/>
    </row>
    <row r="113">
      <c r="D113" s="39"/>
      <c r="E113" s="39"/>
    </row>
    <row r="114">
      <c r="D114" s="39"/>
      <c r="E114" s="39"/>
    </row>
    <row r="115">
      <c r="D115" s="39"/>
      <c r="E115" s="39"/>
    </row>
    <row r="116">
      <c r="D116" s="39"/>
      <c r="E116" s="39"/>
    </row>
    <row r="117">
      <c r="D117" s="39"/>
      <c r="E117" s="39"/>
    </row>
    <row r="118">
      <c r="D118" s="39"/>
      <c r="E118" s="39"/>
    </row>
    <row r="119">
      <c r="D119" s="39"/>
      <c r="E119" s="39"/>
    </row>
    <row r="120">
      <c r="D120" s="39"/>
      <c r="E120" s="39"/>
    </row>
    <row r="121">
      <c r="D121" s="39"/>
      <c r="E121" s="39"/>
    </row>
    <row r="122">
      <c r="D122" s="39"/>
      <c r="E122" s="39"/>
    </row>
    <row r="123">
      <c r="D123" s="39"/>
      <c r="E123" s="39"/>
    </row>
    <row r="124">
      <c r="D124" s="39"/>
      <c r="E124" s="39"/>
    </row>
    <row r="125">
      <c r="D125" s="39"/>
      <c r="E125" s="39"/>
    </row>
    <row r="126">
      <c r="D126" s="39"/>
      <c r="E126" s="39"/>
    </row>
    <row r="127">
      <c r="D127" s="39"/>
      <c r="E127" s="39"/>
    </row>
    <row r="128">
      <c r="D128" s="39"/>
      <c r="E128" s="39"/>
    </row>
    <row r="129">
      <c r="D129" s="39"/>
      <c r="E129" s="39"/>
    </row>
    <row r="130">
      <c r="D130" s="39"/>
      <c r="E130" s="39"/>
    </row>
    <row r="131">
      <c r="D131" s="39"/>
      <c r="E131" s="39"/>
    </row>
    <row r="132">
      <c r="D132" s="39"/>
      <c r="E132" s="39"/>
    </row>
    <row r="133">
      <c r="D133" s="39"/>
      <c r="E133" s="39"/>
    </row>
    <row r="134">
      <c r="D134" s="39"/>
      <c r="E134" s="39"/>
    </row>
    <row r="135">
      <c r="D135" s="39"/>
      <c r="E135" s="39"/>
    </row>
    <row r="136">
      <c r="D136" s="39"/>
      <c r="E136" s="39"/>
    </row>
    <row r="137">
      <c r="D137" s="39"/>
      <c r="E137" s="39"/>
    </row>
    <row r="138">
      <c r="D138" s="39"/>
      <c r="E138" s="39"/>
    </row>
    <row r="139">
      <c r="D139" s="39"/>
      <c r="E139" s="39"/>
    </row>
    <row r="140">
      <c r="D140" s="39"/>
      <c r="E140" s="39"/>
    </row>
    <row r="141">
      <c r="D141" s="39"/>
      <c r="E141" s="39"/>
    </row>
    <row r="142">
      <c r="D142" s="39"/>
      <c r="E142" s="39"/>
    </row>
    <row r="143">
      <c r="D143" s="39"/>
      <c r="E143" s="39"/>
    </row>
    <row r="144">
      <c r="D144" s="39"/>
      <c r="E144" s="39"/>
    </row>
    <row r="145">
      <c r="D145" s="39"/>
      <c r="E145" s="39"/>
    </row>
    <row r="146">
      <c r="D146" s="39"/>
      <c r="E146" s="39"/>
    </row>
    <row r="147">
      <c r="D147" s="39"/>
      <c r="E147" s="39"/>
    </row>
    <row r="148">
      <c r="D148" s="39"/>
      <c r="E148" s="39"/>
    </row>
    <row r="149">
      <c r="D149" s="39"/>
      <c r="E149" s="39"/>
    </row>
    <row r="150">
      <c r="D150" s="39"/>
      <c r="E150" s="39"/>
    </row>
    <row r="151">
      <c r="D151" s="39"/>
      <c r="E151" s="39"/>
    </row>
    <row r="152">
      <c r="D152" s="39"/>
      <c r="E152" s="39"/>
    </row>
    <row r="153">
      <c r="D153" s="39"/>
      <c r="E153" s="39"/>
    </row>
    <row r="154">
      <c r="D154" s="39"/>
      <c r="E154" s="39"/>
    </row>
    <row r="155">
      <c r="D155" s="39"/>
      <c r="E155" s="39"/>
    </row>
    <row r="156">
      <c r="D156" s="39"/>
      <c r="E156" s="39"/>
    </row>
    <row r="157">
      <c r="D157" s="39"/>
      <c r="E157" s="39"/>
    </row>
    <row r="158">
      <c r="D158" s="39"/>
      <c r="E158" s="39"/>
    </row>
    <row r="159">
      <c r="D159" s="39"/>
      <c r="E159" s="39"/>
    </row>
    <row r="160">
      <c r="D160" s="39"/>
      <c r="E160" s="39"/>
    </row>
    <row r="161">
      <c r="D161" s="39"/>
      <c r="E161" s="39"/>
    </row>
    <row r="162">
      <c r="D162" s="39"/>
      <c r="E162" s="39"/>
    </row>
    <row r="163">
      <c r="D163" s="39"/>
      <c r="E163" s="39"/>
    </row>
    <row r="164">
      <c r="D164" s="39"/>
      <c r="E164" s="39"/>
    </row>
    <row r="165">
      <c r="D165" s="39"/>
      <c r="E165" s="39"/>
    </row>
    <row r="166">
      <c r="D166" s="39"/>
      <c r="E166" s="39"/>
    </row>
    <row r="167">
      <c r="D167" s="39"/>
      <c r="E167" s="39"/>
    </row>
    <row r="168">
      <c r="D168" s="39"/>
      <c r="E168" s="39"/>
    </row>
    <row r="169">
      <c r="D169" s="39"/>
      <c r="E169" s="39"/>
    </row>
    <row r="170">
      <c r="D170" s="39"/>
      <c r="E170" s="39"/>
    </row>
    <row r="171">
      <c r="D171" s="39"/>
      <c r="E171" s="39"/>
    </row>
    <row r="172">
      <c r="D172" s="39"/>
      <c r="E172" s="39"/>
    </row>
    <row r="173">
      <c r="D173" s="39"/>
      <c r="E173" s="39"/>
    </row>
    <row r="174">
      <c r="D174" s="39"/>
      <c r="E174" s="39"/>
    </row>
    <row r="175">
      <c r="D175" s="39"/>
      <c r="E175" s="39"/>
    </row>
    <row r="176">
      <c r="D176" s="39"/>
      <c r="E176" s="39"/>
    </row>
    <row r="177">
      <c r="D177" s="39"/>
      <c r="E177" s="39"/>
    </row>
    <row r="178">
      <c r="D178" s="39"/>
      <c r="E178" s="39"/>
    </row>
    <row r="179">
      <c r="D179" s="39"/>
      <c r="E179" s="39"/>
    </row>
    <row r="180">
      <c r="D180" s="39"/>
      <c r="E180" s="39"/>
    </row>
    <row r="181">
      <c r="D181" s="39"/>
      <c r="E181" s="39"/>
    </row>
    <row r="182">
      <c r="D182" s="39"/>
      <c r="E182" s="39"/>
    </row>
    <row r="183">
      <c r="D183" s="39"/>
      <c r="E183" s="39"/>
    </row>
    <row r="184">
      <c r="D184" s="39"/>
      <c r="E184" s="39"/>
    </row>
    <row r="185">
      <c r="D185" s="39"/>
      <c r="E185" s="39"/>
    </row>
    <row r="186">
      <c r="D186" s="39"/>
      <c r="E186" s="39"/>
    </row>
    <row r="187">
      <c r="D187" s="39"/>
      <c r="E187" s="39"/>
    </row>
    <row r="188">
      <c r="D188" s="39"/>
      <c r="E188" s="39"/>
    </row>
    <row r="189">
      <c r="D189" s="39"/>
      <c r="E189" s="39"/>
    </row>
    <row r="190">
      <c r="D190" s="39"/>
      <c r="E190" s="39"/>
    </row>
    <row r="191">
      <c r="D191" s="39"/>
      <c r="E191" s="39"/>
    </row>
    <row r="192">
      <c r="D192" s="39"/>
      <c r="E192" s="39"/>
    </row>
    <row r="193">
      <c r="D193" s="39"/>
      <c r="E193" s="39"/>
    </row>
    <row r="194">
      <c r="D194" s="39"/>
      <c r="E194" s="39"/>
    </row>
    <row r="195">
      <c r="D195" s="39"/>
      <c r="E195" s="39"/>
    </row>
    <row r="196">
      <c r="D196" s="39"/>
      <c r="E196" s="39"/>
    </row>
    <row r="197">
      <c r="D197" s="39"/>
      <c r="E197" s="39"/>
    </row>
    <row r="198">
      <c r="D198" s="39"/>
      <c r="E198" s="39"/>
    </row>
    <row r="199">
      <c r="D199" s="39"/>
      <c r="E199" s="39"/>
    </row>
    <row r="200">
      <c r="D200" s="39"/>
      <c r="E200" s="39"/>
    </row>
    <row r="201">
      <c r="D201" s="39"/>
      <c r="E201" s="39"/>
    </row>
    <row r="202">
      <c r="D202" s="39"/>
      <c r="E202" s="39"/>
    </row>
    <row r="203">
      <c r="D203" s="39"/>
      <c r="E203" s="39"/>
    </row>
    <row r="204">
      <c r="D204" s="39"/>
      <c r="E204" s="39"/>
    </row>
    <row r="205">
      <c r="D205" s="39"/>
      <c r="E205" s="39"/>
    </row>
    <row r="206">
      <c r="D206" s="39"/>
      <c r="E206" s="39"/>
    </row>
    <row r="207">
      <c r="D207" s="39"/>
      <c r="E207" s="39"/>
    </row>
    <row r="208">
      <c r="D208" s="39"/>
      <c r="E208" s="39"/>
    </row>
    <row r="209">
      <c r="D209" s="39"/>
      <c r="E209" s="39"/>
    </row>
    <row r="210">
      <c r="D210" s="39"/>
      <c r="E210" s="39"/>
    </row>
    <row r="211">
      <c r="D211" s="39"/>
      <c r="E211" s="39"/>
    </row>
    <row r="212">
      <c r="D212" s="39"/>
      <c r="E212" s="39"/>
    </row>
    <row r="213">
      <c r="D213" s="39"/>
      <c r="E213" s="39"/>
    </row>
    <row r="214">
      <c r="D214" s="39"/>
      <c r="E214" s="39"/>
    </row>
    <row r="215">
      <c r="D215" s="39"/>
      <c r="E215" s="39"/>
    </row>
    <row r="216">
      <c r="D216" s="39"/>
      <c r="E216" s="39"/>
    </row>
    <row r="217">
      <c r="D217" s="39"/>
      <c r="E217" s="39"/>
    </row>
    <row r="218">
      <c r="D218" s="39"/>
      <c r="E218" s="39"/>
    </row>
    <row r="219">
      <c r="D219" s="39"/>
      <c r="E219" s="39"/>
    </row>
    <row r="220">
      <c r="D220" s="39"/>
      <c r="E220" s="39"/>
    </row>
    <row r="221">
      <c r="D221" s="39"/>
      <c r="E221" s="39"/>
    </row>
    <row r="222">
      <c r="D222" s="39"/>
      <c r="E222" s="39"/>
    </row>
    <row r="223">
      <c r="D223" s="39"/>
      <c r="E223" s="39"/>
    </row>
    <row r="224">
      <c r="D224" s="39"/>
      <c r="E224" s="39"/>
    </row>
    <row r="225">
      <c r="D225" s="39"/>
      <c r="E225" s="39"/>
    </row>
    <row r="226">
      <c r="D226" s="39"/>
      <c r="E226" s="39"/>
    </row>
    <row r="227">
      <c r="D227" s="39"/>
      <c r="E227" s="39"/>
    </row>
    <row r="228">
      <c r="D228" s="39"/>
      <c r="E228" s="39"/>
    </row>
    <row r="229">
      <c r="D229" s="39"/>
      <c r="E229" s="39"/>
    </row>
    <row r="230">
      <c r="D230" s="39"/>
      <c r="E230" s="39"/>
    </row>
    <row r="231">
      <c r="D231" s="39"/>
      <c r="E231" s="39"/>
    </row>
    <row r="232">
      <c r="D232" s="39"/>
      <c r="E232" s="39"/>
    </row>
    <row r="233">
      <c r="D233" s="39"/>
      <c r="E233" s="39"/>
    </row>
    <row r="234">
      <c r="D234" s="39"/>
      <c r="E234" s="39"/>
    </row>
    <row r="235">
      <c r="D235" s="39"/>
      <c r="E235" s="39"/>
    </row>
    <row r="236">
      <c r="D236" s="39"/>
      <c r="E236" s="39"/>
    </row>
    <row r="237">
      <c r="D237" s="39"/>
      <c r="E237" s="39"/>
    </row>
    <row r="238">
      <c r="D238" s="39"/>
      <c r="E238" s="39"/>
    </row>
    <row r="239">
      <c r="D239" s="39"/>
      <c r="E239" s="39"/>
    </row>
    <row r="240">
      <c r="D240" s="39"/>
      <c r="E240" s="39"/>
    </row>
    <row r="241">
      <c r="D241" s="39"/>
      <c r="E241" s="39"/>
    </row>
    <row r="242">
      <c r="D242" s="39"/>
      <c r="E242" s="39"/>
    </row>
    <row r="243">
      <c r="D243" s="39"/>
      <c r="E243" s="39"/>
    </row>
    <row r="244">
      <c r="D244" s="39"/>
      <c r="E244" s="39"/>
    </row>
    <row r="245">
      <c r="D245" s="39"/>
      <c r="E245" s="39"/>
    </row>
    <row r="246">
      <c r="D246" s="39"/>
      <c r="E246" s="39"/>
    </row>
    <row r="247">
      <c r="D247" s="39"/>
      <c r="E247" s="39"/>
    </row>
    <row r="248">
      <c r="D248" s="39"/>
      <c r="E248" s="39"/>
    </row>
    <row r="249">
      <c r="D249" s="39"/>
      <c r="E249" s="39"/>
    </row>
    <row r="250">
      <c r="D250" s="39"/>
      <c r="E250" s="39"/>
    </row>
    <row r="251">
      <c r="D251" s="39"/>
      <c r="E251" s="39"/>
    </row>
    <row r="252">
      <c r="D252" s="39"/>
      <c r="E252" s="39"/>
    </row>
    <row r="253">
      <c r="D253" s="39"/>
      <c r="E253" s="39"/>
    </row>
    <row r="254">
      <c r="D254" s="39"/>
      <c r="E254" s="39"/>
    </row>
    <row r="255">
      <c r="D255" s="39"/>
      <c r="E255" s="39"/>
    </row>
    <row r="256">
      <c r="D256" s="39"/>
      <c r="E256" s="39"/>
    </row>
    <row r="257">
      <c r="D257" s="39"/>
      <c r="E257" s="39"/>
    </row>
    <row r="258">
      <c r="D258" s="39"/>
      <c r="E258" s="39"/>
    </row>
    <row r="259">
      <c r="D259" s="39"/>
      <c r="E259" s="39"/>
    </row>
    <row r="260">
      <c r="D260" s="39"/>
      <c r="E260" s="39"/>
    </row>
    <row r="261">
      <c r="D261" s="39"/>
      <c r="E261" s="39"/>
    </row>
    <row r="262">
      <c r="D262" s="39"/>
      <c r="E262" s="39"/>
    </row>
    <row r="263">
      <c r="D263" s="39"/>
      <c r="E263" s="39"/>
    </row>
    <row r="264">
      <c r="D264" s="39"/>
      <c r="E264" s="39"/>
    </row>
    <row r="265">
      <c r="D265" s="39"/>
      <c r="E265" s="39"/>
    </row>
    <row r="266">
      <c r="D266" s="39"/>
      <c r="E266" s="39"/>
    </row>
    <row r="267">
      <c r="D267" s="39"/>
      <c r="E267" s="39"/>
    </row>
    <row r="268">
      <c r="D268" s="39"/>
      <c r="E268" s="39"/>
    </row>
    <row r="269">
      <c r="D269" s="39"/>
      <c r="E269" s="39"/>
    </row>
    <row r="270">
      <c r="D270" s="39"/>
      <c r="E270" s="39"/>
    </row>
    <row r="271">
      <c r="D271" s="39"/>
      <c r="E271" s="39"/>
    </row>
    <row r="272">
      <c r="D272" s="39"/>
      <c r="E272" s="39"/>
    </row>
    <row r="273">
      <c r="D273" s="39"/>
      <c r="E273" s="39"/>
    </row>
    <row r="274">
      <c r="D274" s="39"/>
      <c r="E274" s="39"/>
    </row>
    <row r="275">
      <c r="D275" s="39"/>
      <c r="E275" s="39"/>
    </row>
    <row r="276">
      <c r="D276" s="39"/>
      <c r="E276" s="39"/>
    </row>
    <row r="277">
      <c r="D277" s="39"/>
      <c r="E277" s="39"/>
    </row>
    <row r="278">
      <c r="D278" s="39"/>
      <c r="E278" s="39"/>
    </row>
    <row r="279">
      <c r="D279" s="39"/>
      <c r="E279" s="39"/>
    </row>
    <row r="280">
      <c r="D280" s="39"/>
      <c r="E280" s="39"/>
    </row>
    <row r="281">
      <c r="D281" s="39"/>
      <c r="E281" s="39"/>
    </row>
    <row r="282">
      <c r="D282" s="39"/>
      <c r="E282" s="39"/>
    </row>
    <row r="283">
      <c r="D283" s="39"/>
      <c r="E283" s="39"/>
    </row>
    <row r="284">
      <c r="D284" s="39"/>
      <c r="E284" s="39"/>
    </row>
    <row r="285">
      <c r="D285" s="39"/>
      <c r="E285" s="39"/>
    </row>
    <row r="286">
      <c r="D286" s="39"/>
      <c r="E286" s="39"/>
    </row>
    <row r="287">
      <c r="D287" s="39"/>
      <c r="E287" s="39"/>
    </row>
    <row r="288">
      <c r="D288" s="39"/>
      <c r="E288" s="39"/>
    </row>
    <row r="289">
      <c r="D289" s="39"/>
      <c r="E289" s="39"/>
    </row>
    <row r="290">
      <c r="D290" s="39"/>
      <c r="E290" s="39"/>
    </row>
    <row r="291">
      <c r="D291" s="39"/>
      <c r="E291" s="39"/>
    </row>
    <row r="292">
      <c r="D292" s="39"/>
      <c r="E292" s="39"/>
    </row>
    <row r="293">
      <c r="D293" s="39"/>
      <c r="E293" s="39"/>
    </row>
    <row r="294">
      <c r="D294" s="39"/>
      <c r="E294" s="39"/>
    </row>
    <row r="295">
      <c r="D295" s="39"/>
      <c r="E295" s="39"/>
    </row>
    <row r="296">
      <c r="D296" s="39"/>
      <c r="E296" s="39"/>
    </row>
    <row r="297">
      <c r="D297" s="39"/>
      <c r="E297" s="39"/>
    </row>
    <row r="298">
      <c r="D298" s="39"/>
      <c r="E298" s="39"/>
    </row>
    <row r="299">
      <c r="D299" s="39"/>
      <c r="E299" s="39"/>
    </row>
    <row r="300">
      <c r="D300" s="39"/>
      <c r="E300" s="39"/>
    </row>
    <row r="301">
      <c r="D301" s="39"/>
      <c r="E301" s="39"/>
    </row>
    <row r="302">
      <c r="D302" s="39"/>
      <c r="E302" s="39"/>
    </row>
    <row r="303">
      <c r="D303" s="39"/>
      <c r="E303" s="39"/>
    </row>
    <row r="304">
      <c r="D304" s="39"/>
      <c r="E304" s="39"/>
    </row>
    <row r="305">
      <c r="D305" s="39"/>
      <c r="E305" s="39"/>
    </row>
    <row r="306">
      <c r="D306" s="39"/>
      <c r="E306" s="39"/>
    </row>
    <row r="307">
      <c r="D307" s="39"/>
      <c r="E307" s="39"/>
    </row>
    <row r="308">
      <c r="D308" s="39"/>
      <c r="E308" s="39"/>
    </row>
    <row r="309">
      <c r="D309" s="39"/>
      <c r="E309" s="39"/>
    </row>
    <row r="310">
      <c r="D310" s="39"/>
      <c r="E310" s="39"/>
    </row>
    <row r="311">
      <c r="D311" s="39"/>
      <c r="E311" s="39"/>
    </row>
    <row r="312">
      <c r="D312" s="39"/>
      <c r="E312" s="39"/>
    </row>
    <row r="313">
      <c r="D313" s="39"/>
      <c r="E313" s="39"/>
    </row>
    <row r="314">
      <c r="D314" s="39"/>
      <c r="E314" s="39"/>
    </row>
    <row r="315">
      <c r="D315" s="39"/>
      <c r="E315" s="39"/>
    </row>
    <row r="316">
      <c r="D316" s="39"/>
      <c r="E316" s="39"/>
    </row>
    <row r="317">
      <c r="D317" s="39"/>
      <c r="E317" s="39"/>
    </row>
    <row r="318">
      <c r="D318" s="39"/>
      <c r="E318" s="39"/>
    </row>
    <row r="319">
      <c r="D319" s="39"/>
      <c r="E319" s="39"/>
    </row>
    <row r="320">
      <c r="D320" s="39"/>
      <c r="E320" s="39"/>
    </row>
    <row r="321">
      <c r="D321" s="39"/>
      <c r="E321" s="39"/>
    </row>
    <row r="322">
      <c r="D322" s="39"/>
      <c r="E322" s="39"/>
    </row>
    <row r="323">
      <c r="D323" s="39"/>
      <c r="E323" s="39"/>
    </row>
    <row r="324">
      <c r="D324" s="39"/>
      <c r="E324" s="39"/>
    </row>
    <row r="325">
      <c r="D325" s="39"/>
      <c r="E325" s="39"/>
    </row>
    <row r="326">
      <c r="D326" s="39"/>
      <c r="E326" s="39"/>
    </row>
    <row r="327">
      <c r="D327" s="39"/>
      <c r="E327" s="39"/>
    </row>
    <row r="328">
      <c r="D328" s="39"/>
      <c r="E328" s="39"/>
    </row>
    <row r="329">
      <c r="D329" s="39"/>
      <c r="E329" s="39"/>
    </row>
    <row r="330">
      <c r="D330" s="39"/>
      <c r="E330" s="39"/>
    </row>
    <row r="331">
      <c r="D331" s="39"/>
      <c r="E331" s="39"/>
    </row>
    <row r="332">
      <c r="D332" s="39"/>
      <c r="E332" s="39"/>
    </row>
    <row r="333">
      <c r="D333" s="39"/>
      <c r="E333" s="39"/>
    </row>
    <row r="334">
      <c r="D334" s="39"/>
      <c r="E334" s="39"/>
    </row>
    <row r="335">
      <c r="D335" s="39"/>
      <c r="E335" s="39"/>
    </row>
    <row r="336">
      <c r="D336" s="39"/>
      <c r="E336" s="39"/>
    </row>
    <row r="337">
      <c r="D337" s="39"/>
      <c r="E337" s="39"/>
    </row>
    <row r="338">
      <c r="D338" s="39"/>
      <c r="E338" s="39"/>
    </row>
    <row r="339">
      <c r="D339" s="39"/>
      <c r="E339" s="39"/>
    </row>
    <row r="340">
      <c r="D340" s="39"/>
      <c r="E340" s="39"/>
    </row>
    <row r="341">
      <c r="D341" s="39"/>
      <c r="E341" s="39"/>
    </row>
    <row r="342">
      <c r="D342" s="39"/>
      <c r="E342" s="39"/>
    </row>
    <row r="343">
      <c r="D343" s="39"/>
      <c r="E343" s="39"/>
    </row>
    <row r="344">
      <c r="D344" s="39"/>
      <c r="E344" s="39"/>
    </row>
    <row r="345">
      <c r="D345" s="39"/>
      <c r="E345" s="39"/>
    </row>
    <row r="346">
      <c r="D346" s="39"/>
      <c r="E346" s="39"/>
    </row>
    <row r="347">
      <c r="D347" s="39"/>
      <c r="E347" s="39"/>
    </row>
    <row r="348">
      <c r="D348" s="39"/>
      <c r="E348" s="39"/>
    </row>
    <row r="349">
      <c r="D349" s="39"/>
      <c r="E349" s="39"/>
    </row>
    <row r="350">
      <c r="D350" s="39"/>
      <c r="E350" s="39"/>
    </row>
    <row r="351">
      <c r="D351" s="39"/>
      <c r="E351" s="39"/>
    </row>
    <row r="352">
      <c r="D352" s="39"/>
      <c r="E352" s="39"/>
    </row>
    <row r="353">
      <c r="D353" s="39"/>
      <c r="E353" s="39"/>
    </row>
    <row r="354">
      <c r="D354" s="39"/>
      <c r="E354" s="39"/>
    </row>
    <row r="355">
      <c r="D355" s="39"/>
      <c r="E355" s="39"/>
    </row>
    <row r="356">
      <c r="D356" s="39"/>
      <c r="E356" s="39"/>
    </row>
    <row r="357">
      <c r="D357" s="39"/>
      <c r="E357" s="39"/>
    </row>
    <row r="358">
      <c r="D358" s="39"/>
      <c r="E358" s="39"/>
    </row>
    <row r="359">
      <c r="D359" s="39"/>
      <c r="E359" s="39"/>
    </row>
    <row r="360">
      <c r="D360" s="39"/>
      <c r="E360" s="39"/>
    </row>
    <row r="361">
      <c r="D361" s="39"/>
      <c r="E361" s="39"/>
    </row>
    <row r="362">
      <c r="D362" s="39"/>
      <c r="E362" s="39"/>
    </row>
    <row r="363">
      <c r="D363" s="39"/>
      <c r="E363" s="39"/>
    </row>
    <row r="364">
      <c r="D364" s="39"/>
      <c r="E364" s="39"/>
    </row>
    <row r="365">
      <c r="D365" s="39"/>
      <c r="E365" s="39"/>
    </row>
    <row r="366">
      <c r="D366" s="39"/>
      <c r="E366" s="39"/>
    </row>
    <row r="367">
      <c r="D367" s="39"/>
      <c r="E367" s="39"/>
    </row>
    <row r="368">
      <c r="D368" s="39"/>
      <c r="E368" s="39"/>
    </row>
    <row r="369">
      <c r="D369" s="39"/>
      <c r="E369" s="39"/>
    </row>
    <row r="370">
      <c r="D370" s="39"/>
      <c r="E370" s="39"/>
    </row>
    <row r="371">
      <c r="D371" s="39"/>
      <c r="E371" s="39"/>
    </row>
    <row r="372">
      <c r="D372" s="39"/>
      <c r="E372" s="39"/>
    </row>
    <row r="373">
      <c r="D373" s="39"/>
      <c r="E373" s="39"/>
    </row>
    <row r="374">
      <c r="D374" s="39"/>
      <c r="E374" s="39"/>
    </row>
    <row r="375">
      <c r="D375" s="39"/>
      <c r="E375" s="39"/>
    </row>
    <row r="376">
      <c r="D376" s="39"/>
      <c r="E376" s="39"/>
    </row>
    <row r="377">
      <c r="D377" s="39"/>
      <c r="E377" s="39"/>
    </row>
    <row r="378">
      <c r="D378" s="39"/>
      <c r="E378" s="39"/>
    </row>
    <row r="379">
      <c r="D379" s="39"/>
      <c r="E379" s="39"/>
    </row>
    <row r="380">
      <c r="D380" s="39"/>
      <c r="E380" s="39"/>
    </row>
    <row r="381">
      <c r="D381" s="39"/>
      <c r="E381" s="39"/>
    </row>
    <row r="382">
      <c r="D382" s="39"/>
      <c r="E382" s="39"/>
    </row>
    <row r="383">
      <c r="D383" s="39"/>
      <c r="E383" s="39"/>
    </row>
    <row r="384">
      <c r="D384" s="39"/>
      <c r="E384" s="39"/>
    </row>
    <row r="385">
      <c r="D385" s="39"/>
      <c r="E385" s="39"/>
    </row>
    <row r="386">
      <c r="D386" s="39"/>
      <c r="E386" s="39"/>
    </row>
    <row r="387">
      <c r="D387" s="39"/>
      <c r="E387" s="39"/>
    </row>
    <row r="388">
      <c r="D388" s="39"/>
      <c r="E388" s="39"/>
    </row>
    <row r="389">
      <c r="D389" s="39"/>
      <c r="E389" s="39"/>
    </row>
    <row r="390">
      <c r="D390" s="39"/>
      <c r="E390" s="39"/>
    </row>
    <row r="391">
      <c r="D391" s="39"/>
      <c r="E391" s="39"/>
    </row>
    <row r="392">
      <c r="D392" s="39"/>
      <c r="E392" s="39"/>
    </row>
    <row r="393">
      <c r="D393" s="39"/>
      <c r="E393" s="39"/>
    </row>
    <row r="394">
      <c r="D394" s="39"/>
      <c r="E394" s="39"/>
    </row>
    <row r="395">
      <c r="D395" s="39"/>
      <c r="E395" s="39"/>
    </row>
    <row r="396">
      <c r="D396" s="39"/>
      <c r="E396" s="39"/>
    </row>
    <row r="397">
      <c r="D397" s="39"/>
      <c r="E397" s="39"/>
    </row>
    <row r="398">
      <c r="D398" s="39"/>
      <c r="E398" s="39"/>
    </row>
    <row r="399">
      <c r="D399" s="39"/>
      <c r="E399" s="39"/>
    </row>
    <row r="400">
      <c r="D400" s="39"/>
      <c r="E400" s="39"/>
    </row>
    <row r="401">
      <c r="D401" s="39"/>
      <c r="E401" s="39"/>
    </row>
    <row r="402">
      <c r="D402" s="39"/>
      <c r="E402" s="39"/>
    </row>
    <row r="403">
      <c r="D403" s="39"/>
      <c r="E403" s="39"/>
    </row>
    <row r="404">
      <c r="D404" s="39"/>
      <c r="E404" s="39"/>
    </row>
    <row r="405">
      <c r="D405" s="39"/>
      <c r="E405" s="39"/>
    </row>
    <row r="406">
      <c r="D406" s="39"/>
      <c r="E406" s="39"/>
    </row>
    <row r="407">
      <c r="D407" s="39"/>
      <c r="E407" s="39"/>
    </row>
    <row r="408">
      <c r="D408" s="39"/>
      <c r="E408" s="39"/>
    </row>
    <row r="409">
      <c r="D409" s="39"/>
      <c r="E409" s="39"/>
    </row>
    <row r="410">
      <c r="D410" s="39"/>
      <c r="E410" s="39"/>
    </row>
    <row r="411">
      <c r="D411" s="39"/>
      <c r="E411" s="39"/>
    </row>
    <row r="412">
      <c r="D412" s="39"/>
      <c r="E412" s="39"/>
    </row>
    <row r="413">
      <c r="D413" s="39"/>
      <c r="E413" s="39"/>
    </row>
    <row r="414">
      <c r="D414" s="39"/>
      <c r="E414" s="39"/>
    </row>
    <row r="415">
      <c r="D415" s="39"/>
      <c r="E415" s="39"/>
    </row>
    <row r="416">
      <c r="D416" s="39"/>
      <c r="E416" s="39"/>
    </row>
    <row r="417">
      <c r="D417" s="39"/>
      <c r="E417" s="39"/>
    </row>
    <row r="418">
      <c r="D418" s="39"/>
      <c r="E418" s="39"/>
    </row>
    <row r="419">
      <c r="D419" s="39"/>
      <c r="E419" s="39"/>
    </row>
    <row r="420">
      <c r="D420" s="39"/>
      <c r="E420" s="39"/>
    </row>
    <row r="421">
      <c r="D421" s="39"/>
      <c r="E421" s="39"/>
    </row>
    <row r="422">
      <c r="D422" s="39"/>
      <c r="E422" s="39"/>
    </row>
    <row r="423">
      <c r="D423" s="39"/>
      <c r="E423" s="39"/>
    </row>
    <row r="424">
      <c r="D424" s="39"/>
      <c r="E424" s="39"/>
    </row>
    <row r="425">
      <c r="D425" s="39"/>
      <c r="E425" s="39"/>
    </row>
    <row r="426">
      <c r="D426" s="39"/>
      <c r="E426" s="39"/>
    </row>
    <row r="427">
      <c r="D427" s="39"/>
      <c r="E427" s="39"/>
    </row>
    <row r="428">
      <c r="D428" s="39"/>
      <c r="E428" s="39"/>
    </row>
    <row r="429">
      <c r="D429" s="39"/>
      <c r="E429" s="39"/>
    </row>
    <row r="430">
      <c r="D430" s="39"/>
      <c r="E430" s="39"/>
    </row>
    <row r="431">
      <c r="D431" s="39"/>
      <c r="E431" s="39"/>
    </row>
    <row r="432">
      <c r="D432" s="39"/>
      <c r="E432" s="39"/>
    </row>
    <row r="433">
      <c r="D433" s="39"/>
      <c r="E433" s="39"/>
    </row>
    <row r="434">
      <c r="D434" s="39"/>
      <c r="E434" s="39"/>
    </row>
    <row r="435">
      <c r="D435" s="39"/>
      <c r="E435" s="39"/>
    </row>
    <row r="436">
      <c r="D436" s="39"/>
      <c r="E436" s="39"/>
    </row>
    <row r="437">
      <c r="D437" s="39"/>
      <c r="E437" s="39"/>
    </row>
    <row r="438">
      <c r="D438" s="39"/>
      <c r="E438" s="39"/>
    </row>
    <row r="439">
      <c r="D439" s="39"/>
      <c r="E439" s="39"/>
    </row>
    <row r="440">
      <c r="D440" s="39"/>
      <c r="E440" s="39"/>
    </row>
    <row r="441">
      <c r="D441" s="39"/>
      <c r="E441" s="39"/>
    </row>
    <row r="442">
      <c r="D442" s="39"/>
      <c r="E442" s="39"/>
    </row>
    <row r="443">
      <c r="D443" s="39"/>
      <c r="E443" s="39"/>
    </row>
    <row r="444">
      <c r="D444" s="39"/>
      <c r="E444" s="39"/>
    </row>
    <row r="445">
      <c r="D445" s="39"/>
      <c r="E445" s="39"/>
    </row>
    <row r="446">
      <c r="D446" s="39"/>
      <c r="E446" s="39"/>
    </row>
    <row r="447">
      <c r="D447" s="39"/>
      <c r="E447" s="39"/>
    </row>
    <row r="448">
      <c r="D448" s="39"/>
      <c r="E448" s="39"/>
    </row>
    <row r="449">
      <c r="D449" s="39"/>
      <c r="E449" s="39"/>
    </row>
    <row r="450">
      <c r="D450" s="39"/>
      <c r="E450" s="39"/>
    </row>
    <row r="451">
      <c r="D451" s="39"/>
      <c r="E451" s="39"/>
    </row>
    <row r="452">
      <c r="D452" s="39"/>
      <c r="E452" s="39"/>
    </row>
    <row r="453">
      <c r="D453" s="39"/>
      <c r="E453" s="39"/>
    </row>
    <row r="454">
      <c r="D454" s="39"/>
      <c r="E454" s="39"/>
    </row>
    <row r="455">
      <c r="D455" s="39"/>
      <c r="E455" s="39"/>
    </row>
    <row r="456">
      <c r="D456" s="39"/>
      <c r="E456" s="39"/>
    </row>
    <row r="457">
      <c r="D457" s="39"/>
      <c r="E457" s="39"/>
    </row>
    <row r="458">
      <c r="D458" s="39"/>
      <c r="E458" s="39"/>
    </row>
    <row r="459">
      <c r="D459" s="39"/>
      <c r="E459" s="39"/>
    </row>
    <row r="460">
      <c r="D460" s="39"/>
      <c r="E460" s="39"/>
    </row>
    <row r="461">
      <c r="D461" s="39"/>
      <c r="E461" s="39"/>
    </row>
    <row r="462">
      <c r="D462" s="39"/>
      <c r="E462" s="39"/>
    </row>
    <row r="463">
      <c r="D463" s="39"/>
      <c r="E463" s="39"/>
    </row>
    <row r="464">
      <c r="D464" s="39"/>
      <c r="E464" s="39"/>
    </row>
    <row r="465">
      <c r="D465" s="39"/>
      <c r="E465" s="39"/>
    </row>
    <row r="466">
      <c r="D466" s="39"/>
      <c r="E466" s="39"/>
    </row>
    <row r="467">
      <c r="D467" s="39"/>
      <c r="E467" s="39"/>
    </row>
    <row r="468">
      <c r="D468" s="39"/>
      <c r="E468" s="39"/>
    </row>
    <row r="469">
      <c r="D469" s="39"/>
      <c r="E469" s="39"/>
    </row>
    <row r="470">
      <c r="D470" s="39"/>
      <c r="E470" s="39"/>
    </row>
    <row r="471">
      <c r="D471" s="39"/>
      <c r="E471" s="39"/>
    </row>
    <row r="472">
      <c r="D472" s="39"/>
      <c r="E472" s="39"/>
    </row>
    <row r="473">
      <c r="D473" s="39"/>
      <c r="E473" s="39"/>
    </row>
    <row r="474">
      <c r="D474" s="39"/>
      <c r="E474" s="39"/>
    </row>
    <row r="475">
      <c r="D475" s="39"/>
      <c r="E475" s="39"/>
    </row>
    <row r="476">
      <c r="D476" s="39"/>
      <c r="E476" s="39"/>
    </row>
    <row r="477">
      <c r="D477" s="39"/>
      <c r="E477" s="39"/>
    </row>
    <row r="478">
      <c r="D478" s="39"/>
      <c r="E478" s="39"/>
    </row>
    <row r="479">
      <c r="D479" s="39"/>
      <c r="E479" s="39"/>
    </row>
    <row r="480">
      <c r="D480" s="39"/>
      <c r="E480" s="39"/>
    </row>
    <row r="481">
      <c r="D481" s="39"/>
      <c r="E481" s="39"/>
    </row>
    <row r="482">
      <c r="D482" s="39"/>
      <c r="E482" s="39"/>
    </row>
    <row r="483">
      <c r="D483" s="39"/>
      <c r="E483" s="39"/>
    </row>
    <row r="484">
      <c r="D484" s="39"/>
      <c r="E484" s="39"/>
    </row>
    <row r="485">
      <c r="D485" s="39"/>
      <c r="E485" s="39"/>
    </row>
    <row r="486">
      <c r="D486" s="39"/>
      <c r="E486" s="39"/>
    </row>
    <row r="487">
      <c r="D487" s="39"/>
      <c r="E487" s="39"/>
    </row>
    <row r="488">
      <c r="D488" s="39"/>
      <c r="E488" s="39"/>
    </row>
    <row r="489">
      <c r="D489" s="39"/>
      <c r="E489" s="39"/>
    </row>
    <row r="490">
      <c r="D490" s="39"/>
      <c r="E490" s="39"/>
    </row>
    <row r="491">
      <c r="D491" s="39"/>
      <c r="E491" s="39"/>
    </row>
    <row r="492">
      <c r="D492" s="39"/>
      <c r="E492" s="39"/>
    </row>
    <row r="493">
      <c r="D493" s="39"/>
      <c r="E493" s="39"/>
    </row>
    <row r="494">
      <c r="D494" s="39"/>
      <c r="E494" s="39"/>
    </row>
    <row r="495">
      <c r="D495" s="39"/>
      <c r="E495" s="39"/>
    </row>
    <row r="496">
      <c r="D496" s="39"/>
      <c r="E496" s="39"/>
    </row>
    <row r="497">
      <c r="D497" s="39"/>
      <c r="E497" s="39"/>
    </row>
    <row r="498">
      <c r="D498" s="39"/>
      <c r="E498" s="39"/>
    </row>
    <row r="499">
      <c r="D499" s="39"/>
      <c r="E499" s="39"/>
    </row>
    <row r="500">
      <c r="D500" s="39"/>
      <c r="E500" s="39"/>
    </row>
    <row r="501">
      <c r="D501" s="39"/>
      <c r="E501" s="39"/>
    </row>
    <row r="502">
      <c r="D502" s="39"/>
      <c r="E502" s="39"/>
    </row>
    <row r="503">
      <c r="D503" s="39"/>
      <c r="E503" s="39"/>
    </row>
    <row r="504">
      <c r="D504" s="39"/>
      <c r="E504" s="39"/>
    </row>
    <row r="505">
      <c r="D505" s="39"/>
      <c r="E505" s="39"/>
    </row>
    <row r="506">
      <c r="D506" s="39"/>
      <c r="E506" s="39"/>
    </row>
    <row r="507">
      <c r="D507" s="39"/>
      <c r="E507" s="39"/>
    </row>
    <row r="508">
      <c r="D508" s="39"/>
      <c r="E508" s="39"/>
    </row>
    <row r="509">
      <c r="D509" s="39"/>
      <c r="E509" s="39"/>
    </row>
    <row r="510">
      <c r="D510" s="39"/>
      <c r="E510" s="39"/>
    </row>
    <row r="511">
      <c r="D511" s="39"/>
      <c r="E511" s="39"/>
    </row>
    <row r="512">
      <c r="D512" s="39"/>
      <c r="E512" s="39"/>
    </row>
    <row r="513">
      <c r="D513" s="39"/>
      <c r="E513" s="39"/>
    </row>
    <row r="514">
      <c r="D514" s="39"/>
      <c r="E514" s="39"/>
    </row>
    <row r="515">
      <c r="D515" s="39"/>
      <c r="E515" s="39"/>
    </row>
    <row r="516">
      <c r="D516" s="39"/>
      <c r="E516" s="39"/>
    </row>
    <row r="517">
      <c r="D517" s="39"/>
      <c r="E517" s="39"/>
    </row>
    <row r="518">
      <c r="D518" s="39"/>
      <c r="E518" s="39"/>
    </row>
    <row r="519">
      <c r="D519" s="39"/>
      <c r="E519" s="39"/>
    </row>
    <row r="520">
      <c r="D520" s="39"/>
      <c r="E520" s="39"/>
    </row>
    <row r="521">
      <c r="D521" s="39"/>
      <c r="E521" s="39"/>
    </row>
    <row r="522">
      <c r="D522" s="39"/>
      <c r="E522" s="39"/>
    </row>
    <row r="523">
      <c r="D523" s="39"/>
      <c r="E523" s="39"/>
    </row>
    <row r="524">
      <c r="D524" s="39"/>
      <c r="E524" s="39"/>
    </row>
    <row r="525">
      <c r="D525" s="39"/>
      <c r="E525" s="39"/>
    </row>
    <row r="526">
      <c r="D526" s="39"/>
      <c r="E526" s="39"/>
    </row>
    <row r="527">
      <c r="D527" s="39"/>
      <c r="E527" s="39"/>
    </row>
    <row r="528">
      <c r="D528" s="39"/>
      <c r="E528" s="39"/>
    </row>
    <row r="529">
      <c r="D529" s="39"/>
      <c r="E529" s="39"/>
    </row>
    <row r="530">
      <c r="D530" s="39"/>
      <c r="E530" s="39"/>
    </row>
    <row r="531">
      <c r="D531" s="39"/>
      <c r="E531" s="39"/>
    </row>
    <row r="532">
      <c r="D532" s="39"/>
      <c r="E532" s="39"/>
    </row>
    <row r="533">
      <c r="D533" s="39"/>
      <c r="E533" s="39"/>
    </row>
    <row r="534">
      <c r="D534" s="39"/>
      <c r="E534" s="39"/>
    </row>
    <row r="535">
      <c r="D535" s="39"/>
      <c r="E535" s="39"/>
    </row>
    <row r="536">
      <c r="D536" s="39"/>
      <c r="E536" s="39"/>
    </row>
    <row r="537">
      <c r="D537" s="39"/>
      <c r="E537" s="39"/>
    </row>
    <row r="538">
      <c r="D538" s="39"/>
      <c r="E538" s="39"/>
    </row>
    <row r="539">
      <c r="D539" s="39"/>
      <c r="E539" s="39"/>
    </row>
    <row r="540">
      <c r="D540" s="39"/>
      <c r="E540" s="39"/>
    </row>
    <row r="541">
      <c r="D541" s="39"/>
      <c r="E541" s="39"/>
    </row>
    <row r="542">
      <c r="D542" s="39"/>
      <c r="E542" s="39"/>
    </row>
    <row r="543">
      <c r="D543" s="39"/>
      <c r="E543" s="39"/>
    </row>
    <row r="544">
      <c r="D544" s="39"/>
      <c r="E544" s="39"/>
    </row>
    <row r="545">
      <c r="D545" s="39"/>
      <c r="E545" s="39"/>
    </row>
    <row r="546">
      <c r="D546" s="39"/>
      <c r="E546" s="39"/>
    </row>
    <row r="547">
      <c r="D547" s="39"/>
      <c r="E547" s="39"/>
    </row>
    <row r="548">
      <c r="D548" s="39"/>
      <c r="E548" s="39"/>
    </row>
    <row r="549">
      <c r="D549" s="39"/>
      <c r="E549" s="39"/>
    </row>
    <row r="550">
      <c r="D550" s="39"/>
      <c r="E550" s="39"/>
    </row>
    <row r="551">
      <c r="D551" s="39"/>
      <c r="E551" s="39"/>
    </row>
    <row r="552">
      <c r="D552" s="39"/>
      <c r="E552" s="39"/>
    </row>
    <row r="553">
      <c r="D553" s="39"/>
      <c r="E553" s="39"/>
    </row>
    <row r="554">
      <c r="D554" s="39"/>
      <c r="E554" s="39"/>
    </row>
    <row r="555">
      <c r="D555" s="39"/>
      <c r="E555" s="39"/>
    </row>
    <row r="556">
      <c r="D556" s="39"/>
      <c r="E556" s="39"/>
    </row>
    <row r="557">
      <c r="D557" s="39"/>
      <c r="E557" s="39"/>
    </row>
    <row r="558">
      <c r="D558" s="39"/>
      <c r="E558" s="39"/>
    </row>
    <row r="559">
      <c r="D559" s="39"/>
      <c r="E559" s="39"/>
    </row>
    <row r="560">
      <c r="D560" s="39"/>
      <c r="E560" s="39"/>
    </row>
    <row r="561">
      <c r="D561" s="39"/>
      <c r="E561" s="39"/>
    </row>
    <row r="562">
      <c r="D562" s="39"/>
      <c r="E562" s="39"/>
    </row>
    <row r="563">
      <c r="D563" s="39"/>
      <c r="E563" s="39"/>
    </row>
    <row r="564">
      <c r="D564" s="39"/>
      <c r="E564" s="39"/>
    </row>
    <row r="565">
      <c r="D565" s="39"/>
      <c r="E565" s="39"/>
    </row>
    <row r="566">
      <c r="D566" s="39"/>
      <c r="E566" s="39"/>
    </row>
    <row r="567">
      <c r="D567" s="39"/>
      <c r="E567" s="39"/>
    </row>
    <row r="568">
      <c r="D568" s="39"/>
      <c r="E568" s="39"/>
    </row>
    <row r="569">
      <c r="D569" s="39"/>
      <c r="E569" s="39"/>
    </row>
    <row r="570">
      <c r="D570" s="39"/>
      <c r="E570" s="39"/>
    </row>
    <row r="571">
      <c r="D571" s="39"/>
      <c r="E571" s="39"/>
    </row>
    <row r="572">
      <c r="D572" s="39"/>
      <c r="E572" s="39"/>
    </row>
    <row r="573">
      <c r="D573" s="39"/>
      <c r="E573" s="39"/>
    </row>
    <row r="574">
      <c r="D574" s="39"/>
      <c r="E574" s="39"/>
    </row>
    <row r="575">
      <c r="D575" s="39"/>
      <c r="E575" s="39"/>
    </row>
    <row r="576">
      <c r="D576" s="39"/>
      <c r="E576" s="39"/>
    </row>
    <row r="577">
      <c r="D577" s="39"/>
      <c r="E577" s="39"/>
    </row>
    <row r="578">
      <c r="D578" s="39"/>
      <c r="E578" s="39"/>
    </row>
    <row r="579">
      <c r="D579" s="39"/>
      <c r="E579" s="39"/>
    </row>
    <row r="580">
      <c r="D580" s="39"/>
      <c r="E580" s="39"/>
    </row>
    <row r="581">
      <c r="D581" s="39"/>
      <c r="E581" s="39"/>
    </row>
    <row r="582">
      <c r="D582" s="39"/>
      <c r="E582" s="39"/>
    </row>
    <row r="583">
      <c r="D583" s="39"/>
      <c r="E583" s="39"/>
    </row>
    <row r="584">
      <c r="D584" s="39"/>
      <c r="E584" s="39"/>
    </row>
    <row r="585">
      <c r="D585" s="39"/>
      <c r="E585" s="39"/>
    </row>
    <row r="586">
      <c r="D586" s="39"/>
      <c r="E586" s="39"/>
    </row>
    <row r="587">
      <c r="D587" s="39"/>
      <c r="E587" s="39"/>
    </row>
    <row r="588">
      <c r="D588" s="39"/>
      <c r="E588" s="39"/>
    </row>
    <row r="589">
      <c r="D589" s="39"/>
      <c r="E589" s="39"/>
    </row>
    <row r="590">
      <c r="D590" s="39"/>
      <c r="E590" s="39"/>
    </row>
    <row r="591">
      <c r="D591" s="39"/>
      <c r="E591" s="39"/>
    </row>
    <row r="592">
      <c r="D592" s="39"/>
      <c r="E592" s="39"/>
    </row>
    <row r="593">
      <c r="D593" s="39"/>
      <c r="E593" s="39"/>
    </row>
    <row r="594">
      <c r="D594" s="39"/>
      <c r="E594" s="39"/>
    </row>
    <row r="595">
      <c r="D595" s="39"/>
      <c r="E595" s="39"/>
    </row>
    <row r="596">
      <c r="D596" s="39"/>
      <c r="E596" s="39"/>
    </row>
    <row r="597">
      <c r="D597" s="39"/>
      <c r="E597" s="39"/>
    </row>
    <row r="598">
      <c r="D598" s="39"/>
      <c r="E598" s="39"/>
    </row>
    <row r="599">
      <c r="D599" s="39"/>
      <c r="E599" s="39"/>
    </row>
    <row r="600">
      <c r="D600" s="39"/>
      <c r="E600" s="39"/>
    </row>
    <row r="601">
      <c r="D601" s="39"/>
      <c r="E601" s="39"/>
    </row>
    <row r="602">
      <c r="D602" s="39"/>
      <c r="E602" s="39"/>
    </row>
    <row r="603">
      <c r="D603" s="39"/>
      <c r="E603" s="39"/>
    </row>
    <row r="604">
      <c r="D604" s="39"/>
      <c r="E604" s="39"/>
    </row>
    <row r="605">
      <c r="D605" s="39"/>
      <c r="E605" s="39"/>
    </row>
    <row r="606">
      <c r="D606" s="39"/>
      <c r="E606" s="39"/>
    </row>
    <row r="607">
      <c r="D607" s="39"/>
      <c r="E607" s="39"/>
    </row>
    <row r="608">
      <c r="D608" s="39"/>
      <c r="E608" s="39"/>
    </row>
    <row r="609">
      <c r="D609" s="39"/>
      <c r="E609" s="39"/>
    </row>
    <row r="610">
      <c r="D610" s="39"/>
      <c r="E610" s="39"/>
    </row>
    <row r="611">
      <c r="D611" s="39"/>
      <c r="E611" s="39"/>
    </row>
    <row r="612">
      <c r="D612" s="39"/>
      <c r="E612" s="39"/>
    </row>
    <row r="613">
      <c r="D613" s="39"/>
      <c r="E613" s="39"/>
    </row>
    <row r="614">
      <c r="D614" s="39"/>
      <c r="E614" s="39"/>
    </row>
    <row r="615">
      <c r="D615" s="39"/>
      <c r="E615" s="39"/>
    </row>
    <row r="616">
      <c r="D616" s="39"/>
      <c r="E616" s="39"/>
    </row>
    <row r="617">
      <c r="D617" s="39"/>
      <c r="E617" s="39"/>
    </row>
    <row r="618">
      <c r="D618" s="39"/>
      <c r="E618" s="39"/>
    </row>
    <row r="619">
      <c r="D619" s="39"/>
      <c r="E619" s="39"/>
    </row>
    <row r="620">
      <c r="D620" s="39"/>
      <c r="E620" s="39"/>
    </row>
    <row r="621">
      <c r="D621" s="39"/>
      <c r="E621" s="39"/>
    </row>
    <row r="622">
      <c r="D622" s="39"/>
      <c r="E622" s="39"/>
    </row>
    <row r="623">
      <c r="D623" s="39"/>
      <c r="E623" s="39"/>
    </row>
    <row r="624">
      <c r="D624" s="39"/>
      <c r="E624" s="39"/>
    </row>
    <row r="625">
      <c r="D625" s="39"/>
      <c r="E625" s="39"/>
    </row>
    <row r="626">
      <c r="D626" s="39"/>
      <c r="E626" s="39"/>
    </row>
    <row r="627">
      <c r="D627" s="39"/>
      <c r="E627" s="39"/>
    </row>
    <row r="628">
      <c r="D628" s="39"/>
      <c r="E628" s="39"/>
    </row>
    <row r="629">
      <c r="D629" s="39"/>
      <c r="E629" s="39"/>
    </row>
    <row r="630">
      <c r="D630" s="39"/>
      <c r="E630" s="39"/>
    </row>
    <row r="631">
      <c r="D631" s="39"/>
      <c r="E631" s="39"/>
    </row>
    <row r="632">
      <c r="D632" s="39"/>
      <c r="E632" s="39"/>
    </row>
    <row r="633">
      <c r="D633" s="39"/>
      <c r="E633" s="39"/>
    </row>
    <row r="634">
      <c r="D634" s="39"/>
      <c r="E634" s="39"/>
    </row>
    <row r="635">
      <c r="D635" s="39"/>
      <c r="E635" s="39"/>
    </row>
    <row r="636">
      <c r="D636" s="39"/>
      <c r="E636" s="39"/>
    </row>
    <row r="637">
      <c r="D637" s="39"/>
      <c r="E637" s="39"/>
    </row>
    <row r="638">
      <c r="D638" s="39"/>
      <c r="E638" s="39"/>
    </row>
    <row r="639">
      <c r="D639" s="39"/>
      <c r="E639" s="39"/>
    </row>
    <row r="640">
      <c r="D640" s="39"/>
      <c r="E640" s="39"/>
    </row>
    <row r="641">
      <c r="D641" s="39"/>
      <c r="E641" s="39"/>
    </row>
    <row r="642">
      <c r="D642" s="39"/>
      <c r="E642" s="39"/>
    </row>
    <row r="643">
      <c r="D643" s="39"/>
      <c r="E643" s="39"/>
    </row>
    <row r="644">
      <c r="D644" s="39"/>
      <c r="E644" s="39"/>
    </row>
    <row r="645">
      <c r="D645" s="39"/>
      <c r="E645" s="39"/>
    </row>
    <row r="646">
      <c r="D646" s="39"/>
      <c r="E646" s="39"/>
    </row>
    <row r="647">
      <c r="D647" s="39"/>
      <c r="E647" s="39"/>
    </row>
    <row r="648">
      <c r="D648" s="39"/>
      <c r="E648" s="39"/>
    </row>
    <row r="649">
      <c r="D649" s="39"/>
      <c r="E649" s="39"/>
    </row>
    <row r="650">
      <c r="D650" s="39"/>
      <c r="E650" s="39"/>
    </row>
    <row r="651">
      <c r="D651" s="39"/>
      <c r="E651" s="39"/>
    </row>
    <row r="652">
      <c r="D652" s="39"/>
      <c r="E652" s="39"/>
    </row>
    <row r="653">
      <c r="D653" s="39"/>
      <c r="E653" s="39"/>
    </row>
    <row r="654">
      <c r="D654" s="39"/>
      <c r="E654" s="39"/>
    </row>
    <row r="655">
      <c r="D655" s="39"/>
      <c r="E655" s="39"/>
    </row>
    <row r="656">
      <c r="D656" s="39"/>
      <c r="E656" s="39"/>
    </row>
    <row r="657">
      <c r="D657" s="39"/>
      <c r="E657" s="39"/>
    </row>
    <row r="658">
      <c r="D658" s="39"/>
      <c r="E658" s="39"/>
    </row>
    <row r="659">
      <c r="D659" s="39"/>
      <c r="E659" s="39"/>
    </row>
    <row r="660">
      <c r="D660" s="39"/>
      <c r="E660" s="39"/>
    </row>
    <row r="661">
      <c r="D661" s="39"/>
      <c r="E661" s="39"/>
    </row>
    <row r="662">
      <c r="D662" s="39"/>
      <c r="E662" s="39"/>
    </row>
    <row r="663">
      <c r="D663" s="39"/>
      <c r="E663" s="39"/>
    </row>
    <row r="664">
      <c r="D664" s="39"/>
      <c r="E664" s="39"/>
    </row>
    <row r="665">
      <c r="D665" s="39"/>
      <c r="E665" s="39"/>
    </row>
    <row r="666">
      <c r="D666" s="39"/>
      <c r="E666" s="39"/>
    </row>
    <row r="667">
      <c r="D667" s="39"/>
      <c r="E667" s="39"/>
    </row>
    <row r="668">
      <c r="D668" s="39"/>
      <c r="E668" s="39"/>
    </row>
    <row r="669">
      <c r="D669" s="39"/>
      <c r="E669" s="39"/>
    </row>
    <row r="670">
      <c r="D670" s="39"/>
      <c r="E670" s="39"/>
    </row>
    <row r="671">
      <c r="D671" s="39"/>
      <c r="E671" s="39"/>
    </row>
    <row r="672">
      <c r="D672" s="39"/>
      <c r="E672" s="39"/>
    </row>
    <row r="673">
      <c r="D673" s="39"/>
      <c r="E673" s="39"/>
    </row>
    <row r="674">
      <c r="D674" s="39"/>
      <c r="E674" s="39"/>
    </row>
    <row r="675">
      <c r="D675" s="39"/>
      <c r="E675" s="39"/>
    </row>
    <row r="676">
      <c r="D676" s="39"/>
      <c r="E676" s="39"/>
    </row>
    <row r="677">
      <c r="D677" s="39"/>
      <c r="E677" s="39"/>
    </row>
    <row r="678">
      <c r="D678" s="39"/>
      <c r="E678" s="39"/>
    </row>
    <row r="679">
      <c r="D679" s="39"/>
      <c r="E679" s="39"/>
    </row>
    <row r="680">
      <c r="D680" s="39"/>
      <c r="E680" s="39"/>
    </row>
    <row r="681">
      <c r="D681" s="39"/>
      <c r="E681" s="39"/>
    </row>
    <row r="682">
      <c r="D682" s="39"/>
      <c r="E682" s="39"/>
    </row>
    <row r="683">
      <c r="D683" s="39"/>
      <c r="E683" s="39"/>
    </row>
    <row r="684">
      <c r="D684" s="39"/>
      <c r="E684" s="39"/>
    </row>
    <row r="685">
      <c r="D685" s="39"/>
      <c r="E685" s="39"/>
    </row>
    <row r="686">
      <c r="D686" s="39"/>
      <c r="E686" s="39"/>
    </row>
    <row r="687">
      <c r="D687" s="39"/>
      <c r="E687" s="39"/>
    </row>
    <row r="688">
      <c r="D688" s="39"/>
      <c r="E688" s="39"/>
    </row>
    <row r="689">
      <c r="D689" s="39"/>
      <c r="E689" s="39"/>
    </row>
    <row r="690">
      <c r="D690" s="39"/>
      <c r="E690" s="39"/>
    </row>
    <row r="691">
      <c r="D691" s="39"/>
      <c r="E691" s="39"/>
    </row>
    <row r="692">
      <c r="D692" s="39"/>
      <c r="E692" s="39"/>
    </row>
    <row r="693">
      <c r="D693" s="39"/>
      <c r="E693" s="39"/>
    </row>
    <row r="694">
      <c r="D694" s="39"/>
      <c r="E694" s="39"/>
    </row>
    <row r="695">
      <c r="D695" s="39"/>
      <c r="E695" s="39"/>
    </row>
    <row r="696">
      <c r="D696" s="39"/>
      <c r="E696" s="39"/>
    </row>
    <row r="697">
      <c r="D697" s="39"/>
      <c r="E697" s="39"/>
    </row>
    <row r="698">
      <c r="D698" s="39"/>
      <c r="E698" s="39"/>
    </row>
    <row r="699">
      <c r="D699" s="39"/>
      <c r="E699" s="39"/>
    </row>
    <row r="700">
      <c r="D700" s="39"/>
      <c r="E700" s="39"/>
    </row>
    <row r="701">
      <c r="D701" s="39"/>
      <c r="E701" s="39"/>
    </row>
    <row r="702">
      <c r="D702" s="39"/>
      <c r="E702" s="39"/>
    </row>
    <row r="703">
      <c r="D703" s="39"/>
      <c r="E703" s="39"/>
    </row>
    <row r="704">
      <c r="D704" s="39"/>
      <c r="E704" s="39"/>
    </row>
    <row r="705">
      <c r="D705" s="39"/>
      <c r="E705" s="39"/>
    </row>
    <row r="706">
      <c r="D706" s="39"/>
      <c r="E706" s="39"/>
    </row>
    <row r="707">
      <c r="D707" s="39"/>
      <c r="E707" s="39"/>
    </row>
    <row r="708">
      <c r="D708" s="39"/>
      <c r="E708" s="39"/>
    </row>
    <row r="709">
      <c r="D709" s="39"/>
      <c r="E709" s="39"/>
    </row>
    <row r="710">
      <c r="D710" s="39"/>
      <c r="E710" s="39"/>
    </row>
    <row r="711">
      <c r="D711" s="39"/>
      <c r="E711" s="39"/>
    </row>
    <row r="712">
      <c r="D712" s="39"/>
      <c r="E712" s="39"/>
    </row>
    <row r="713">
      <c r="D713" s="39"/>
      <c r="E713" s="39"/>
    </row>
    <row r="714">
      <c r="D714" s="39"/>
      <c r="E714" s="39"/>
    </row>
    <row r="715">
      <c r="D715" s="39"/>
      <c r="E715" s="39"/>
    </row>
    <row r="716">
      <c r="D716" s="39"/>
      <c r="E716" s="39"/>
    </row>
    <row r="717">
      <c r="D717" s="39"/>
      <c r="E717" s="39"/>
    </row>
    <row r="718">
      <c r="D718" s="39"/>
      <c r="E718" s="39"/>
    </row>
    <row r="719">
      <c r="D719" s="39"/>
      <c r="E719" s="39"/>
    </row>
    <row r="720">
      <c r="D720" s="39"/>
      <c r="E720" s="39"/>
    </row>
    <row r="721">
      <c r="D721" s="39"/>
      <c r="E721" s="39"/>
    </row>
    <row r="722">
      <c r="D722" s="39"/>
      <c r="E722" s="39"/>
    </row>
    <row r="723">
      <c r="D723" s="39"/>
      <c r="E723" s="39"/>
    </row>
    <row r="724">
      <c r="D724" s="39"/>
      <c r="E724" s="39"/>
    </row>
    <row r="725">
      <c r="D725" s="39"/>
      <c r="E725" s="39"/>
    </row>
    <row r="726">
      <c r="D726" s="39"/>
      <c r="E726" s="39"/>
    </row>
    <row r="727">
      <c r="D727" s="39"/>
      <c r="E727" s="39"/>
    </row>
    <row r="728">
      <c r="D728" s="39"/>
      <c r="E728" s="39"/>
    </row>
    <row r="729">
      <c r="D729" s="39"/>
      <c r="E729" s="39"/>
    </row>
    <row r="730">
      <c r="D730" s="39"/>
      <c r="E730" s="39"/>
    </row>
    <row r="731">
      <c r="D731" s="39"/>
      <c r="E731" s="39"/>
    </row>
    <row r="732">
      <c r="D732" s="39"/>
      <c r="E732" s="39"/>
    </row>
    <row r="733">
      <c r="D733" s="39"/>
      <c r="E733" s="39"/>
    </row>
    <row r="734">
      <c r="D734" s="39"/>
      <c r="E734" s="39"/>
    </row>
    <row r="735">
      <c r="D735" s="39"/>
      <c r="E735" s="39"/>
    </row>
    <row r="736">
      <c r="D736" s="39"/>
      <c r="E736" s="39"/>
    </row>
    <row r="737">
      <c r="D737" s="39"/>
      <c r="E737" s="39"/>
    </row>
    <row r="738">
      <c r="D738" s="39"/>
      <c r="E738" s="39"/>
    </row>
    <row r="739">
      <c r="D739" s="39"/>
      <c r="E739" s="39"/>
    </row>
    <row r="740">
      <c r="D740" s="39"/>
      <c r="E740" s="39"/>
    </row>
    <row r="741">
      <c r="D741" s="39"/>
      <c r="E741" s="39"/>
    </row>
    <row r="742">
      <c r="D742" s="39"/>
      <c r="E742" s="39"/>
    </row>
    <row r="743">
      <c r="D743" s="39"/>
      <c r="E743" s="39"/>
    </row>
    <row r="744">
      <c r="D744" s="39"/>
      <c r="E744" s="39"/>
    </row>
    <row r="745">
      <c r="D745" s="39"/>
      <c r="E745" s="39"/>
    </row>
    <row r="746">
      <c r="D746" s="39"/>
      <c r="E746" s="39"/>
    </row>
    <row r="747">
      <c r="D747" s="39"/>
      <c r="E747" s="39"/>
    </row>
    <row r="748">
      <c r="D748" s="39"/>
      <c r="E748" s="39"/>
    </row>
    <row r="749">
      <c r="D749" s="39"/>
      <c r="E749" s="39"/>
    </row>
    <row r="750">
      <c r="D750" s="39"/>
      <c r="E750" s="39"/>
    </row>
    <row r="751">
      <c r="D751" s="39"/>
      <c r="E751" s="39"/>
    </row>
    <row r="752">
      <c r="D752" s="39"/>
      <c r="E752" s="39"/>
    </row>
    <row r="753">
      <c r="D753" s="39"/>
      <c r="E753" s="39"/>
    </row>
    <row r="754">
      <c r="D754" s="39"/>
      <c r="E754" s="39"/>
    </row>
    <row r="755">
      <c r="D755" s="39"/>
      <c r="E755" s="39"/>
    </row>
    <row r="756">
      <c r="D756" s="39"/>
      <c r="E756" s="39"/>
    </row>
    <row r="757">
      <c r="D757" s="39"/>
      <c r="E757" s="39"/>
    </row>
    <row r="758">
      <c r="D758" s="39"/>
      <c r="E758" s="39"/>
    </row>
    <row r="759">
      <c r="D759" s="39"/>
      <c r="E759" s="39"/>
    </row>
    <row r="760">
      <c r="D760" s="39"/>
      <c r="E760" s="39"/>
    </row>
    <row r="761">
      <c r="D761" s="39"/>
      <c r="E761" s="39"/>
    </row>
    <row r="762">
      <c r="D762" s="39"/>
      <c r="E762" s="39"/>
    </row>
    <row r="763">
      <c r="D763" s="39"/>
      <c r="E763" s="39"/>
    </row>
    <row r="764">
      <c r="D764" s="39"/>
      <c r="E764" s="39"/>
    </row>
    <row r="765">
      <c r="D765" s="39"/>
      <c r="E765" s="39"/>
    </row>
    <row r="766">
      <c r="D766" s="39"/>
      <c r="E766" s="39"/>
    </row>
    <row r="767">
      <c r="D767" s="39"/>
      <c r="E767" s="39"/>
    </row>
    <row r="768">
      <c r="D768" s="39"/>
      <c r="E768" s="39"/>
    </row>
    <row r="769">
      <c r="D769" s="39"/>
      <c r="E769" s="39"/>
    </row>
    <row r="770">
      <c r="D770" s="39"/>
      <c r="E770" s="39"/>
    </row>
    <row r="771">
      <c r="D771" s="39"/>
      <c r="E771" s="39"/>
    </row>
    <row r="772">
      <c r="D772" s="39"/>
      <c r="E772" s="39"/>
    </row>
    <row r="773">
      <c r="D773" s="39"/>
      <c r="E773" s="39"/>
    </row>
    <row r="774">
      <c r="D774" s="39"/>
      <c r="E774" s="39"/>
    </row>
    <row r="775">
      <c r="D775" s="39"/>
      <c r="E775" s="39"/>
    </row>
    <row r="776">
      <c r="D776" s="39"/>
      <c r="E776" s="39"/>
    </row>
    <row r="777">
      <c r="D777" s="39"/>
      <c r="E777" s="39"/>
    </row>
    <row r="778">
      <c r="D778" s="39"/>
      <c r="E778" s="39"/>
    </row>
    <row r="779">
      <c r="D779" s="39"/>
      <c r="E779" s="39"/>
    </row>
    <row r="780">
      <c r="D780" s="39"/>
      <c r="E780" s="39"/>
    </row>
    <row r="781">
      <c r="D781" s="39"/>
      <c r="E781" s="39"/>
    </row>
    <row r="782">
      <c r="D782" s="39"/>
      <c r="E782" s="39"/>
    </row>
    <row r="783">
      <c r="D783" s="39"/>
      <c r="E783" s="39"/>
    </row>
    <row r="784">
      <c r="D784" s="39"/>
      <c r="E784" s="39"/>
    </row>
    <row r="785">
      <c r="D785" s="39"/>
      <c r="E785" s="39"/>
    </row>
    <row r="786">
      <c r="D786" s="39"/>
      <c r="E786" s="39"/>
    </row>
    <row r="787">
      <c r="D787" s="39"/>
      <c r="E787" s="39"/>
    </row>
    <row r="788">
      <c r="D788" s="39"/>
      <c r="E788" s="39"/>
    </row>
    <row r="789">
      <c r="D789" s="39"/>
      <c r="E789" s="39"/>
    </row>
    <row r="790">
      <c r="D790" s="39"/>
      <c r="E790" s="39"/>
    </row>
    <row r="791">
      <c r="D791" s="39"/>
      <c r="E791" s="39"/>
    </row>
    <row r="792">
      <c r="D792" s="39"/>
      <c r="E792" s="39"/>
    </row>
    <row r="793">
      <c r="D793" s="39"/>
      <c r="E793" s="39"/>
    </row>
    <row r="794">
      <c r="D794" s="39"/>
      <c r="E794" s="39"/>
    </row>
    <row r="795">
      <c r="D795" s="39"/>
      <c r="E795" s="39"/>
    </row>
    <row r="796">
      <c r="D796" s="39"/>
      <c r="E796" s="39"/>
    </row>
    <row r="797">
      <c r="D797" s="39"/>
      <c r="E797" s="39"/>
    </row>
    <row r="798">
      <c r="D798" s="39"/>
      <c r="E798" s="39"/>
    </row>
    <row r="799">
      <c r="D799" s="39"/>
      <c r="E799" s="39"/>
    </row>
    <row r="800">
      <c r="D800" s="39"/>
      <c r="E800" s="39"/>
    </row>
    <row r="801">
      <c r="D801" s="39"/>
      <c r="E801" s="39"/>
    </row>
    <row r="802">
      <c r="D802" s="39"/>
      <c r="E802" s="39"/>
    </row>
    <row r="803">
      <c r="D803" s="39"/>
      <c r="E803" s="39"/>
    </row>
    <row r="804">
      <c r="D804" s="39"/>
      <c r="E804" s="39"/>
    </row>
    <row r="805">
      <c r="D805" s="39"/>
      <c r="E805" s="39"/>
    </row>
    <row r="806">
      <c r="D806" s="39"/>
      <c r="E806" s="39"/>
    </row>
    <row r="807">
      <c r="D807" s="39"/>
      <c r="E807" s="39"/>
    </row>
    <row r="808">
      <c r="D808" s="39"/>
      <c r="E808" s="39"/>
    </row>
    <row r="809">
      <c r="D809" s="39"/>
      <c r="E809" s="39"/>
    </row>
    <row r="810">
      <c r="D810" s="39"/>
      <c r="E810" s="39"/>
    </row>
    <row r="811">
      <c r="D811" s="39"/>
      <c r="E811" s="39"/>
    </row>
    <row r="812">
      <c r="D812" s="39"/>
      <c r="E812" s="39"/>
    </row>
    <row r="813">
      <c r="D813" s="39"/>
      <c r="E813" s="39"/>
    </row>
    <row r="814">
      <c r="D814" s="39"/>
      <c r="E814" s="39"/>
    </row>
    <row r="815">
      <c r="D815" s="39"/>
      <c r="E815" s="39"/>
    </row>
    <row r="816">
      <c r="D816" s="39"/>
      <c r="E816" s="39"/>
    </row>
    <row r="817">
      <c r="D817" s="39"/>
      <c r="E817" s="39"/>
    </row>
    <row r="818">
      <c r="D818" s="39"/>
      <c r="E818" s="39"/>
    </row>
    <row r="819">
      <c r="D819" s="39"/>
      <c r="E819" s="39"/>
    </row>
    <row r="820">
      <c r="D820" s="39"/>
      <c r="E820" s="39"/>
    </row>
    <row r="821">
      <c r="D821" s="39"/>
      <c r="E821" s="39"/>
    </row>
    <row r="822">
      <c r="D822" s="39"/>
      <c r="E822" s="39"/>
    </row>
    <row r="823">
      <c r="D823" s="39"/>
      <c r="E823" s="39"/>
    </row>
    <row r="824">
      <c r="D824" s="39"/>
      <c r="E824" s="39"/>
    </row>
    <row r="825">
      <c r="D825" s="39"/>
      <c r="E825" s="39"/>
    </row>
    <row r="826">
      <c r="D826" s="39"/>
      <c r="E826" s="39"/>
    </row>
    <row r="827">
      <c r="D827" s="39"/>
      <c r="E827" s="39"/>
    </row>
    <row r="828">
      <c r="D828" s="39"/>
      <c r="E828" s="39"/>
    </row>
    <row r="829">
      <c r="D829" s="39"/>
      <c r="E829" s="39"/>
    </row>
    <row r="830">
      <c r="D830" s="39"/>
      <c r="E830" s="39"/>
    </row>
    <row r="831">
      <c r="D831" s="39"/>
      <c r="E831" s="39"/>
    </row>
    <row r="832">
      <c r="D832" s="39"/>
      <c r="E832" s="39"/>
    </row>
    <row r="833">
      <c r="D833" s="39"/>
      <c r="E833" s="39"/>
    </row>
    <row r="834">
      <c r="D834" s="39"/>
      <c r="E834" s="39"/>
    </row>
    <row r="835">
      <c r="D835" s="39"/>
      <c r="E835" s="39"/>
    </row>
    <row r="836">
      <c r="D836" s="39"/>
      <c r="E836" s="39"/>
    </row>
    <row r="837">
      <c r="D837" s="39"/>
      <c r="E837" s="39"/>
    </row>
    <row r="838">
      <c r="D838" s="39"/>
      <c r="E838" s="39"/>
    </row>
    <row r="839">
      <c r="D839" s="39"/>
      <c r="E839" s="39"/>
    </row>
    <row r="840">
      <c r="D840" s="39"/>
      <c r="E840" s="39"/>
    </row>
    <row r="841">
      <c r="D841" s="39"/>
      <c r="E841" s="39"/>
    </row>
    <row r="842">
      <c r="D842" s="39"/>
      <c r="E842" s="39"/>
    </row>
    <row r="843">
      <c r="D843" s="39"/>
      <c r="E843" s="39"/>
    </row>
    <row r="844">
      <c r="D844" s="39"/>
      <c r="E844" s="39"/>
    </row>
    <row r="845">
      <c r="D845" s="39"/>
      <c r="E845" s="39"/>
    </row>
    <row r="846">
      <c r="D846" s="39"/>
      <c r="E846" s="39"/>
    </row>
    <row r="847">
      <c r="D847" s="39"/>
      <c r="E847" s="39"/>
    </row>
    <row r="848">
      <c r="D848" s="39"/>
      <c r="E848" s="39"/>
    </row>
    <row r="849">
      <c r="D849" s="39"/>
      <c r="E849" s="39"/>
    </row>
    <row r="850">
      <c r="D850" s="39"/>
      <c r="E850" s="39"/>
    </row>
    <row r="851">
      <c r="D851" s="39"/>
      <c r="E851" s="39"/>
    </row>
    <row r="852">
      <c r="D852" s="39"/>
      <c r="E852" s="39"/>
    </row>
    <row r="853">
      <c r="D853" s="39"/>
      <c r="E853" s="39"/>
    </row>
    <row r="854">
      <c r="D854" s="39"/>
      <c r="E854" s="39"/>
    </row>
    <row r="855">
      <c r="D855" s="39"/>
      <c r="E855" s="39"/>
    </row>
    <row r="856">
      <c r="D856" s="39"/>
      <c r="E856" s="39"/>
    </row>
    <row r="857">
      <c r="D857" s="39"/>
      <c r="E857" s="39"/>
    </row>
    <row r="858">
      <c r="D858" s="39"/>
      <c r="E858" s="39"/>
    </row>
    <row r="859">
      <c r="D859" s="39"/>
      <c r="E859" s="39"/>
    </row>
    <row r="860">
      <c r="D860" s="39"/>
      <c r="E860" s="39"/>
    </row>
    <row r="861">
      <c r="D861" s="39"/>
      <c r="E861" s="39"/>
    </row>
    <row r="862">
      <c r="D862" s="39"/>
      <c r="E862" s="39"/>
    </row>
    <row r="863">
      <c r="D863" s="39"/>
      <c r="E863" s="39"/>
    </row>
    <row r="864">
      <c r="D864" s="39"/>
      <c r="E864" s="39"/>
    </row>
    <row r="865">
      <c r="D865" s="39"/>
      <c r="E865" s="39"/>
    </row>
    <row r="866">
      <c r="D866" s="39"/>
      <c r="E866" s="39"/>
    </row>
    <row r="867">
      <c r="D867" s="39"/>
      <c r="E867" s="39"/>
    </row>
    <row r="868">
      <c r="D868" s="39"/>
      <c r="E868" s="39"/>
    </row>
    <row r="869">
      <c r="D869" s="39"/>
      <c r="E869" s="39"/>
    </row>
    <row r="870">
      <c r="D870" s="39"/>
      <c r="E870" s="39"/>
    </row>
    <row r="871">
      <c r="D871" s="39"/>
      <c r="E871" s="39"/>
    </row>
    <row r="872">
      <c r="D872" s="39"/>
      <c r="E872" s="39"/>
    </row>
    <row r="873">
      <c r="D873" s="39"/>
      <c r="E873" s="39"/>
    </row>
    <row r="874">
      <c r="D874" s="39"/>
      <c r="E874" s="39"/>
    </row>
    <row r="875">
      <c r="D875" s="39"/>
      <c r="E875" s="39"/>
    </row>
    <row r="876">
      <c r="D876" s="39"/>
      <c r="E876" s="39"/>
    </row>
    <row r="877">
      <c r="D877" s="39"/>
      <c r="E877" s="39"/>
    </row>
    <row r="878">
      <c r="D878" s="39"/>
      <c r="E878" s="39"/>
    </row>
    <row r="879">
      <c r="D879" s="39"/>
      <c r="E879" s="39"/>
    </row>
    <row r="880">
      <c r="D880" s="39"/>
      <c r="E880" s="39"/>
    </row>
    <row r="881">
      <c r="D881" s="39"/>
      <c r="E881" s="39"/>
    </row>
    <row r="882">
      <c r="D882" s="39"/>
      <c r="E882" s="39"/>
    </row>
    <row r="883">
      <c r="D883" s="39"/>
      <c r="E883" s="39"/>
    </row>
    <row r="884">
      <c r="D884" s="39"/>
      <c r="E884" s="39"/>
    </row>
    <row r="885">
      <c r="D885" s="39"/>
      <c r="E885" s="39"/>
    </row>
    <row r="886">
      <c r="D886" s="39"/>
      <c r="E886" s="39"/>
    </row>
    <row r="887">
      <c r="D887" s="39"/>
      <c r="E887" s="39"/>
    </row>
    <row r="888">
      <c r="D888" s="39"/>
      <c r="E888" s="39"/>
    </row>
    <row r="889">
      <c r="D889" s="39"/>
      <c r="E889" s="39"/>
    </row>
    <row r="890">
      <c r="D890" s="39"/>
      <c r="E890" s="39"/>
    </row>
    <row r="891">
      <c r="D891" s="39"/>
      <c r="E891" s="39"/>
    </row>
    <row r="892">
      <c r="D892" s="39"/>
      <c r="E892" s="39"/>
    </row>
    <row r="893">
      <c r="D893" s="39"/>
      <c r="E893" s="39"/>
    </row>
    <row r="894">
      <c r="D894" s="39"/>
      <c r="E894" s="39"/>
    </row>
    <row r="895">
      <c r="D895" s="39"/>
      <c r="E895" s="39"/>
    </row>
    <row r="896">
      <c r="D896" s="39"/>
      <c r="E896" s="39"/>
    </row>
    <row r="897">
      <c r="D897" s="39"/>
      <c r="E897" s="39"/>
    </row>
    <row r="898">
      <c r="D898" s="39"/>
      <c r="E898" s="39"/>
    </row>
    <row r="899">
      <c r="D899" s="39"/>
      <c r="E899" s="39"/>
    </row>
    <row r="900">
      <c r="D900" s="39"/>
      <c r="E900" s="39"/>
    </row>
    <row r="901">
      <c r="D901" s="39"/>
      <c r="E901" s="39"/>
    </row>
    <row r="902">
      <c r="D902" s="39"/>
      <c r="E902" s="39"/>
    </row>
    <row r="903">
      <c r="D903" s="39"/>
      <c r="E903" s="39"/>
    </row>
    <row r="904">
      <c r="D904" s="39"/>
      <c r="E904" s="39"/>
    </row>
    <row r="905">
      <c r="D905" s="39"/>
      <c r="E905" s="39"/>
    </row>
    <row r="906">
      <c r="D906" s="39"/>
      <c r="E906" s="39"/>
    </row>
    <row r="907">
      <c r="D907" s="39"/>
      <c r="E907" s="39"/>
    </row>
    <row r="908">
      <c r="D908" s="39"/>
      <c r="E908" s="39"/>
    </row>
    <row r="909">
      <c r="D909" s="39"/>
      <c r="E909" s="39"/>
    </row>
    <row r="910">
      <c r="D910" s="39"/>
      <c r="E910" s="39"/>
    </row>
    <row r="911">
      <c r="D911" s="39"/>
      <c r="E911" s="39"/>
    </row>
    <row r="912">
      <c r="D912" s="39"/>
      <c r="E912" s="39"/>
    </row>
    <row r="913">
      <c r="D913" s="39"/>
      <c r="E913" s="39"/>
    </row>
    <row r="914">
      <c r="D914" s="39"/>
      <c r="E914" s="39"/>
    </row>
    <row r="915">
      <c r="D915" s="39"/>
      <c r="E915" s="39"/>
    </row>
    <row r="916">
      <c r="D916" s="39"/>
      <c r="E916" s="39"/>
    </row>
    <row r="917">
      <c r="D917" s="39"/>
      <c r="E917" s="39"/>
    </row>
    <row r="918">
      <c r="D918" s="39"/>
      <c r="E918" s="39"/>
    </row>
    <row r="919">
      <c r="D919" s="39"/>
      <c r="E919" s="39"/>
    </row>
    <row r="920">
      <c r="D920" s="39"/>
      <c r="E920" s="39"/>
    </row>
    <row r="921">
      <c r="D921" s="39"/>
      <c r="E921" s="39"/>
    </row>
    <row r="922">
      <c r="D922" s="39"/>
      <c r="E922" s="39"/>
    </row>
    <row r="923">
      <c r="D923" s="39"/>
      <c r="E923" s="39"/>
    </row>
    <row r="924">
      <c r="D924" s="39"/>
      <c r="E924" s="39"/>
    </row>
    <row r="925">
      <c r="D925" s="39"/>
      <c r="E925" s="39"/>
    </row>
    <row r="926">
      <c r="D926" s="39"/>
      <c r="E926" s="39"/>
    </row>
    <row r="927">
      <c r="D927" s="39"/>
      <c r="E927" s="39"/>
    </row>
    <row r="928">
      <c r="D928" s="39"/>
      <c r="E928" s="39"/>
    </row>
    <row r="929">
      <c r="D929" s="39"/>
      <c r="E929" s="39"/>
    </row>
    <row r="930">
      <c r="D930" s="39"/>
      <c r="E930" s="39"/>
    </row>
    <row r="931">
      <c r="D931" s="39"/>
      <c r="E931" s="39"/>
    </row>
    <row r="932">
      <c r="D932" s="39"/>
      <c r="E932" s="39"/>
    </row>
    <row r="933">
      <c r="D933" s="39"/>
      <c r="E933" s="39"/>
    </row>
    <row r="934">
      <c r="D934" s="39"/>
      <c r="E934" s="39"/>
    </row>
    <row r="935">
      <c r="D935" s="39"/>
      <c r="E935" s="39"/>
    </row>
    <row r="936">
      <c r="D936" s="39"/>
      <c r="E936" s="39"/>
    </row>
    <row r="937">
      <c r="D937" s="39"/>
      <c r="E937" s="39"/>
    </row>
    <row r="938">
      <c r="D938" s="39"/>
      <c r="E938" s="39"/>
    </row>
    <row r="939">
      <c r="D939" s="39"/>
      <c r="E939" s="39"/>
    </row>
    <row r="940">
      <c r="D940" s="39"/>
      <c r="E940" s="39"/>
    </row>
    <row r="941">
      <c r="D941" s="39"/>
      <c r="E941" s="39"/>
    </row>
    <row r="942">
      <c r="D942" s="39"/>
      <c r="E942" s="39"/>
    </row>
    <row r="943">
      <c r="D943" s="39"/>
      <c r="E943" s="39"/>
    </row>
    <row r="944">
      <c r="D944" s="39"/>
      <c r="E944" s="39"/>
    </row>
    <row r="945">
      <c r="D945" s="39"/>
      <c r="E945" s="39"/>
    </row>
    <row r="946">
      <c r="D946" s="39"/>
      <c r="E946" s="39"/>
    </row>
    <row r="947">
      <c r="D947" s="39"/>
      <c r="E947" s="39"/>
    </row>
    <row r="948">
      <c r="D948" s="39"/>
      <c r="E948" s="39"/>
    </row>
    <row r="949">
      <c r="D949" s="39"/>
      <c r="E949" s="39"/>
    </row>
    <row r="950">
      <c r="D950" s="39"/>
      <c r="E950" s="39"/>
    </row>
    <row r="951">
      <c r="D951" s="39"/>
      <c r="E951" s="39"/>
    </row>
    <row r="952">
      <c r="D952" s="39"/>
      <c r="E952" s="39"/>
    </row>
    <row r="953">
      <c r="D953" s="39"/>
      <c r="E953" s="39"/>
    </row>
    <row r="954">
      <c r="D954" s="39"/>
      <c r="E954" s="39"/>
    </row>
    <row r="955">
      <c r="D955" s="39"/>
      <c r="E955" s="39"/>
    </row>
    <row r="956">
      <c r="D956" s="39"/>
      <c r="E956" s="39"/>
    </row>
    <row r="957">
      <c r="D957" s="39"/>
      <c r="E957" s="39"/>
    </row>
    <row r="958">
      <c r="D958" s="39"/>
      <c r="E958" s="39"/>
    </row>
    <row r="959">
      <c r="D959" s="39"/>
      <c r="E959" s="39"/>
    </row>
    <row r="960">
      <c r="D960" s="39"/>
      <c r="E960" s="39"/>
    </row>
    <row r="961">
      <c r="D961" s="39"/>
      <c r="E961" s="39"/>
    </row>
    <row r="962">
      <c r="D962" s="39"/>
      <c r="E962" s="39"/>
    </row>
    <row r="963">
      <c r="D963" s="39"/>
      <c r="E963" s="39"/>
    </row>
    <row r="964">
      <c r="D964" s="39"/>
      <c r="E964" s="39"/>
    </row>
    <row r="965">
      <c r="D965" s="39"/>
      <c r="E965" s="39"/>
    </row>
    <row r="966">
      <c r="D966" s="39"/>
      <c r="E966" s="39"/>
    </row>
    <row r="967">
      <c r="D967" s="39"/>
      <c r="E967" s="39"/>
    </row>
    <row r="968">
      <c r="D968" s="39"/>
      <c r="E968" s="39"/>
    </row>
    <row r="969">
      <c r="D969" s="39"/>
      <c r="E969" s="39"/>
    </row>
    <row r="970">
      <c r="D970" s="39"/>
      <c r="E970" s="39"/>
    </row>
    <row r="971">
      <c r="D971" s="39"/>
      <c r="E971" s="39"/>
    </row>
    <row r="972">
      <c r="D972" s="39"/>
      <c r="E972" s="39"/>
    </row>
    <row r="973">
      <c r="D973" s="39"/>
      <c r="E973" s="39"/>
    </row>
    <row r="974">
      <c r="D974" s="39"/>
      <c r="E974" s="39"/>
    </row>
    <row r="975">
      <c r="D975" s="39"/>
      <c r="E975" s="39"/>
    </row>
    <row r="976">
      <c r="D976" s="39"/>
      <c r="E976" s="39"/>
    </row>
    <row r="977">
      <c r="D977" s="39"/>
      <c r="E977" s="39"/>
    </row>
    <row r="978">
      <c r="D978" s="39"/>
      <c r="E978" s="39"/>
    </row>
    <row r="979">
      <c r="D979" s="39"/>
      <c r="E979" s="39"/>
    </row>
    <row r="980">
      <c r="D980" s="39"/>
      <c r="E980" s="39"/>
    </row>
    <row r="981">
      <c r="D981" s="39"/>
      <c r="E981" s="39"/>
    </row>
    <row r="982">
      <c r="D982" s="39"/>
      <c r="E982" s="39"/>
    </row>
    <row r="983">
      <c r="D983" s="39"/>
      <c r="E983" s="39"/>
    </row>
    <row r="984">
      <c r="D984" s="39"/>
      <c r="E984" s="39"/>
    </row>
    <row r="985">
      <c r="D985" s="39"/>
      <c r="E985" s="39"/>
    </row>
    <row r="986">
      <c r="D986" s="39"/>
      <c r="E986" s="39"/>
    </row>
    <row r="987">
      <c r="D987" s="39"/>
      <c r="E987" s="39"/>
    </row>
    <row r="988">
      <c r="D988" s="39"/>
      <c r="E988" s="39"/>
    </row>
    <row r="989">
      <c r="D989" s="39"/>
      <c r="E989" s="39"/>
    </row>
    <row r="990">
      <c r="D990" s="39"/>
      <c r="E990" s="39"/>
    </row>
    <row r="991">
      <c r="D991" s="39"/>
      <c r="E991" s="39"/>
    </row>
    <row r="992">
      <c r="D992" s="39"/>
      <c r="E992" s="39"/>
    </row>
    <row r="993">
      <c r="D993" s="39"/>
      <c r="E993" s="39"/>
    </row>
    <row r="994">
      <c r="D994" s="39"/>
      <c r="E994" s="39"/>
    </row>
    <row r="995">
      <c r="D995" s="39"/>
      <c r="E995" s="39"/>
    </row>
    <row r="996">
      <c r="D996" s="39"/>
      <c r="E996" s="39"/>
    </row>
    <row r="997">
      <c r="D997" s="39"/>
      <c r="E997" s="39"/>
    </row>
    <row r="998">
      <c r="D998" s="39"/>
      <c r="E998" s="39"/>
    </row>
    <row r="999">
      <c r="D999" s="39"/>
      <c r="E999" s="39"/>
    </row>
    <row r="1000">
      <c r="D1000" s="39"/>
      <c r="E1000" s="39"/>
    </row>
    <row r="1001">
      <c r="D1001" s="39"/>
      <c r="E1001" s="39"/>
    </row>
    <row r="1002">
      <c r="D1002" s="39"/>
      <c r="E1002" s="39"/>
    </row>
    <row r="1003">
      <c r="D1003" s="39"/>
      <c r="E1003" s="39"/>
    </row>
    <row r="1004">
      <c r="D1004" s="39"/>
      <c r="E1004" s="39"/>
    </row>
    <row r="1005">
      <c r="D1005" s="39"/>
      <c r="E1005" s="39"/>
    </row>
    <row r="1006">
      <c r="D1006" s="39"/>
      <c r="E1006" s="39"/>
    </row>
    <row r="1007">
      <c r="D1007" s="39"/>
      <c r="E1007" s="39"/>
    </row>
    <row r="1008">
      <c r="D1008" s="39"/>
      <c r="E1008" s="39"/>
    </row>
    <row r="1009">
      <c r="D1009" s="39"/>
      <c r="E1009" s="39"/>
    </row>
    <row r="1010">
      <c r="D1010" s="39"/>
      <c r="E1010" s="39"/>
    </row>
    <row r="1011">
      <c r="D1011" s="39"/>
      <c r="E1011" s="39"/>
    </row>
    <row r="1012">
      <c r="D1012" s="39"/>
      <c r="E1012" s="39"/>
    </row>
    <row r="1013">
      <c r="D1013" s="39"/>
      <c r="E1013" s="39"/>
    </row>
    <row r="1014">
      <c r="D1014" s="39"/>
      <c r="E1014" s="39"/>
    </row>
    <row r="1015">
      <c r="D1015" s="39"/>
      <c r="E1015" s="39"/>
    </row>
    <row r="1016">
      <c r="D1016" s="39"/>
      <c r="E1016" s="39"/>
    </row>
    <row r="1017">
      <c r="D1017" s="39"/>
      <c r="E1017" s="39"/>
    </row>
    <row r="1018">
      <c r="D1018" s="39"/>
      <c r="E1018" s="39"/>
    </row>
    <row r="1019">
      <c r="D1019" s="39"/>
      <c r="E1019" s="39"/>
    </row>
    <row r="1020">
      <c r="D1020" s="39"/>
      <c r="E1020" s="39"/>
    </row>
    <row r="1021">
      <c r="D1021" s="39"/>
      <c r="E1021" s="39"/>
    </row>
    <row r="1022">
      <c r="D1022" s="39"/>
      <c r="E1022" s="39"/>
    </row>
    <row r="1023">
      <c r="D1023" s="39"/>
      <c r="E1023" s="39"/>
    </row>
    <row r="1024">
      <c r="D1024" s="39"/>
      <c r="E1024" s="39"/>
    </row>
    <row r="1025">
      <c r="D1025" s="39"/>
      <c r="E1025" s="39"/>
    </row>
    <row r="1026">
      <c r="D1026" s="39"/>
      <c r="E1026" s="39"/>
    </row>
    <row r="1027">
      <c r="D1027" s="39"/>
      <c r="E1027" s="39"/>
    </row>
  </sheetData>
  <mergeCells count="7">
    <mergeCell ref="B71:D71"/>
    <mergeCell ref="F4:G4"/>
    <mergeCell ref="B2:D2"/>
    <mergeCell ref="B12:B13"/>
    <mergeCell ref="D4:E4"/>
    <mergeCell ref="C4:C5"/>
    <mergeCell ref="B16:G17"/>
  </mergeCells>
  <drawing r:id="rId1"/>
</worksheet>
</file>