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F:\Lease Test\Test Case Working\"/>
    </mc:Choice>
  </mc:AlternateContent>
  <xr:revisionPtr revIDLastSave="0" documentId="13_ncr:1_{E2EB00D5-9D97-40AD-A3F3-DFC6627FE4A3}" xr6:coauthVersionLast="46" xr6:coauthVersionMax="46" xr10:uidLastSave="{00000000-0000-0000-0000-000000000000}"/>
  <bookViews>
    <workbookView xWindow="-120" yWindow="-120" windowWidth="29040" windowHeight="15840" tabRatio="912" firstSheet="1" activeTab="1" xr2:uid="{00000000-000D-0000-FFFF-FFFF00000000}"/>
  </bookViews>
  <sheets>
    <sheet name="InputForm" sheetId="1" r:id="rId1"/>
    <sheet name="InputTable" sheetId="2" r:id="rId2"/>
    <sheet name="Advances" sheetId="3" r:id="rId3"/>
    <sheet name="Right to Use Valuation_31-3-20" sheetId="4" r:id="rId4"/>
    <sheet name="LeaseDeposit" sheetId="6" r:id="rId5"/>
    <sheet name="Right to Use -deposit 31-3-20" sheetId="7" r:id="rId6"/>
    <sheet name="Asset - Right to Use 31-3-20" sheetId="8" r:id="rId7"/>
    <sheet name="Liability 31-3-20" sheetId="10" r:id="rId8"/>
    <sheet name="Balances" sheetId="12" r:id="rId9"/>
    <sheet name="Summary- Lease ID wise" sheetId="13" r:id="rId10"/>
    <sheet name="Journal" sheetId="14" r:id="rId11"/>
    <sheet name="HeadOfAccounts" sheetId="15" r:id="rId12"/>
    <sheet name="Summary Account Wise" sheetId="16" r:id="rId13"/>
  </sheets>
  <definedNames>
    <definedName name="_xlnm._FilterDatabase" localSheetId="8" hidden="1">Balances!$A$2:$G$34</definedName>
    <definedName name="test" localSheetId="4">#REF!</definedName>
    <definedName name="test" localSheetId="3">#REF!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21" roundtripDataSignature="AMtx7mjkHeLT1mF91dc4c8ID5KmeWBsfGg=="/>
    </ext>
  </extLst>
</workbook>
</file>

<file path=xl/calcChain.xml><?xml version="1.0" encoding="utf-8"?>
<calcChain xmlns="http://schemas.openxmlformats.org/spreadsheetml/2006/main">
  <c r="C40" i="13" l="1"/>
  <c r="C24" i="13"/>
  <c r="D39" i="13"/>
  <c r="D23" i="13"/>
  <c r="D38" i="13"/>
  <c r="D42" i="13" s="1"/>
  <c r="D22" i="13"/>
  <c r="C37" i="13"/>
  <c r="C21" i="13"/>
  <c r="D36" i="13"/>
  <c r="D20" i="13"/>
  <c r="C35" i="13"/>
  <c r="C19" i="13"/>
  <c r="C34" i="13"/>
  <c r="C18" i="13"/>
  <c r="C33" i="13"/>
  <c r="C17" i="13"/>
  <c r="E6" i="10"/>
  <c r="E5" i="10"/>
  <c r="F36" i="4"/>
  <c r="H36" i="4" s="1"/>
  <c r="D26" i="13" l="1"/>
  <c r="C42" i="13"/>
  <c r="D43" i="13" s="1"/>
  <c r="C26" i="13"/>
  <c r="D57" i="13"/>
  <c r="C52" i="13"/>
  <c r="F402" i="12"/>
  <c r="G402" i="12" s="1"/>
  <c r="G403" i="12" s="1"/>
  <c r="G404" i="12" s="1"/>
  <c r="F403" i="12"/>
  <c r="F404" i="12"/>
  <c r="G363" i="12"/>
  <c r="G364" i="12" s="1"/>
  <c r="E361" i="12"/>
  <c r="E362" i="12"/>
  <c r="E363" i="12"/>
  <c r="F316" i="12"/>
  <c r="F317" i="12"/>
  <c r="F318" i="12"/>
  <c r="D36" i="7"/>
  <c r="F36" i="7" s="1"/>
  <c r="D37" i="7" s="1"/>
  <c r="F37" i="7" s="1"/>
  <c r="D38" i="7" s="1"/>
  <c r="F38" i="7" s="1"/>
  <c r="E36" i="7"/>
  <c r="E184" i="12" s="1"/>
  <c r="E37" i="7"/>
  <c r="E186" i="12" s="1"/>
  <c r="E38" i="7"/>
  <c r="E188" i="12" s="1"/>
  <c r="J36" i="6"/>
  <c r="J37" i="6"/>
  <c r="J38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4" i="6"/>
  <c r="E3" i="6"/>
  <c r="E36" i="6"/>
  <c r="E37" i="6"/>
  <c r="E38" i="6"/>
  <c r="D41" i="4"/>
  <c r="D27" i="13" l="1"/>
  <c r="E369" i="12"/>
  <c r="F328" i="12"/>
  <c r="E327" i="12"/>
  <c r="F364" i="12" s="1"/>
  <c r="F201" i="12"/>
  <c r="E234" i="12" s="1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370" i="12"/>
  <c r="E5" i="7" l="1"/>
  <c r="E122" i="12" s="1"/>
  <c r="E6" i="7"/>
  <c r="E124" i="12" s="1"/>
  <c r="E7" i="7"/>
  <c r="E126" i="12" s="1"/>
  <c r="E8" i="7"/>
  <c r="E128" i="12" s="1"/>
  <c r="E9" i="7"/>
  <c r="E130" i="12" s="1"/>
  <c r="E10" i="7"/>
  <c r="E132" i="12" s="1"/>
  <c r="E11" i="7"/>
  <c r="E134" i="12" s="1"/>
  <c r="E12" i="7"/>
  <c r="E136" i="12" s="1"/>
  <c r="E13" i="7"/>
  <c r="E138" i="12" s="1"/>
  <c r="E14" i="7"/>
  <c r="E140" i="12" s="1"/>
  <c r="E15" i="7"/>
  <c r="E142" i="12" s="1"/>
  <c r="E16" i="7"/>
  <c r="E144" i="12" s="1"/>
  <c r="E17" i="7"/>
  <c r="E146" i="12" s="1"/>
  <c r="E18" i="7"/>
  <c r="E148" i="12" s="1"/>
  <c r="E19" i="7"/>
  <c r="E150" i="12" s="1"/>
  <c r="E20" i="7"/>
  <c r="E152" i="12" s="1"/>
  <c r="E21" i="7"/>
  <c r="E154" i="12" s="1"/>
  <c r="E22" i="7"/>
  <c r="E156" i="12" s="1"/>
  <c r="E23" i="7"/>
  <c r="E158" i="12" s="1"/>
  <c r="E24" i="7"/>
  <c r="E160" i="12" s="1"/>
  <c r="E25" i="7"/>
  <c r="E162" i="12" s="1"/>
  <c r="E26" i="7"/>
  <c r="E164" i="12" s="1"/>
  <c r="E27" i="7"/>
  <c r="E166" i="12" s="1"/>
  <c r="E28" i="7"/>
  <c r="E168" i="12" s="1"/>
  <c r="E29" i="7"/>
  <c r="E170" i="12" s="1"/>
  <c r="E30" i="7"/>
  <c r="E172" i="12" s="1"/>
  <c r="E31" i="7"/>
  <c r="E174" i="12" s="1"/>
  <c r="E32" i="7"/>
  <c r="E176" i="12" s="1"/>
  <c r="E33" i="7"/>
  <c r="E178" i="12" s="1"/>
  <c r="E34" i="7"/>
  <c r="E180" i="12" s="1"/>
  <c r="E35" i="7"/>
  <c r="E182" i="12" s="1"/>
  <c r="E4" i="7"/>
  <c r="E120" i="12" s="1"/>
  <c r="F4" i="4"/>
  <c r="F202" i="12" s="1"/>
  <c r="E48" i="12" l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F35" i="4" l="1"/>
  <c r="F233" i="12" l="1"/>
  <c r="E109" i="12"/>
  <c r="H35" i="4"/>
  <c r="G369" i="12"/>
  <c r="G370" i="12" s="1"/>
  <c r="G371" i="12" s="1"/>
  <c r="G372" i="12" s="1"/>
  <c r="G373" i="12" s="1"/>
  <c r="G327" i="12"/>
  <c r="G328" i="12" s="1"/>
  <c r="G201" i="12"/>
  <c r="G202" i="12" s="1"/>
  <c r="F3" i="10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D3" i="7"/>
  <c r="I3" i="7" s="1"/>
  <c r="D42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F7" i="6" s="1"/>
  <c r="E6" i="6"/>
  <c r="F6" i="6" s="1"/>
  <c r="E5" i="6"/>
  <c r="F5" i="6" s="1"/>
  <c r="E4" i="6"/>
  <c r="F4" i="6" s="1"/>
  <c r="M3" i="6"/>
  <c r="F3" i="6"/>
  <c r="O3" i="6" s="1"/>
  <c r="E41" i="4"/>
  <c r="L35" i="4"/>
  <c r="F34" i="4"/>
  <c r="F41" i="4" s="1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G4" i="4"/>
  <c r="F4" i="10"/>
  <c r="G3" i="4"/>
  <c r="F3" i="4"/>
  <c r="G374" i="12" l="1"/>
  <c r="G375" i="12" s="1"/>
  <c r="F211" i="12"/>
  <c r="E65" i="12"/>
  <c r="F212" i="12"/>
  <c r="E67" i="12"/>
  <c r="F228" i="12"/>
  <c r="E99" i="12"/>
  <c r="F203" i="12"/>
  <c r="G203" i="12" s="1"/>
  <c r="E49" i="12"/>
  <c r="F205" i="12"/>
  <c r="E53" i="12"/>
  <c r="L15" i="4"/>
  <c r="F213" i="12"/>
  <c r="E69" i="12"/>
  <c r="F221" i="12"/>
  <c r="E85" i="12"/>
  <c r="L31" i="4"/>
  <c r="F229" i="12"/>
  <c r="E101" i="12"/>
  <c r="F214" i="12"/>
  <c r="E71" i="12"/>
  <c r="F231" i="12"/>
  <c r="E105" i="12"/>
  <c r="F227" i="12"/>
  <c r="E97" i="12"/>
  <c r="F207" i="12"/>
  <c r="E57" i="12"/>
  <c r="F216" i="12"/>
  <c r="E75" i="12"/>
  <c r="F224" i="12"/>
  <c r="E91" i="12"/>
  <c r="F232" i="12"/>
  <c r="E107" i="12"/>
  <c r="F219" i="12"/>
  <c r="E81" i="12"/>
  <c r="F220" i="12"/>
  <c r="E83" i="12"/>
  <c r="F222" i="12"/>
  <c r="E87" i="12"/>
  <c r="F215" i="12"/>
  <c r="E73" i="12"/>
  <c r="F208" i="12"/>
  <c r="E59" i="12"/>
  <c r="F217" i="12"/>
  <c r="E77" i="12"/>
  <c r="L6" i="4"/>
  <c r="F204" i="12"/>
  <c r="E51" i="12"/>
  <c r="F206" i="12"/>
  <c r="E55" i="12"/>
  <c r="F230" i="12"/>
  <c r="E103" i="12"/>
  <c r="F223" i="12"/>
  <c r="E89" i="12"/>
  <c r="F209" i="12"/>
  <c r="E61" i="12"/>
  <c r="F225" i="12"/>
  <c r="E93" i="12"/>
  <c r="F210" i="12"/>
  <c r="E63" i="12"/>
  <c r="F218" i="12"/>
  <c r="E79" i="12"/>
  <c r="F226" i="12"/>
  <c r="E95" i="12"/>
  <c r="J42" i="6"/>
  <c r="F12" i="10"/>
  <c r="H12" i="4"/>
  <c r="F19" i="10"/>
  <c r="H19" i="4"/>
  <c r="F33" i="10"/>
  <c r="H33" i="4"/>
  <c r="F6" i="10"/>
  <c r="H6" i="4"/>
  <c r="F13" i="10"/>
  <c r="H13" i="4"/>
  <c r="F20" i="10"/>
  <c r="H20" i="4"/>
  <c r="F28" i="10"/>
  <c r="H28" i="4"/>
  <c r="F34" i="10"/>
  <c r="H34" i="4"/>
  <c r="H41" i="4" s="1"/>
  <c r="F21" i="10"/>
  <c r="H21" i="4"/>
  <c r="F29" i="10"/>
  <c r="H29" i="4"/>
  <c r="F7" i="10"/>
  <c r="H7" i="4"/>
  <c r="F15" i="10"/>
  <c r="H15" i="4"/>
  <c r="F22" i="10"/>
  <c r="H22" i="4"/>
  <c r="F30" i="10"/>
  <c r="H30" i="4"/>
  <c r="F8" i="10"/>
  <c r="H8" i="4"/>
  <c r="F23" i="10"/>
  <c r="H23" i="4"/>
  <c r="F9" i="10"/>
  <c r="H9" i="4"/>
  <c r="F16" i="10"/>
  <c r="H16" i="4"/>
  <c r="F24" i="10"/>
  <c r="H24" i="4"/>
  <c r="F14" i="10"/>
  <c r="H14" i="4"/>
  <c r="F32" i="10"/>
  <c r="H32" i="4"/>
  <c r="F31" i="10"/>
  <c r="H31" i="4"/>
  <c r="F10" i="10"/>
  <c r="H10" i="4"/>
  <c r="F17" i="10"/>
  <c r="H17" i="4"/>
  <c r="F25" i="10"/>
  <c r="H25" i="4"/>
  <c r="F11" i="10"/>
  <c r="H11" i="4"/>
  <c r="F18" i="10"/>
  <c r="H18" i="4"/>
  <c r="F26" i="10"/>
  <c r="H26" i="4"/>
  <c r="L32" i="4"/>
  <c r="F5" i="10"/>
  <c r="H5" i="4"/>
  <c r="F27" i="10"/>
  <c r="H27" i="4"/>
  <c r="L16" i="4"/>
  <c r="L23" i="4"/>
  <c r="L7" i="4"/>
  <c r="L22" i="4"/>
  <c r="L14" i="4"/>
  <c r="L30" i="4"/>
  <c r="L17" i="4"/>
  <c r="L33" i="4"/>
  <c r="L8" i="4"/>
  <c r="L24" i="4"/>
  <c r="L9" i="4"/>
  <c r="L25" i="4"/>
  <c r="H3" i="4"/>
  <c r="L3" i="4"/>
  <c r="F42" i="6"/>
  <c r="G3" i="6"/>
  <c r="G4" i="6" s="1"/>
  <c r="L11" i="4"/>
  <c r="L19" i="4"/>
  <c r="L27" i="4"/>
  <c r="L5" i="4"/>
  <c r="L13" i="4"/>
  <c r="L21" i="4"/>
  <c r="L29" i="4"/>
  <c r="H4" i="4"/>
  <c r="L10" i="4"/>
  <c r="L18" i="4"/>
  <c r="L26" i="4"/>
  <c r="L34" i="4"/>
  <c r="L4" i="4"/>
  <c r="L12" i="4"/>
  <c r="L20" i="4"/>
  <c r="L28" i="4"/>
  <c r="F3" i="7"/>
  <c r="D4" i="7" s="1"/>
  <c r="F4" i="7" s="1"/>
  <c r="D5" i="7" s="1"/>
  <c r="F5" i="7" s="1"/>
  <c r="D6" i="7" s="1"/>
  <c r="F6" i="7" s="1"/>
  <c r="D7" i="7" s="1"/>
  <c r="F7" i="7" s="1"/>
  <c r="D8" i="7" s="1"/>
  <c r="F8" i="7" s="1"/>
  <c r="D9" i="7" s="1"/>
  <c r="F9" i="7" s="1"/>
  <c r="D10" i="7" s="1"/>
  <c r="F10" i="7" s="1"/>
  <c r="D11" i="7" s="1"/>
  <c r="F11" i="7" s="1"/>
  <c r="D12" i="7" s="1"/>
  <c r="F12" i="7" s="1"/>
  <c r="D13" i="7" s="1"/>
  <c r="F13" i="7" s="1"/>
  <c r="D14" i="7" s="1"/>
  <c r="F14" i="7" s="1"/>
  <c r="D15" i="7" s="1"/>
  <c r="F15" i="7" s="1"/>
  <c r="D16" i="7" s="1"/>
  <c r="F16" i="7" s="1"/>
  <c r="D17" i="7" s="1"/>
  <c r="F17" i="7" s="1"/>
  <c r="D18" i="7" s="1"/>
  <c r="F18" i="7" s="1"/>
  <c r="D19" i="7" s="1"/>
  <c r="F19" i="7" s="1"/>
  <c r="D20" i="7" s="1"/>
  <c r="F20" i="7" s="1"/>
  <c r="D21" i="7" s="1"/>
  <c r="F21" i="7" s="1"/>
  <c r="D22" i="7" s="1"/>
  <c r="F22" i="7" s="1"/>
  <c r="D23" i="7" s="1"/>
  <c r="F23" i="7" s="1"/>
  <c r="D24" i="7" s="1"/>
  <c r="F24" i="7" s="1"/>
  <c r="D25" i="7" s="1"/>
  <c r="F25" i="7" s="1"/>
  <c r="D26" i="7" s="1"/>
  <c r="F26" i="7" s="1"/>
  <c r="D27" i="7" s="1"/>
  <c r="F27" i="7" s="1"/>
  <c r="D28" i="7" s="1"/>
  <c r="F28" i="7" s="1"/>
  <c r="D29" i="7" s="1"/>
  <c r="F29" i="7" s="1"/>
  <c r="D30" i="7" s="1"/>
  <c r="F30" i="7" s="1"/>
  <c r="D31" i="7" s="1"/>
  <c r="F31" i="7" s="1"/>
  <c r="D32" i="7" s="1"/>
  <c r="F32" i="7" s="1"/>
  <c r="D33" i="7" s="1"/>
  <c r="F33" i="7" s="1"/>
  <c r="D34" i="7" s="1"/>
  <c r="F34" i="7" s="1"/>
  <c r="D35" i="7" s="1"/>
  <c r="F35" i="7" s="1"/>
  <c r="I36" i="4" l="1"/>
  <c r="I38" i="4"/>
  <c r="I37" i="4"/>
  <c r="I39" i="4"/>
  <c r="I7" i="4"/>
  <c r="I15" i="4"/>
  <c r="I23" i="4"/>
  <c r="I31" i="4"/>
  <c r="I8" i="4"/>
  <c r="I32" i="4"/>
  <c r="I9" i="4"/>
  <c r="I17" i="4"/>
  <c r="I25" i="4"/>
  <c r="I33" i="4"/>
  <c r="I18" i="4"/>
  <c r="I34" i="4"/>
  <c r="I11" i="4"/>
  <c r="I19" i="4"/>
  <c r="I35" i="4"/>
  <c r="I6" i="4"/>
  <c r="I14" i="4"/>
  <c r="I22" i="4"/>
  <c r="I30" i="4"/>
  <c r="I24" i="4"/>
  <c r="I10" i="4"/>
  <c r="I26" i="4"/>
  <c r="I27" i="4"/>
  <c r="I12" i="4"/>
  <c r="I20" i="4"/>
  <c r="I28" i="4"/>
  <c r="I4" i="4"/>
  <c r="I5" i="4"/>
  <c r="I13" i="4"/>
  <c r="I21" i="4"/>
  <c r="I29" i="4"/>
  <c r="I16" i="4"/>
  <c r="G204" i="12"/>
  <c r="G205" i="12" s="1"/>
  <c r="G206" i="12" s="1"/>
  <c r="G207" i="12" s="1"/>
  <c r="G376" i="12"/>
  <c r="G377" i="12" s="1"/>
  <c r="G378" i="12" s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C4" i="13"/>
  <c r="F38" i="10"/>
  <c r="H4" i="6"/>
  <c r="G5" i="6"/>
  <c r="F39" i="12" l="1"/>
  <c r="E39" i="8"/>
  <c r="E189" i="12" s="1"/>
  <c r="F37" i="12"/>
  <c r="E37" i="8"/>
  <c r="E185" i="12" s="1"/>
  <c r="F38" i="12"/>
  <c r="E38" i="8"/>
  <c r="E187" i="12" s="1"/>
  <c r="E36" i="8"/>
  <c r="E183" i="12" s="1"/>
  <c r="F36" i="12"/>
  <c r="G208" i="12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D56" i="13" s="1"/>
  <c r="D8" i="13"/>
  <c r="D7" i="16" s="1"/>
  <c r="F12" i="12"/>
  <c r="F6" i="12"/>
  <c r="F14" i="12"/>
  <c r="F22" i="12"/>
  <c r="F30" i="12"/>
  <c r="F8" i="12"/>
  <c r="F32" i="12"/>
  <c r="F9" i="12"/>
  <c r="F33" i="12"/>
  <c r="F29" i="12"/>
  <c r="F7" i="12"/>
  <c r="F15" i="12"/>
  <c r="F23" i="12"/>
  <c r="F31" i="12"/>
  <c r="F24" i="12"/>
  <c r="F25" i="12"/>
  <c r="F16" i="12"/>
  <c r="F17" i="12"/>
  <c r="F10" i="12"/>
  <c r="F18" i="12"/>
  <c r="F26" i="12"/>
  <c r="F34" i="12"/>
  <c r="F28" i="12"/>
  <c r="F21" i="12"/>
  <c r="F11" i="12"/>
  <c r="F19" i="12"/>
  <c r="F27" i="12"/>
  <c r="F35" i="12"/>
  <c r="F20" i="12"/>
  <c r="F13" i="12"/>
  <c r="F284" i="12"/>
  <c r="G284" i="12" s="1"/>
  <c r="E329" i="12"/>
  <c r="G329" i="12" s="1"/>
  <c r="F5" i="12"/>
  <c r="E3" i="12"/>
  <c r="D3" i="10"/>
  <c r="G3" i="10" s="1"/>
  <c r="D4" i="10" s="1"/>
  <c r="E4" i="10" s="1"/>
  <c r="E16" i="8"/>
  <c r="D3" i="8"/>
  <c r="I3" i="8" s="1"/>
  <c r="F3" i="8"/>
  <c r="D4" i="8" s="1"/>
  <c r="H5" i="6"/>
  <c r="G6" i="6"/>
  <c r="M4" i="6"/>
  <c r="F4" i="12" l="1"/>
  <c r="I41" i="4"/>
  <c r="E27" i="8"/>
  <c r="E165" i="12" s="1"/>
  <c r="E8" i="8"/>
  <c r="E127" i="12" s="1"/>
  <c r="E32" i="8"/>
  <c r="E175" i="12" s="1"/>
  <c r="E22" i="8"/>
  <c r="E155" i="12" s="1"/>
  <c r="E10" i="8"/>
  <c r="E131" i="12" s="1"/>
  <c r="E18" i="8"/>
  <c r="E147" i="12" s="1"/>
  <c r="E26" i="8"/>
  <c r="I26" i="8" s="1"/>
  <c r="E15" i="8"/>
  <c r="I15" i="8" s="1"/>
  <c r="E28" i="8"/>
  <c r="I28" i="8" s="1"/>
  <c r="E4" i="8"/>
  <c r="E119" i="12" s="1"/>
  <c r="G119" i="12" s="1"/>
  <c r="E23" i="8"/>
  <c r="E20" i="8"/>
  <c r="E34" i="8"/>
  <c r="E29" i="8"/>
  <c r="E9" i="8"/>
  <c r="E7" i="8"/>
  <c r="I16" i="8"/>
  <c r="E143" i="12"/>
  <c r="E17" i="8"/>
  <c r="E21" i="8"/>
  <c r="E25" i="8"/>
  <c r="I32" i="8"/>
  <c r="E24" i="8"/>
  <c r="E35" i="8"/>
  <c r="I27" i="8"/>
  <c r="E12" i="8"/>
  <c r="E30" i="8"/>
  <c r="E13" i="8"/>
  <c r="E19" i="8"/>
  <c r="E6" i="8"/>
  <c r="E31" i="8"/>
  <c r="E243" i="12"/>
  <c r="G243" i="12" s="1"/>
  <c r="E14" i="8"/>
  <c r="E5" i="8"/>
  <c r="E11" i="8"/>
  <c r="E33" i="8"/>
  <c r="M5" i="6"/>
  <c r="E330" i="12"/>
  <c r="G330" i="12" s="1"/>
  <c r="F285" i="12"/>
  <c r="G285" i="12" s="1"/>
  <c r="G3" i="12"/>
  <c r="F47" i="12"/>
  <c r="G47" i="12" s="1"/>
  <c r="G48" i="12" s="1"/>
  <c r="G7" i="6"/>
  <c r="H6" i="6"/>
  <c r="J4" i="10"/>
  <c r="G4" i="10"/>
  <c r="D5" i="10" s="1"/>
  <c r="I22" i="8" l="1"/>
  <c r="I8" i="8"/>
  <c r="I10" i="8"/>
  <c r="E163" i="12"/>
  <c r="I18" i="8"/>
  <c r="E167" i="12"/>
  <c r="I4" i="8"/>
  <c r="E141" i="12"/>
  <c r="G4" i="12"/>
  <c r="G5" i="12" s="1"/>
  <c r="G6" i="12" s="1"/>
  <c r="G7" i="12" s="1"/>
  <c r="G8" i="12" s="1"/>
  <c r="G9" i="12" s="1"/>
  <c r="F4" i="8"/>
  <c r="D5" i="8" s="1"/>
  <c r="F5" i="8" s="1"/>
  <c r="D6" i="8" s="1"/>
  <c r="F6" i="8" s="1"/>
  <c r="D7" i="8" s="1"/>
  <c r="F7" i="8" s="1"/>
  <c r="D8" i="8" s="1"/>
  <c r="F8" i="8" s="1"/>
  <c r="D9" i="8" s="1"/>
  <c r="F9" i="8" s="1"/>
  <c r="D10" i="8" s="1"/>
  <c r="F10" i="8" s="1"/>
  <c r="D11" i="8" s="1"/>
  <c r="F11" i="8" s="1"/>
  <c r="D12" i="8" s="1"/>
  <c r="F12" i="8" s="1"/>
  <c r="D13" i="8" s="1"/>
  <c r="F13" i="8" s="1"/>
  <c r="D14" i="8" s="1"/>
  <c r="F14" i="8" s="1"/>
  <c r="D15" i="8" s="1"/>
  <c r="F15" i="8" s="1"/>
  <c r="D16" i="8" s="1"/>
  <c r="F16" i="8" s="1"/>
  <c r="D17" i="8" s="1"/>
  <c r="F17" i="8" s="1"/>
  <c r="D18" i="8" s="1"/>
  <c r="F18" i="8" s="1"/>
  <c r="D19" i="8" s="1"/>
  <c r="F19" i="8" s="1"/>
  <c r="D20" i="8" s="1"/>
  <c r="F20" i="8" s="1"/>
  <c r="D21" i="8" s="1"/>
  <c r="F21" i="8" s="1"/>
  <c r="D22" i="8" s="1"/>
  <c r="F22" i="8" s="1"/>
  <c r="D23" i="8" s="1"/>
  <c r="F23" i="8" s="1"/>
  <c r="D24" i="8" s="1"/>
  <c r="F24" i="8" s="1"/>
  <c r="D25" i="8" s="1"/>
  <c r="F25" i="8" s="1"/>
  <c r="D26" i="8" s="1"/>
  <c r="F26" i="8" s="1"/>
  <c r="D27" i="8" s="1"/>
  <c r="F27" i="8" s="1"/>
  <c r="D28" i="8" s="1"/>
  <c r="F28" i="8" s="1"/>
  <c r="D29" i="8" s="1"/>
  <c r="F29" i="8" s="1"/>
  <c r="D30" i="8" s="1"/>
  <c r="F30" i="8" s="1"/>
  <c r="D31" i="8" s="1"/>
  <c r="F31" i="8" s="1"/>
  <c r="D32" i="8" s="1"/>
  <c r="F32" i="8" s="1"/>
  <c r="D33" i="8" s="1"/>
  <c r="F33" i="8" s="1"/>
  <c r="D34" i="8" s="1"/>
  <c r="F34" i="8" s="1"/>
  <c r="D35" i="8" s="1"/>
  <c r="F35" i="8" s="1"/>
  <c r="D36" i="8" s="1"/>
  <c r="F36" i="8" s="1"/>
  <c r="D37" i="8" s="1"/>
  <c r="F37" i="8" s="1"/>
  <c r="D38" i="8" s="1"/>
  <c r="F38" i="8" s="1"/>
  <c r="D39" i="8" s="1"/>
  <c r="F39" i="8" s="1"/>
  <c r="I35" i="8"/>
  <c r="E181" i="12"/>
  <c r="I30" i="8"/>
  <c r="E171" i="12"/>
  <c r="I20" i="8"/>
  <c r="E151" i="12"/>
  <c r="I12" i="8"/>
  <c r="E135" i="12"/>
  <c r="I33" i="8"/>
  <c r="E177" i="12"/>
  <c r="I6" i="8"/>
  <c r="E123" i="12"/>
  <c r="I7" i="8"/>
  <c r="E125" i="12"/>
  <c r="I9" i="8"/>
  <c r="E129" i="12"/>
  <c r="E244" i="12"/>
  <c r="G244" i="12" s="1"/>
  <c r="F50" i="12"/>
  <c r="I31" i="8"/>
  <c r="E173" i="12"/>
  <c r="I29" i="8"/>
  <c r="E169" i="12"/>
  <c r="I23" i="8"/>
  <c r="E157" i="12"/>
  <c r="I25" i="8"/>
  <c r="E161" i="12"/>
  <c r="I17" i="8"/>
  <c r="E145" i="12"/>
  <c r="I14" i="8"/>
  <c r="E139" i="12"/>
  <c r="I24" i="8"/>
  <c r="E159" i="12"/>
  <c r="I11" i="8"/>
  <c r="E133" i="12"/>
  <c r="I19" i="8"/>
  <c r="E149" i="12"/>
  <c r="I5" i="8"/>
  <c r="E121" i="12"/>
  <c r="I13" i="8"/>
  <c r="E137" i="12"/>
  <c r="I21" i="8"/>
  <c r="E153" i="12"/>
  <c r="I34" i="8"/>
  <c r="E179" i="12"/>
  <c r="F286" i="12"/>
  <c r="G286" i="12" s="1"/>
  <c r="E331" i="12"/>
  <c r="G331" i="12" s="1"/>
  <c r="M6" i="6"/>
  <c r="G8" i="6"/>
  <c r="H7" i="6"/>
  <c r="G10" i="12" l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C3" i="13"/>
  <c r="M7" i="6"/>
  <c r="E332" i="12"/>
  <c r="G332" i="12" s="1"/>
  <c r="F287" i="12"/>
  <c r="G287" i="12" s="1"/>
  <c r="G5" i="10"/>
  <c r="D6" i="10" s="1"/>
  <c r="H8" i="6"/>
  <c r="G9" i="6"/>
  <c r="J5" i="10"/>
  <c r="G36" i="12" l="1"/>
  <c r="G37" i="12" s="1"/>
  <c r="G38" i="12" s="1"/>
  <c r="G39" i="12" s="1"/>
  <c r="C51" i="13" s="1"/>
  <c r="M8" i="6"/>
  <c r="E333" i="12"/>
  <c r="G333" i="12" s="1"/>
  <c r="F288" i="12"/>
  <c r="G288" i="12" s="1"/>
  <c r="G10" i="6"/>
  <c r="H9" i="6"/>
  <c r="G6" i="10" l="1"/>
  <c r="D7" i="10" s="1"/>
  <c r="E7" i="10" s="1"/>
  <c r="E245" i="12"/>
  <c r="G245" i="12" s="1"/>
  <c r="F52" i="12"/>
  <c r="F289" i="12"/>
  <c r="G289" i="12" s="1"/>
  <c r="D9" i="13" s="1"/>
  <c r="D8" i="16" s="1"/>
  <c r="E334" i="12"/>
  <c r="G334" i="12" s="1"/>
  <c r="C5" i="13" s="1"/>
  <c r="C4" i="16" s="1"/>
  <c r="J6" i="10"/>
  <c r="M9" i="6"/>
  <c r="G11" i="6"/>
  <c r="H10" i="6"/>
  <c r="E246" i="12" l="1"/>
  <c r="G246" i="12" s="1"/>
  <c r="F54" i="12"/>
  <c r="M10" i="6"/>
  <c r="E335" i="12"/>
  <c r="G335" i="12" s="1"/>
  <c r="F290" i="12"/>
  <c r="G290" i="12" s="1"/>
  <c r="G7" i="10"/>
  <c r="D8" i="10" s="1"/>
  <c r="E8" i="10" s="1"/>
  <c r="H11" i="6"/>
  <c r="G12" i="6"/>
  <c r="J7" i="10"/>
  <c r="M11" i="6" l="1"/>
  <c r="F291" i="12"/>
  <c r="G291" i="12" s="1"/>
  <c r="E336" i="12"/>
  <c r="G336" i="12" s="1"/>
  <c r="G13" i="6"/>
  <c r="H12" i="6"/>
  <c r="G8" i="10" l="1"/>
  <c r="D9" i="10" s="1"/>
  <c r="E9" i="10" s="1"/>
  <c r="E247" i="12"/>
  <c r="G247" i="12" s="1"/>
  <c r="F56" i="12"/>
  <c r="M12" i="6"/>
  <c r="F292" i="12"/>
  <c r="G292" i="12" s="1"/>
  <c r="E337" i="12"/>
  <c r="G337" i="12" s="1"/>
  <c r="J8" i="10"/>
  <c r="H13" i="6"/>
  <c r="G14" i="6"/>
  <c r="E248" i="12" l="1"/>
  <c r="G248" i="12" s="1"/>
  <c r="C10" i="13" s="1"/>
  <c r="C9" i="16" s="1"/>
  <c r="F58" i="12"/>
  <c r="M13" i="6"/>
  <c r="F293" i="12"/>
  <c r="G293" i="12" s="1"/>
  <c r="E338" i="12"/>
  <c r="G338" i="12" s="1"/>
  <c r="H14" i="6"/>
  <c r="G15" i="6"/>
  <c r="J9" i="10"/>
  <c r="G9" i="10"/>
  <c r="D10" i="10" s="1"/>
  <c r="E10" i="10" s="1"/>
  <c r="E249" i="12" l="1"/>
  <c r="G249" i="12" s="1"/>
  <c r="F60" i="12"/>
  <c r="M14" i="6"/>
  <c r="F294" i="12"/>
  <c r="G294" i="12" s="1"/>
  <c r="E339" i="12"/>
  <c r="G339" i="12" s="1"/>
  <c r="G16" i="6"/>
  <c r="H15" i="6"/>
  <c r="M15" i="6" l="1"/>
  <c r="E340" i="12"/>
  <c r="G340" i="12" s="1"/>
  <c r="F295" i="12"/>
  <c r="G295" i="12" s="1"/>
  <c r="H16" i="6"/>
  <c r="G17" i="6"/>
  <c r="J10" i="10"/>
  <c r="G10" i="10"/>
  <c r="D11" i="10" s="1"/>
  <c r="E11" i="10" s="1"/>
  <c r="E250" i="12" l="1"/>
  <c r="G250" i="12" s="1"/>
  <c r="F62" i="12"/>
  <c r="M16" i="6"/>
  <c r="E341" i="12"/>
  <c r="G341" i="12" s="1"/>
  <c r="F296" i="12"/>
  <c r="G296" i="12" s="1"/>
  <c r="G18" i="6"/>
  <c r="H17" i="6"/>
  <c r="J11" i="10"/>
  <c r="M17" i="6" l="1"/>
  <c r="E342" i="12"/>
  <c r="G342" i="12" s="1"/>
  <c r="F297" i="12"/>
  <c r="G297" i="12" s="1"/>
  <c r="G11" i="10"/>
  <c r="H18" i="6"/>
  <c r="G19" i="6"/>
  <c r="M18" i="6" l="1"/>
  <c r="E343" i="12"/>
  <c r="G343" i="12" s="1"/>
  <c r="F298" i="12"/>
  <c r="G298" i="12" s="1"/>
  <c r="D12" i="10"/>
  <c r="E12" i="10" s="1"/>
  <c r="H19" i="6"/>
  <c r="G20" i="6"/>
  <c r="M19" i="6" l="1"/>
  <c r="F299" i="12"/>
  <c r="G299" i="12" s="1"/>
  <c r="E344" i="12"/>
  <c r="G344" i="12" s="1"/>
  <c r="G21" i="6"/>
  <c r="H20" i="6"/>
  <c r="G12" i="10" l="1"/>
  <c r="D13" i="10" s="1"/>
  <c r="E13" i="10" s="1"/>
  <c r="E251" i="12"/>
  <c r="G251" i="12" s="1"/>
  <c r="F64" i="12"/>
  <c r="M20" i="6"/>
  <c r="F300" i="12"/>
  <c r="G300" i="12" s="1"/>
  <c r="E345" i="12"/>
  <c r="G345" i="12" s="1"/>
  <c r="J12" i="10"/>
  <c r="H21" i="6"/>
  <c r="G22" i="6"/>
  <c r="G13" i="10" l="1"/>
  <c r="D14" i="10" s="1"/>
  <c r="E14" i="10" s="1"/>
  <c r="E252" i="12"/>
  <c r="G252" i="12" s="1"/>
  <c r="F66" i="12"/>
  <c r="M21" i="6"/>
  <c r="F301" i="12"/>
  <c r="G301" i="12" s="1"/>
  <c r="E346" i="12"/>
  <c r="G346" i="12" s="1"/>
  <c r="J13" i="10"/>
  <c r="H22" i="6"/>
  <c r="G23" i="6"/>
  <c r="G14" i="10" l="1"/>
  <c r="D15" i="10" s="1"/>
  <c r="J14" i="10"/>
  <c r="E253" i="12"/>
  <c r="G253" i="12" s="1"/>
  <c r="F68" i="12"/>
  <c r="M22" i="6"/>
  <c r="F302" i="12"/>
  <c r="G302" i="12" s="1"/>
  <c r="E347" i="12"/>
  <c r="G347" i="12" s="1"/>
  <c r="G24" i="6"/>
  <c r="H23" i="6"/>
  <c r="E15" i="10" l="1"/>
  <c r="J15" i="10" s="1"/>
  <c r="M23" i="6"/>
  <c r="E348" i="12"/>
  <c r="G348" i="12" s="1"/>
  <c r="F303" i="12"/>
  <c r="G303" i="12" s="1"/>
  <c r="H24" i="6"/>
  <c r="G25" i="6"/>
  <c r="G15" i="10" l="1"/>
  <c r="D16" i="10" s="1"/>
  <c r="E16" i="10" s="1"/>
  <c r="J16" i="10" s="1"/>
  <c r="F70" i="12"/>
  <c r="E254" i="12"/>
  <c r="G254" i="12" s="1"/>
  <c r="M24" i="6"/>
  <c r="E349" i="12"/>
  <c r="G349" i="12" s="1"/>
  <c r="F304" i="12"/>
  <c r="G304" i="12" s="1"/>
  <c r="G26" i="6"/>
  <c r="H25" i="6"/>
  <c r="F72" i="12" l="1"/>
  <c r="E255" i="12"/>
  <c r="G255" i="12" s="1"/>
  <c r="M25" i="6"/>
  <c r="F305" i="12"/>
  <c r="G305" i="12" s="1"/>
  <c r="E350" i="12"/>
  <c r="G350" i="12" s="1"/>
  <c r="G16" i="10"/>
  <c r="D17" i="10" s="1"/>
  <c r="E17" i="10" s="1"/>
  <c r="G27" i="6"/>
  <c r="H26" i="6"/>
  <c r="E256" i="12" l="1"/>
  <c r="G256" i="12" s="1"/>
  <c r="F74" i="12"/>
  <c r="M26" i="6"/>
  <c r="E351" i="12"/>
  <c r="G351" i="12" s="1"/>
  <c r="F306" i="12"/>
  <c r="G306" i="12" s="1"/>
  <c r="H27" i="6"/>
  <c r="G28" i="6"/>
  <c r="J17" i="10"/>
  <c r="M27" i="6" l="1"/>
  <c r="F307" i="12"/>
  <c r="G307" i="12" s="1"/>
  <c r="E352" i="12"/>
  <c r="G352" i="12" s="1"/>
  <c r="G17" i="10"/>
  <c r="D18" i="10" s="1"/>
  <c r="E18" i="10" s="1"/>
  <c r="G29" i="6"/>
  <c r="H28" i="6"/>
  <c r="E257" i="12" l="1"/>
  <c r="G257" i="12" s="1"/>
  <c r="F76" i="12"/>
  <c r="M28" i="6"/>
  <c r="F308" i="12"/>
  <c r="G308" i="12" s="1"/>
  <c r="E353" i="12"/>
  <c r="G353" i="12" s="1"/>
  <c r="H29" i="6"/>
  <c r="G30" i="6"/>
  <c r="J18" i="10"/>
  <c r="M29" i="6" l="1"/>
  <c r="F309" i="12"/>
  <c r="G309" i="12" s="1"/>
  <c r="E354" i="12"/>
  <c r="G354" i="12" s="1"/>
  <c r="G18" i="10"/>
  <c r="D19" i="10" s="1"/>
  <c r="E19" i="10" s="1"/>
  <c r="H30" i="6"/>
  <c r="G31" i="6"/>
  <c r="E258" i="12" l="1"/>
  <c r="G258" i="12" s="1"/>
  <c r="F78" i="12"/>
  <c r="M30" i="6"/>
  <c r="F310" i="12"/>
  <c r="G310" i="12" s="1"/>
  <c r="E355" i="12"/>
  <c r="G355" i="12" s="1"/>
  <c r="G32" i="6"/>
  <c r="H31" i="6"/>
  <c r="J19" i="10"/>
  <c r="M31" i="6" l="1"/>
  <c r="E356" i="12"/>
  <c r="G356" i="12" s="1"/>
  <c r="F311" i="12"/>
  <c r="G311" i="12" s="1"/>
  <c r="G19" i="10"/>
  <c r="D20" i="10" s="1"/>
  <c r="E20" i="10" s="1"/>
  <c r="H32" i="6"/>
  <c r="G33" i="6"/>
  <c r="M32" i="6" l="1"/>
  <c r="E357" i="12"/>
  <c r="G357" i="12" s="1"/>
  <c r="F312" i="12"/>
  <c r="G312" i="12" s="1"/>
  <c r="G34" i="6"/>
  <c r="H33" i="6"/>
  <c r="J20" i="10" l="1"/>
  <c r="E259" i="12"/>
  <c r="G259" i="12" s="1"/>
  <c r="F80" i="12"/>
  <c r="M33" i="6"/>
  <c r="E358" i="12"/>
  <c r="G358" i="12" s="1"/>
  <c r="F313" i="12"/>
  <c r="G313" i="12" s="1"/>
  <c r="G20" i="10"/>
  <c r="D21" i="10" s="1"/>
  <c r="E21" i="10" s="1"/>
  <c r="H34" i="6"/>
  <c r="G35" i="6"/>
  <c r="G36" i="6" s="1"/>
  <c r="G37" i="6" l="1"/>
  <c r="H36" i="6"/>
  <c r="J21" i="10"/>
  <c r="E260" i="12"/>
  <c r="G260" i="12" s="1"/>
  <c r="F82" i="12"/>
  <c r="M34" i="6"/>
  <c r="E359" i="12"/>
  <c r="G359" i="12" s="1"/>
  <c r="F314" i="12"/>
  <c r="G314" i="12" s="1"/>
  <c r="H35" i="6"/>
  <c r="G21" i="10"/>
  <c r="D22" i="10" s="1"/>
  <c r="E22" i="10" s="1"/>
  <c r="G38" i="6" l="1"/>
  <c r="H38" i="6" s="1"/>
  <c r="H37" i="6"/>
  <c r="E261" i="12"/>
  <c r="G261" i="12" s="1"/>
  <c r="F84" i="12"/>
  <c r="M35" i="6"/>
  <c r="F315" i="12"/>
  <c r="G315" i="12" s="1"/>
  <c r="E360" i="12"/>
  <c r="G360" i="12" s="1"/>
  <c r="J22" i="10"/>
  <c r="C54" i="13" l="1"/>
  <c r="G361" i="12"/>
  <c r="G362" i="12" s="1"/>
  <c r="G316" i="12"/>
  <c r="G317" i="12" s="1"/>
  <c r="G318" i="12" s="1"/>
  <c r="G22" i="10"/>
  <c r="D23" i="10" s="1"/>
  <c r="E23" i="10" s="1"/>
  <c r="J23" i="10" l="1"/>
  <c r="E262" i="12"/>
  <c r="G262" i="12" s="1"/>
  <c r="F86" i="12"/>
  <c r="G23" i="10"/>
  <c r="D24" i="10" s="1"/>
  <c r="E24" i="10" s="1"/>
  <c r="J24" i="10" l="1"/>
  <c r="E263" i="12"/>
  <c r="G263" i="12" s="1"/>
  <c r="F88" i="12"/>
  <c r="G24" i="10"/>
  <c r="D25" i="10" s="1"/>
  <c r="E25" i="10" s="1"/>
  <c r="E264" i="12" l="1"/>
  <c r="G264" i="12" s="1"/>
  <c r="F90" i="12"/>
  <c r="J25" i="10"/>
  <c r="G25" i="10" l="1"/>
  <c r="D26" i="10" s="1"/>
  <c r="E26" i="10" s="1"/>
  <c r="E265" i="12" l="1"/>
  <c r="G265" i="12" s="1"/>
  <c r="F92" i="12"/>
  <c r="J26" i="10"/>
  <c r="G26" i="10" l="1"/>
  <c r="D27" i="10" s="1"/>
  <c r="E27" i="10" s="1"/>
  <c r="J27" i="10" l="1"/>
  <c r="E266" i="12"/>
  <c r="G266" i="12" s="1"/>
  <c r="F94" i="12"/>
  <c r="G27" i="10"/>
  <c r="D28" i="10" s="1"/>
  <c r="E28" i="10" s="1"/>
  <c r="J28" i="10" l="1"/>
  <c r="E267" i="12"/>
  <c r="G267" i="12" s="1"/>
  <c r="F96" i="12"/>
  <c r="G28" i="10"/>
  <c r="D29" i="10" s="1"/>
  <c r="E29" i="10" s="1"/>
  <c r="J29" i="10" l="1"/>
  <c r="E268" i="12"/>
  <c r="G268" i="12" s="1"/>
  <c r="F98" i="12"/>
  <c r="G29" i="10"/>
  <c r="D30" i="10" s="1"/>
  <c r="E30" i="10" s="1"/>
  <c r="E269" i="12" l="1"/>
  <c r="G269" i="12" s="1"/>
  <c r="F100" i="12"/>
  <c r="J30" i="10"/>
  <c r="G30" i="10" l="1"/>
  <c r="D31" i="10" s="1"/>
  <c r="E31" i="10" s="1"/>
  <c r="J31" i="10" l="1"/>
  <c r="E270" i="12"/>
  <c r="G270" i="12" s="1"/>
  <c r="F102" i="12"/>
  <c r="G31" i="10"/>
  <c r="D32" i="10" s="1"/>
  <c r="E32" i="10" s="1"/>
  <c r="J32" i="10" l="1"/>
  <c r="E271" i="12"/>
  <c r="G271" i="12" s="1"/>
  <c r="F104" i="12"/>
  <c r="G32" i="10"/>
  <c r="D33" i="10" s="1"/>
  <c r="E33" i="10" s="1"/>
  <c r="E272" i="12" l="1"/>
  <c r="G272" i="12" s="1"/>
  <c r="F106" i="12"/>
  <c r="J33" i="10"/>
  <c r="H42" i="6"/>
  <c r="G33" i="10" l="1"/>
  <c r="D34" i="10" s="1"/>
  <c r="E34" i="10" s="1"/>
  <c r="E273" i="12" l="1"/>
  <c r="G273" i="12" s="1"/>
  <c r="F108" i="12"/>
  <c r="J34" i="10"/>
  <c r="G34" i="10" l="1"/>
  <c r="E274" i="12" l="1"/>
  <c r="G274" i="12" s="1"/>
  <c r="C58" i="13" s="1"/>
  <c r="F110" i="12"/>
  <c r="C3" i="16" l="1"/>
  <c r="G49" i="12" l="1"/>
  <c r="G50" i="12" s="1"/>
  <c r="G51" i="12" s="1"/>
  <c r="G52" i="12" s="1"/>
  <c r="G53" i="12" s="1"/>
  <c r="G54" i="12" s="1"/>
  <c r="G55" i="12" s="1"/>
  <c r="G56" i="12" s="1"/>
  <c r="G57" i="12" s="1"/>
  <c r="G58" i="12" s="1"/>
  <c r="G120" i="12"/>
  <c r="G121" i="12" s="1"/>
  <c r="G122" i="12" s="1"/>
  <c r="G123" i="12" s="1"/>
  <c r="G124" i="12" s="1"/>
  <c r="G125" i="12" s="1"/>
  <c r="G126" i="12" s="1"/>
  <c r="D6" i="13" l="1"/>
  <c r="G59" i="12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G73" i="12" s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G86" i="12" s="1"/>
  <c r="G87" i="12" s="1"/>
  <c r="G88" i="12" s="1"/>
  <c r="G89" i="12" s="1"/>
  <c r="G90" i="12" s="1"/>
  <c r="G91" i="12" s="1"/>
  <c r="G92" i="12" s="1"/>
  <c r="G93" i="12" s="1"/>
  <c r="G94" i="12" s="1"/>
  <c r="G95" i="12" s="1"/>
  <c r="G96" i="12" s="1"/>
  <c r="G97" i="12" s="1"/>
  <c r="G98" i="12" s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G109" i="12" s="1"/>
  <c r="G110" i="12" s="1"/>
  <c r="D53" i="13" s="1"/>
  <c r="D60" i="13" s="1"/>
  <c r="G127" i="12"/>
  <c r="G128" i="12" s="1"/>
  <c r="G129" i="12" s="1"/>
  <c r="G130" i="12" s="1"/>
  <c r="G131" i="12" l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C7" i="13"/>
  <c r="C6" i="16" s="1"/>
  <c r="C10" i="16" s="1"/>
  <c r="D5" i="16"/>
  <c r="D10" i="16" s="1"/>
  <c r="D12" i="13"/>
  <c r="G183" i="12" l="1"/>
  <c r="G184" i="12" s="1"/>
  <c r="G185" i="12" s="1"/>
  <c r="G186" i="12" s="1"/>
  <c r="G187" i="12" s="1"/>
  <c r="G188" i="12" s="1"/>
  <c r="G189" i="12" s="1"/>
  <c r="C12" i="13"/>
  <c r="D13" i="13" s="1"/>
  <c r="G190" i="12" l="1"/>
  <c r="C55" i="13"/>
  <c r="C60" i="13" s="1"/>
  <c r="D62" i="13" s="1"/>
</calcChain>
</file>

<file path=xl/sharedStrings.xml><?xml version="1.0" encoding="utf-8"?>
<sst xmlns="http://schemas.openxmlformats.org/spreadsheetml/2006/main" count="1944" uniqueCount="189">
  <si>
    <t>Header Name</t>
  </si>
  <si>
    <t>Description</t>
  </si>
  <si>
    <t>Field type</t>
  </si>
  <si>
    <t>Valuation_date</t>
  </si>
  <si>
    <t>Valuation date</t>
  </si>
  <si>
    <t>Date</t>
  </si>
  <si>
    <t>Mandatory</t>
  </si>
  <si>
    <t>LeaseRecordNo</t>
  </si>
  <si>
    <t>Record number</t>
  </si>
  <si>
    <t>AlphaNumeric</t>
  </si>
  <si>
    <t>LeaseID</t>
  </si>
  <si>
    <t>Lease ID</t>
  </si>
  <si>
    <t>Asset_Class</t>
  </si>
  <si>
    <t>Specify the class of asset</t>
  </si>
  <si>
    <t>ABC</t>
  </si>
  <si>
    <t>LessorName</t>
  </si>
  <si>
    <t>Name of the Lessor</t>
  </si>
  <si>
    <t>Alpha</t>
  </si>
  <si>
    <t>Abc</t>
  </si>
  <si>
    <t>Address</t>
  </si>
  <si>
    <t>Address of the asset</t>
  </si>
  <si>
    <t>StartDate</t>
  </si>
  <si>
    <t>Start date of the lease</t>
  </si>
  <si>
    <t>EndDate</t>
  </si>
  <si>
    <t>End date of the lease</t>
  </si>
  <si>
    <t>UpFrontPayments</t>
  </si>
  <si>
    <t>Any up front payments made</t>
  </si>
  <si>
    <t>Numeric</t>
  </si>
  <si>
    <t>Optional</t>
  </si>
  <si>
    <t>Rent</t>
  </si>
  <si>
    <t>Amount of rent</t>
  </si>
  <si>
    <t>GST_percentage</t>
  </si>
  <si>
    <t>Local taxes percentage</t>
  </si>
  <si>
    <t>Percentage</t>
  </si>
  <si>
    <t>IncrementalBorrowingRate</t>
  </si>
  <si>
    <t>Incremental borrowing rate</t>
  </si>
  <si>
    <t>EscalationPercent</t>
  </si>
  <si>
    <t>After the lease term escalation %</t>
  </si>
  <si>
    <t>EscalationTenure</t>
  </si>
  <si>
    <t>Escalation tenure</t>
  </si>
  <si>
    <t>Lease_Frequency</t>
  </si>
  <si>
    <t>Monthly / Quarterly / Yearly</t>
  </si>
  <si>
    <t>M/Q/Y</t>
  </si>
  <si>
    <t>Lease_PayableAt</t>
  </si>
  <si>
    <t>Boolean end or beginning</t>
  </si>
  <si>
    <t>End/Beginning</t>
  </si>
  <si>
    <t>Dismanting_costs</t>
  </si>
  <si>
    <t>Dismantling costs</t>
  </si>
  <si>
    <t>Date_dismantling_costs</t>
  </si>
  <si>
    <t>Date of dismantling costs to be incurred</t>
  </si>
  <si>
    <t>Mandatory if dismantling costs are given</t>
  </si>
  <si>
    <t>Residual_guarantee_payment</t>
  </si>
  <si>
    <t>Residual gurantee payment</t>
  </si>
  <si>
    <t>Avail_Exemption</t>
  </si>
  <si>
    <t>Want to avail exemption from Ind AS 116?</t>
  </si>
  <si>
    <t>Yes/No</t>
  </si>
  <si>
    <t>Exemption_type</t>
  </si>
  <si>
    <t>Short term or Low value</t>
  </si>
  <si>
    <t>ShortTerm / LowValue</t>
  </si>
  <si>
    <t>Transition_method</t>
  </si>
  <si>
    <t>Transition Method</t>
  </si>
  <si>
    <t>Full / Modified 1 / Modified 2</t>
  </si>
  <si>
    <t>Credit_Rating</t>
  </si>
  <si>
    <t>Credit Rating</t>
  </si>
  <si>
    <t>Data as on</t>
  </si>
  <si>
    <t>Initial direct costs</t>
  </si>
  <si>
    <t>L001</t>
  </si>
  <si>
    <t>Category_1</t>
  </si>
  <si>
    <t>No</t>
  </si>
  <si>
    <t>NA</t>
  </si>
  <si>
    <t>Lease_Advance</t>
  </si>
  <si>
    <t>Advance paid on</t>
  </si>
  <si>
    <t>Risk_Free_Rate</t>
  </si>
  <si>
    <t>Credit_Spread</t>
  </si>
  <si>
    <t>LeaseId</t>
  </si>
  <si>
    <t>Type</t>
  </si>
  <si>
    <t>Lease rental</t>
  </si>
  <si>
    <t>Upfront Fee</t>
  </si>
  <si>
    <t>Total</t>
  </si>
  <si>
    <t>Discount Factor</t>
  </si>
  <si>
    <t>Present Value</t>
  </si>
  <si>
    <t>Amortization</t>
  </si>
  <si>
    <t>Debit Account</t>
  </si>
  <si>
    <t>Credit Account</t>
  </si>
  <si>
    <t>Amount</t>
  </si>
  <si>
    <t>Lease Liability</t>
  </si>
  <si>
    <t>Bank Account</t>
  </si>
  <si>
    <t>Incremental Borrowing rate for advances</t>
  </si>
  <si>
    <t>Installment</t>
  </si>
  <si>
    <t>Lease Deposit</t>
  </si>
  <si>
    <t>Carrying value of deposit</t>
  </si>
  <si>
    <t>Imputed interest on deposit</t>
  </si>
  <si>
    <t>Right to use - deposit</t>
  </si>
  <si>
    <t>Deposit - Asset</t>
  </si>
  <si>
    <t>Interest Income</t>
  </si>
  <si>
    <t>Asset - Right to Use (Imputed deposit)</t>
  </si>
  <si>
    <t>Right to use - Imputed deposit</t>
  </si>
  <si>
    <t>Amortisation of RTU</t>
  </si>
  <si>
    <t>Right to use Closing Balance</t>
  </si>
  <si>
    <t>Right to Use - Deposit</t>
  </si>
  <si>
    <t>Depreciation</t>
  </si>
  <si>
    <t>Asset - Right to Use</t>
  </si>
  <si>
    <t>Right to use balance</t>
  </si>
  <si>
    <t>Right to Use</t>
  </si>
  <si>
    <t>Liability</t>
  </si>
  <si>
    <t>Lease Liability Opening Balance</t>
  </si>
  <si>
    <t>Finance Cost</t>
  </si>
  <si>
    <t>Lease Payments</t>
  </si>
  <si>
    <t>Balance Liability</t>
  </si>
  <si>
    <t>Interest Expense</t>
  </si>
  <si>
    <t xml:space="preserve">Right to use </t>
  </si>
  <si>
    <t>Posting Id</t>
  </si>
  <si>
    <t>Leasse ID</t>
  </si>
  <si>
    <t>Account</t>
  </si>
  <si>
    <t xml:space="preserve"> Debit </t>
  </si>
  <si>
    <t xml:space="preserve"> Credit </t>
  </si>
  <si>
    <t>Balance</t>
  </si>
  <si>
    <t>Lease liability</t>
  </si>
  <si>
    <t>Depreciation - Right to Use</t>
  </si>
  <si>
    <t>Interest Expenses</t>
  </si>
  <si>
    <t>Summary - Lease ID wise as on 31-March-2020</t>
  </si>
  <si>
    <t>Right to use  - Deposit</t>
  </si>
  <si>
    <t>Summary - Lease ID wise  end of date</t>
  </si>
  <si>
    <t>SNo</t>
  </si>
  <si>
    <t>Effective Date</t>
  </si>
  <si>
    <t>DebitAccount</t>
  </si>
  <si>
    <t>DebitClass</t>
  </si>
  <si>
    <t>CreditAccount</t>
  </si>
  <si>
    <t>CreditClass</t>
  </si>
  <si>
    <t>Right to Use - Asset</t>
  </si>
  <si>
    <t>Asset</t>
  </si>
  <si>
    <t xml:space="preserve">Lease liability </t>
  </si>
  <si>
    <t>Bank</t>
  </si>
  <si>
    <t>Income</t>
  </si>
  <si>
    <t>Expense</t>
  </si>
  <si>
    <t>Account_Name</t>
  </si>
  <si>
    <t>Time_Point</t>
  </si>
  <si>
    <t>Account_Name_Debit</t>
  </si>
  <si>
    <t>Account_Name_Credit</t>
  </si>
  <si>
    <t>Account_Type_Debit</t>
  </si>
  <si>
    <t>Account_Type_Credit</t>
  </si>
  <si>
    <t>Desired_Account_Name_Debit</t>
  </si>
  <si>
    <t>Desired_Account_Name_Credit</t>
  </si>
  <si>
    <t>ACC01</t>
  </si>
  <si>
    <t>Commencement of lease</t>
  </si>
  <si>
    <t>ACC02</t>
  </si>
  <si>
    <t>Every end period</t>
  </si>
  <si>
    <t>ACC03</t>
  </si>
  <si>
    <t>ACC04</t>
  </si>
  <si>
    <t>Lease Payment</t>
  </si>
  <si>
    <t>ACC05</t>
  </si>
  <si>
    <t>Advance Deposit</t>
  </si>
  <si>
    <t>ACC06</t>
  </si>
  <si>
    <t>ACC07</t>
  </si>
  <si>
    <t>ACC08</t>
  </si>
  <si>
    <t>Summary - Account Name wise as on 31-March-2020</t>
  </si>
  <si>
    <t>Account Name</t>
  </si>
  <si>
    <t xml:space="preserve">     </t>
  </si>
  <si>
    <t>aaRight to Use</t>
  </si>
  <si>
    <t>Right to use -D</t>
  </si>
  <si>
    <t>L002</t>
  </si>
  <si>
    <t>L003</t>
  </si>
  <si>
    <t>L004</t>
  </si>
  <si>
    <t>Valuation Date</t>
  </si>
  <si>
    <t>Asset Class</t>
  </si>
  <si>
    <t>Lessor Name</t>
  </si>
  <si>
    <t>Start Date</t>
  </si>
  <si>
    <t>End Date</t>
  </si>
  <si>
    <t>Upfront Payments</t>
  </si>
  <si>
    <t>Rent Effective Date</t>
  </si>
  <si>
    <t>GST</t>
  </si>
  <si>
    <t>Incremental Borrowing Rate</t>
  </si>
  <si>
    <t>Escalation Percent</t>
  </si>
  <si>
    <t>Escalation Tenure</t>
  </si>
  <si>
    <t>Lease Payment Frequency</t>
  </si>
  <si>
    <t>Lease Payable At</t>
  </si>
  <si>
    <t>Dismantling Cost</t>
  </si>
  <si>
    <t>Date Dismantling Cost</t>
  </si>
  <si>
    <t>Residual Guarantee Payments</t>
  </si>
  <si>
    <t>Avail Exemption</t>
  </si>
  <si>
    <t>Exemption Type</t>
  </si>
  <si>
    <t>Use Cash Flow</t>
  </si>
  <si>
    <t>Ramesh</t>
  </si>
  <si>
    <t>Chennai</t>
  </si>
  <si>
    <t>BEGINNING</t>
  </si>
  <si>
    <t>Modified 1</t>
  </si>
  <si>
    <t>TestCase7</t>
  </si>
  <si>
    <t>Half Yearly</t>
  </si>
  <si>
    <t>Summary - Lease ID wise as on 31-March-2021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</si>
</sst>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 * #,##0.00_ ;_ * \-#,##0.00_ ;_ * &quot;-&quot;??_ ;_ @_ "/>
    <numFmt numFmtId="164" formatCode="_(* #,##0.00_);_(* \(#,##0.00\);_(* &quot;-&quot;??_);_(@_)"/>
    <numFmt numFmtId="165" formatCode="[$-409]d\-mmm\-yy"/>
    <numFmt numFmtId="166" formatCode="_ * #,##0_ ;_ * \-#,##0_ ;_ * &quot;-&quot;??_ ;_ @_ "/>
    <numFmt numFmtId="167" formatCode="_(* #,##0_);_(* \(#,##0\);_(* &quot;-&quot;??_);_(@_)"/>
    <numFmt numFmtId="168" formatCode="0.000000000"/>
    <numFmt numFmtId="169" formatCode="[$-14009]dd/mm/yyyy"/>
    <numFmt numFmtId="170" formatCode="dd\-mmm\-yyyy"/>
  </numFmts>
  <fonts count="16" x14ac:knownFonts="1">
    <font>
      <sz val="10"/>
      <color rgb="FF000000"/>
      <name val="Arial"/>
    </font>
    <font>
      <b/>
      <sz val="8"/>
      <color theme="1"/>
      <name val="Arial"/>
      <family val="2"/>
    </font>
    <font>
      <sz val="8"/>
      <color theme="1"/>
      <name val="Calibri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1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F4B083"/>
        <bgColor rgb="FFF4B083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15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65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/>
    </xf>
    <xf numFmtId="166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9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66" fontId="7" fillId="0" borderId="1" xfId="0" applyNumberFormat="1" applyFont="1" applyBorder="1" applyAlignment="1">
      <alignment horizontal="right" vertical="center"/>
    </xf>
    <xf numFmtId="166" fontId="7" fillId="0" borderId="1" xfId="0" applyNumberFormat="1" applyFont="1" applyBorder="1" applyAlignment="1">
      <alignment horizontal="left" vertical="center"/>
    </xf>
    <xf numFmtId="10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66" fontId="7" fillId="0" borderId="1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9" fontId="6" fillId="3" borderId="1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vertical="center"/>
    </xf>
    <xf numFmtId="167" fontId="8" fillId="0" borderId="0" xfId="0" applyNumberFormat="1" applyFont="1" applyAlignment="1">
      <alignment vertical="center"/>
    </xf>
    <xf numFmtId="168" fontId="8" fillId="0" borderId="0" xfId="0" applyNumberFormat="1" applyFont="1" applyAlignment="1">
      <alignment vertical="center"/>
    </xf>
    <xf numFmtId="10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2" borderId="3" xfId="0" applyFont="1" applyFill="1" applyBorder="1" applyAlignment="1">
      <alignment horizontal="center" vertical="center" wrapText="1"/>
    </xf>
    <xf numFmtId="167" fontId="9" fillId="2" borderId="3" xfId="0" applyNumberFormat="1" applyFont="1" applyFill="1" applyBorder="1" applyAlignment="1">
      <alignment horizontal="center" vertical="center" wrapText="1"/>
    </xf>
    <xf numFmtId="168" fontId="9" fillId="2" borderId="3" xfId="0" applyNumberFormat="1" applyFont="1" applyFill="1" applyBorder="1" applyAlignment="1">
      <alignment horizontal="center" vertical="center" wrapText="1"/>
    </xf>
    <xf numFmtId="167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165" fontId="8" fillId="0" borderId="3" xfId="0" applyNumberFormat="1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167" fontId="8" fillId="0" borderId="3" xfId="0" applyNumberFormat="1" applyFont="1" applyBorder="1" applyAlignment="1">
      <alignment vertical="center"/>
    </xf>
    <xf numFmtId="168" fontId="8" fillId="0" borderId="3" xfId="0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10" fontId="8" fillId="0" borderId="0" xfId="0" applyNumberFormat="1" applyFont="1" applyAlignment="1">
      <alignment vertical="center"/>
    </xf>
    <xf numFmtId="167" fontId="9" fillId="0" borderId="5" xfId="0" applyNumberFormat="1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10" fontId="8" fillId="2" borderId="11" xfId="0" applyNumberFormat="1" applyFont="1" applyFill="1" applyBorder="1" applyAlignment="1">
      <alignment vertical="center" wrapText="1"/>
    </xf>
    <xf numFmtId="169" fontId="9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/>
    </xf>
    <xf numFmtId="167" fontId="9" fillId="0" borderId="3" xfId="0" applyNumberFormat="1" applyFont="1" applyBorder="1" applyAlignment="1">
      <alignment vertical="center"/>
    </xf>
    <xf numFmtId="169" fontId="8" fillId="0" borderId="0" xfId="0" applyNumberFormat="1" applyFont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169" fontId="9" fillId="0" borderId="3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167" fontId="9" fillId="0" borderId="0" xfId="0" applyNumberFormat="1" applyFont="1" applyAlignment="1">
      <alignment vertical="center"/>
    </xf>
    <xf numFmtId="1" fontId="8" fillId="0" borderId="0" xfId="0" applyNumberFormat="1" applyFont="1" applyAlignment="1">
      <alignment vertical="center"/>
    </xf>
    <xf numFmtId="164" fontId="8" fillId="0" borderId="3" xfId="0" applyNumberFormat="1" applyFont="1" applyBorder="1" applyAlignment="1">
      <alignment vertical="center"/>
    </xf>
    <xf numFmtId="164" fontId="8" fillId="0" borderId="0" xfId="0" applyNumberFormat="1" applyFont="1" applyAlignment="1">
      <alignment vertical="center"/>
    </xf>
    <xf numFmtId="167" fontId="8" fillId="0" borderId="15" xfId="0" applyNumberFormat="1" applyFont="1" applyBorder="1" applyAlignment="1">
      <alignment vertical="center"/>
    </xf>
    <xf numFmtId="170" fontId="11" fillId="7" borderId="3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169" fontId="4" fillId="0" borderId="3" xfId="0" applyNumberFormat="1" applyFont="1" applyBorder="1"/>
    <xf numFmtId="1" fontId="4" fillId="0" borderId="3" xfId="0" applyNumberFormat="1" applyFont="1" applyBorder="1"/>
    <xf numFmtId="0" fontId="12" fillId="0" borderId="3" xfId="0" applyFont="1" applyBorder="1"/>
    <xf numFmtId="167" fontId="12" fillId="0" borderId="3" xfId="0" applyNumberFormat="1" applyFont="1" applyBorder="1"/>
    <xf numFmtId="167" fontId="4" fillId="0" borderId="0" xfId="0" applyNumberFormat="1" applyFont="1"/>
    <xf numFmtId="167" fontId="4" fillId="0" borderId="3" xfId="0" applyNumberFormat="1" applyFont="1" applyBorder="1"/>
    <xf numFmtId="169" fontId="4" fillId="0" borderId="16" xfId="0" applyNumberFormat="1" applyFont="1" applyBorder="1"/>
    <xf numFmtId="1" fontId="4" fillId="0" borderId="4" xfId="0" applyNumberFormat="1" applyFont="1" applyBorder="1"/>
    <xf numFmtId="0" fontId="8" fillId="0" borderId="4" xfId="0" applyFont="1" applyBorder="1" applyAlignment="1">
      <alignment horizontal="center" vertical="center"/>
    </xf>
    <xf numFmtId="169" fontId="4" fillId="0" borderId="1" xfId="0" applyNumberFormat="1" applyFont="1" applyBorder="1"/>
    <xf numFmtId="1" fontId="4" fillId="0" borderId="1" xfId="0" applyNumberFormat="1" applyFont="1" applyBorder="1"/>
    <xf numFmtId="0" fontId="8" fillId="0" borderId="1" xfId="0" applyFont="1" applyBorder="1" applyAlignment="1">
      <alignment horizontal="center" vertical="center"/>
    </xf>
    <xf numFmtId="0" fontId="12" fillId="0" borderId="1" xfId="0" applyFont="1" applyBorder="1"/>
    <xf numFmtId="167" fontId="4" fillId="0" borderId="1" xfId="0" applyNumberFormat="1" applyFont="1" applyBorder="1"/>
    <xf numFmtId="164" fontId="12" fillId="0" borderId="1" xfId="0" applyNumberFormat="1" applyFont="1" applyBorder="1"/>
    <xf numFmtId="169" fontId="4" fillId="0" borderId="17" xfId="0" applyNumberFormat="1" applyFont="1" applyBorder="1"/>
    <xf numFmtId="1" fontId="4" fillId="0" borderId="18" xfId="0" applyNumberFormat="1" applyFont="1" applyBorder="1"/>
    <xf numFmtId="0" fontId="8" fillId="0" borderId="18" xfId="0" applyFont="1" applyBorder="1" applyAlignment="1">
      <alignment horizontal="center" vertical="center"/>
    </xf>
    <xf numFmtId="0" fontId="12" fillId="0" borderId="18" xfId="0" applyFont="1" applyBorder="1"/>
    <xf numFmtId="164" fontId="12" fillId="0" borderId="18" xfId="0" applyNumberFormat="1" applyFont="1" applyBorder="1"/>
    <xf numFmtId="170" fontId="11" fillId="7" borderId="1" xfId="0" applyNumberFormat="1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164" fontId="11" fillId="7" borderId="20" xfId="0" applyNumberFormat="1" applyFont="1" applyFill="1" applyBorder="1" applyAlignment="1">
      <alignment horizontal="center" vertical="center"/>
    </xf>
    <xf numFmtId="167" fontId="12" fillId="0" borderId="1" xfId="0" applyNumberFormat="1" applyFont="1" applyBorder="1"/>
    <xf numFmtId="167" fontId="12" fillId="0" borderId="18" xfId="0" applyNumberFormat="1" applyFont="1" applyBorder="1"/>
    <xf numFmtId="167" fontId="8" fillId="0" borderId="1" xfId="0" applyNumberFormat="1" applyFont="1" applyBorder="1" applyAlignment="1">
      <alignment vertical="center"/>
    </xf>
    <xf numFmtId="170" fontId="12" fillId="0" borderId="0" xfId="0" applyNumberFormat="1" applyFont="1"/>
    <xf numFmtId="0" fontId="12" fillId="0" borderId="0" xfId="0" applyFont="1"/>
    <xf numFmtId="164" fontId="12" fillId="0" borderId="0" xfId="0" applyNumberFormat="1" applyFont="1"/>
    <xf numFmtId="167" fontId="12" fillId="0" borderId="0" xfId="0" applyNumberFormat="1" applyFont="1"/>
    <xf numFmtId="170" fontId="12" fillId="0" borderId="1" xfId="0" applyNumberFormat="1" applyFont="1" applyBorder="1"/>
    <xf numFmtId="0" fontId="12" fillId="0" borderId="2" xfId="0" applyFont="1" applyBorder="1"/>
    <xf numFmtId="167" fontId="12" fillId="0" borderId="2" xfId="0" applyNumberFormat="1" applyFont="1" applyBorder="1"/>
    <xf numFmtId="167" fontId="12" fillId="0" borderId="5" xfId="0" applyNumberFormat="1" applyFont="1" applyBorder="1"/>
    <xf numFmtId="167" fontId="12" fillId="5" borderId="1" xfId="0" applyNumberFormat="1" applyFont="1" applyFill="1" applyBorder="1"/>
    <xf numFmtId="43" fontId="12" fillId="0" borderId="0" xfId="0" applyNumberFormat="1" applyFont="1"/>
    <xf numFmtId="0" fontId="9" fillId="8" borderId="3" xfId="0" applyFont="1" applyFill="1" applyBorder="1" applyAlignment="1">
      <alignment horizontal="center" vertical="center" wrapText="1"/>
    </xf>
    <xf numFmtId="169" fontId="9" fillId="8" borderId="3" xfId="0" applyNumberFormat="1" applyFont="1" applyFill="1" applyBorder="1" applyAlignment="1">
      <alignment horizontal="center" vertical="center" wrapText="1"/>
    </xf>
    <xf numFmtId="1" fontId="9" fillId="8" borderId="3" xfId="0" applyNumberFormat="1" applyFont="1" applyFill="1" applyBorder="1" applyAlignment="1">
      <alignment horizontal="center" vertical="center" wrapText="1"/>
    </xf>
    <xf numFmtId="167" fontId="9" fillId="8" borderId="3" xfId="0" applyNumberFormat="1" applyFont="1" applyFill="1" applyBorder="1" applyAlignment="1">
      <alignment horizontal="center" vertical="center" wrapText="1"/>
    </xf>
    <xf numFmtId="1" fontId="8" fillId="0" borderId="3" xfId="0" applyNumberFormat="1" applyFont="1" applyBorder="1" applyAlignment="1">
      <alignment vertical="center"/>
    </xf>
    <xf numFmtId="0" fontId="4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23" xfId="0" applyFont="1" applyBorder="1" applyAlignment="1">
      <alignment vertical="center"/>
    </xf>
    <xf numFmtId="0" fontId="14" fillId="0" borderId="0" xfId="0" applyFont="1"/>
    <xf numFmtId="167" fontId="4" fillId="0" borderId="5" xfId="0" applyNumberFormat="1" applyFont="1" applyBorder="1"/>
    <xf numFmtId="0" fontId="0" fillId="0" borderId="0" xfId="0" applyFont="1" applyAlignment="1"/>
    <xf numFmtId="169" fontId="4" fillId="0" borderId="6" xfId="0" applyNumberFormat="1" applyFont="1" applyBorder="1"/>
    <xf numFmtId="0" fontId="8" fillId="0" borderId="6" xfId="0" applyFont="1" applyBorder="1" applyAlignment="1">
      <alignment horizontal="center" vertical="center"/>
    </xf>
    <xf numFmtId="0" fontId="12" fillId="0" borderId="6" xfId="0" applyFont="1" applyBorder="1"/>
    <xf numFmtId="167" fontId="12" fillId="0" borderId="6" xfId="0" applyNumberFormat="1" applyFont="1" applyBorder="1"/>
    <xf numFmtId="167" fontId="12" fillId="0" borderId="22" xfId="0" applyNumberFormat="1" applyFont="1" applyBorder="1"/>
    <xf numFmtId="167" fontId="4" fillId="0" borderId="4" xfId="0" applyNumberFormat="1" applyFont="1" applyBorder="1"/>
    <xf numFmtId="165" fontId="8" fillId="0" borderId="6" xfId="0" applyNumberFormat="1" applyFont="1" applyBorder="1" applyAlignment="1">
      <alignment vertical="center"/>
    </xf>
    <xf numFmtId="167" fontId="8" fillId="0" borderId="6" xfId="0" applyNumberFormat="1" applyFont="1" applyBorder="1" applyAlignment="1">
      <alignment vertical="center"/>
    </xf>
    <xf numFmtId="0" fontId="0" fillId="0" borderId="0" xfId="0"/>
    <xf numFmtId="168" fontId="8" fillId="4" borderId="8" xfId="0" applyNumberFormat="1" applyFont="1" applyFill="1" applyBorder="1" applyAlignment="1">
      <alignment horizontal="right" vertical="center"/>
    </xf>
    <xf numFmtId="0" fontId="10" fillId="0" borderId="9" xfId="0" applyFont="1" applyBorder="1"/>
    <xf numFmtId="0" fontId="10" fillId="0" borderId="10" xfId="0" applyFont="1" applyBorder="1"/>
    <xf numFmtId="167" fontId="9" fillId="5" borderId="12" xfId="0" applyNumberFormat="1" applyFont="1" applyFill="1" applyBorder="1" applyAlignment="1">
      <alignment horizontal="center" vertical="center"/>
    </xf>
    <xf numFmtId="0" fontId="10" fillId="0" borderId="13" xfId="0" applyFont="1" applyBorder="1"/>
    <xf numFmtId="0" fontId="10" fillId="0" borderId="14" xfId="0" applyFont="1" applyBorder="1"/>
    <xf numFmtId="0" fontId="9" fillId="0" borderId="12" xfId="0" applyFont="1" applyBorder="1" applyAlignment="1">
      <alignment horizontal="center" vertical="center"/>
    </xf>
    <xf numFmtId="170" fontId="11" fillId="6" borderId="17" xfId="0" applyNumberFormat="1" applyFont="1" applyFill="1" applyBorder="1" applyAlignment="1">
      <alignment horizontal="center" vertical="center"/>
    </xf>
    <xf numFmtId="0" fontId="10" fillId="0" borderId="18" xfId="0" applyFont="1" applyBorder="1"/>
    <xf numFmtId="0" fontId="10" fillId="0" borderId="19" xfId="0" applyFont="1" applyBorder="1"/>
    <xf numFmtId="170" fontId="11" fillId="6" borderId="12" xfId="0" applyNumberFormat="1" applyFont="1" applyFill="1" applyBorder="1" applyAlignment="1">
      <alignment horizontal="center" vertical="center"/>
    </xf>
    <xf numFmtId="170" fontId="11" fillId="6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HeadOfAccount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5:I12">
  <tableColumns count="8">
    <tableColumn id="1" xr3:uid="{00000000-0010-0000-0000-000001000000}" name="Account_Name"/>
    <tableColumn id="2" xr3:uid="{00000000-0010-0000-0000-000002000000}" name="Time_Point"/>
    <tableColumn id="3" xr3:uid="{00000000-0010-0000-0000-000003000000}" name="Account_Name_Debit"/>
    <tableColumn id="4" xr3:uid="{00000000-0010-0000-0000-000004000000}" name="Account_Name_Credit"/>
    <tableColumn id="5" xr3:uid="{00000000-0010-0000-0000-000005000000}" name="Account_Type_Debit"/>
    <tableColumn id="6" xr3:uid="{00000000-0010-0000-0000-000006000000}" name="Account_Type_Credit"/>
    <tableColumn id="7" xr3:uid="{00000000-0010-0000-0000-000007000000}" name="Desired_Account_Name_Debit"/>
    <tableColumn id="8" xr3:uid="{00000000-0010-0000-0000-000008000000}" name="Desired_Account_Name_Credit"/>
  </tableColumns>
  <tableStyleInfo name="HeadOfAccoun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opLeftCell="A5" zoomScale="143" workbookViewId="0"/>
  </sheetViews>
  <sheetFormatPr defaultColWidth="14.42578125" defaultRowHeight="15" customHeight="1" x14ac:dyDescent="0.2"/>
  <cols>
    <col min="1" max="1" width="22.42578125" customWidth="1"/>
    <col min="2" max="2" width="27.28515625" customWidth="1"/>
    <col min="3" max="3" width="18.140625" customWidth="1"/>
    <col min="4" max="4" width="16.7109375" customWidth="1"/>
    <col min="5" max="26" width="8.85546875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</row>
    <row r="2" spans="1:6" ht="12.75" customHeight="1" x14ac:dyDescent="0.2">
      <c r="A2" s="2" t="s">
        <v>3</v>
      </c>
      <c r="B2" s="3" t="s">
        <v>4</v>
      </c>
      <c r="C2" s="4" t="s">
        <v>5</v>
      </c>
      <c r="D2" s="2" t="s">
        <v>6</v>
      </c>
    </row>
    <row r="3" spans="1:6" ht="12.75" customHeight="1" x14ac:dyDescent="0.2">
      <c r="A3" s="2" t="s">
        <v>7</v>
      </c>
      <c r="B3" s="3" t="s">
        <v>8</v>
      </c>
      <c r="C3" s="4" t="s">
        <v>9</v>
      </c>
      <c r="D3" s="2" t="s">
        <v>6</v>
      </c>
    </row>
    <row r="4" spans="1:6" ht="12.75" customHeight="1" x14ac:dyDescent="0.2">
      <c r="A4" s="2" t="s">
        <v>10</v>
      </c>
      <c r="B4" s="3" t="s">
        <v>11</v>
      </c>
      <c r="C4" s="4" t="s">
        <v>9</v>
      </c>
      <c r="D4" s="2" t="s">
        <v>6</v>
      </c>
    </row>
    <row r="5" spans="1:6" ht="12.75" customHeight="1" x14ac:dyDescent="0.2">
      <c r="A5" s="2" t="s">
        <v>12</v>
      </c>
      <c r="B5" s="3" t="s">
        <v>13</v>
      </c>
      <c r="C5" s="4" t="s">
        <v>9</v>
      </c>
      <c r="D5" s="2" t="s">
        <v>6</v>
      </c>
      <c r="F5" s="5" t="s">
        <v>14</v>
      </c>
    </row>
    <row r="6" spans="1:6" ht="12.75" customHeight="1" x14ac:dyDescent="0.2">
      <c r="A6" s="2" t="s">
        <v>15</v>
      </c>
      <c r="B6" s="3" t="s">
        <v>16</v>
      </c>
      <c r="C6" s="4" t="s">
        <v>17</v>
      </c>
      <c r="D6" s="2" t="s">
        <v>6</v>
      </c>
      <c r="F6" s="5" t="s">
        <v>18</v>
      </c>
    </row>
    <row r="7" spans="1:6" ht="12.75" customHeight="1" x14ac:dyDescent="0.2">
      <c r="A7" s="2" t="s">
        <v>19</v>
      </c>
      <c r="B7" s="3" t="s">
        <v>20</v>
      </c>
      <c r="C7" s="4" t="s">
        <v>9</v>
      </c>
      <c r="D7" s="2" t="s">
        <v>6</v>
      </c>
    </row>
    <row r="8" spans="1:6" ht="12.75" customHeight="1" x14ac:dyDescent="0.2">
      <c r="A8" s="6" t="s">
        <v>21</v>
      </c>
      <c r="B8" s="7" t="s">
        <v>22</v>
      </c>
      <c r="C8" s="4" t="s">
        <v>5</v>
      </c>
      <c r="D8" s="2" t="s">
        <v>6</v>
      </c>
    </row>
    <row r="9" spans="1:6" ht="12.75" customHeight="1" x14ac:dyDescent="0.2">
      <c r="A9" s="8" t="s">
        <v>23</v>
      </c>
      <c r="B9" s="7" t="s">
        <v>24</v>
      </c>
      <c r="C9" s="4" t="s">
        <v>5</v>
      </c>
      <c r="D9" s="2" t="s">
        <v>6</v>
      </c>
    </row>
    <row r="10" spans="1:6" ht="12.75" customHeight="1" x14ac:dyDescent="0.2">
      <c r="A10" s="9" t="s">
        <v>25</v>
      </c>
      <c r="B10" s="10" t="s">
        <v>26</v>
      </c>
      <c r="C10" s="4" t="s">
        <v>27</v>
      </c>
      <c r="D10" s="2" t="s">
        <v>28</v>
      </c>
    </row>
    <row r="11" spans="1:6" ht="12.75" customHeight="1" x14ac:dyDescent="0.2">
      <c r="A11" s="2" t="s">
        <v>29</v>
      </c>
      <c r="B11" s="10" t="s">
        <v>30</v>
      </c>
      <c r="C11" s="4" t="s">
        <v>27</v>
      </c>
      <c r="D11" s="2" t="s">
        <v>6</v>
      </c>
    </row>
    <row r="12" spans="1:6" ht="12.75" customHeight="1" x14ac:dyDescent="0.2">
      <c r="A12" s="9" t="s">
        <v>31</v>
      </c>
      <c r="B12" s="11" t="s">
        <v>32</v>
      </c>
      <c r="C12" s="4" t="s">
        <v>33</v>
      </c>
      <c r="D12" s="2" t="s">
        <v>28</v>
      </c>
    </row>
    <row r="13" spans="1:6" ht="12.75" customHeight="1" x14ac:dyDescent="0.2">
      <c r="A13" s="9" t="s">
        <v>34</v>
      </c>
      <c r="B13" s="11" t="s">
        <v>35</v>
      </c>
      <c r="C13" s="4" t="s">
        <v>33</v>
      </c>
      <c r="D13" s="2" t="s">
        <v>6</v>
      </c>
    </row>
    <row r="14" spans="1:6" ht="12.75" customHeight="1" x14ac:dyDescent="0.2">
      <c r="A14" s="2" t="s">
        <v>36</v>
      </c>
      <c r="B14" s="11" t="s">
        <v>37</v>
      </c>
      <c r="C14" s="4" t="s">
        <v>33</v>
      </c>
      <c r="D14" s="2" t="s">
        <v>28</v>
      </c>
    </row>
    <row r="15" spans="1:6" ht="12.75" customHeight="1" x14ac:dyDescent="0.2">
      <c r="A15" s="2" t="s">
        <v>38</v>
      </c>
      <c r="B15" s="10" t="s">
        <v>39</v>
      </c>
      <c r="C15" s="4" t="s">
        <v>27</v>
      </c>
      <c r="D15" s="2" t="s">
        <v>28</v>
      </c>
    </row>
    <row r="16" spans="1:6" ht="12.75" customHeight="1" x14ac:dyDescent="0.2">
      <c r="A16" s="9" t="s">
        <v>40</v>
      </c>
      <c r="B16" s="10" t="s">
        <v>41</v>
      </c>
      <c r="C16" s="4" t="s">
        <v>42</v>
      </c>
      <c r="D16" s="2" t="s">
        <v>6</v>
      </c>
      <c r="E16" s="4"/>
    </row>
    <row r="17" spans="1:5" ht="12.75" customHeight="1" x14ac:dyDescent="0.2">
      <c r="A17" s="9" t="s">
        <v>43</v>
      </c>
      <c r="B17" s="12" t="s">
        <v>44</v>
      </c>
      <c r="C17" s="10" t="s">
        <v>45</v>
      </c>
      <c r="D17" s="2" t="s">
        <v>6</v>
      </c>
      <c r="E17" s="4"/>
    </row>
    <row r="18" spans="1:5" ht="12.75" customHeight="1" x14ac:dyDescent="0.2">
      <c r="A18" s="9" t="s">
        <v>46</v>
      </c>
      <c r="B18" s="10" t="s">
        <v>47</v>
      </c>
      <c r="C18" s="10" t="s">
        <v>27</v>
      </c>
      <c r="D18" s="2" t="s">
        <v>28</v>
      </c>
      <c r="E18" s="13"/>
    </row>
    <row r="19" spans="1:5" ht="12.75" customHeight="1" x14ac:dyDescent="0.2">
      <c r="A19" s="9" t="s">
        <v>48</v>
      </c>
      <c r="B19" s="10" t="s">
        <v>49</v>
      </c>
      <c r="C19" s="10" t="s">
        <v>5</v>
      </c>
      <c r="D19" s="14" t="s">
        <v>50</v>
      </c>
      <c r="E19" s="13"/>
    </row>
    <row r="20" spans="1:5" ht="12.75" customHeight="1" x14ac:dyDescent="0.2">
      <c r="A20" s="9" t="s">
        <v>51</v>
      </c>
      <c r="B20" s="10" t="s">
        <v>52</v>
      </c>
      <c r="C20" s="4" t="s">
        <v>27</v>
      </c>
      <c r="D20" s="2" t="s">
        <v>28</v>
      </c>
      <c r="E20" s="13"/>
    </row>
    <row r="21" spans="1:5" ht="12.75" customHeight="1" x14ac:dyDescent="0.2">
      <c r="A21" s="2" t="s">
        <v>53</v>
      </c>
      <c r="B21" s="3" t="s">
        <v>54</v>
      </c>
      <c r="C21" s="3" t="s">
        <v>55</v>
      </c>
      <c r="D21" s="2" t="s">
        <v>6</v>
      </c>
    </row>
    <row r="22" spans="1:5" ht="12.75" customHeight="1" x14ac:dyDescent="0.2">
      <c r="A22" s="2" t="s">
        <v>56</v>
      </c>
      <c r="B22" s="3" t="s">
        <v>57</v>
      </c>
      <c r="C22" s="3" t="s">
        <v>58</v>
      </c>
      <c r="D22" s="2" t="s">
        <v>6</v>
      </c>
    </row>
    <row r="23" spans="1:5" ht="12.75" customHeight="1" x14ac:dyDescent="0.2">
      <c r="A23" s="2" t="s">
        <v>59</v>
      </c>
      <c r="B23" s="3" t="s">
        <v>60</v>
      </c>
      <c r="C23" s="3" t="s">
        <v>61</v>
      </c>
      <c r="D23" s="2" t="s">
        <v>6</v>
      </c>
    </row>
    <row r="24" spans="1:5" ht="12.75" customHeight="1" x14ac:dyDescent="0.2">
      <c r="A24" s="2" t="s">
        <v>62</v>
      </c>
      <c r="B24" s="3" t="s">
        <v>63</v>
      </c>
      <c r="C24" s="3" t="s">
        <v>9</v>
      </c>
      <c r="D24" s="2" t="s">
        <v>28</v>
      </c>
    </row>
    <row r="25" spans="1:5" ht="12.75" customHeight="1" x14ac:dyDescent="0.2">
      <c r="A25" s="15"/>
    </row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zoomScale="135" workbookViewId="0">
      <selection activeCell="A2" sqref="A2"/>
    </sheetView>
  </sheetViews>
  <sheetFormatPr defaultColWidth="14.42578125" defaultRowHeight="15" customHeight="1" x14ac:dyDescent="0.2"/>
  <cols>
    <col min="1" max="1" width="13.28515625" customWidth="1"/>
    <col min="2" max="2" width="11.85546875" customWidth="1"/>
    <col min="3" max="3" width="11.7109375" customWidth="1"/>
    <col min="4" max="4" width="19.28515625" customWidth="1"/>
    <col min="5" max="5" width="21.7109375" customWidth="1"/>
    <col min="6" max="6" width="15.85546875" customWidth="1"/>
    <col min="7" max="7" width="14.85546875" customWidth="1"/>
    <col min="8" max="8" width="15.85546875" customWidth="1"/>
    <col min="9" max="10" width="19" customWidth="1"/>
    <col min="11" max="11" width="14.28515625" customWidth="1"/>
    <col min="12" max="12" width="25.7109375" customWidth="1"/>
    <col min="13" max="13" width="17.85546875" customWidth="1"/>
    <col min="14" max="14" width="22.7109375" customWidth="1"/>
    <col min="15" max="15" width="22.140625" customWidth="1"/>
    <col min="16" max="16" width="18.85546875" customWidth="1"/>
    <col min="17" max="18" width="19.42578125" customWidth="1"/>
    <col min="19" max="20" width="21.42578125" customWidth="1"/>
    <col min="21" max="21" width="14" customWidth="1"/>
    <col min="22" max="22" width="13" customWidth="1"/>
    <col min="23" max="26" width="11.42578125" customWidth="1"/>
  </cols>
  <sheetData>
    <row r="1" spans="1:26" s="137" customFormat="1" ht="66.75" customHeight="1" x14ac:dyDescent="0.2">
      <c r="A1" s="16" t="s">
        <v>163</v>
      </c>
      <c r="B1" s="17" t="s">
        <v>11</v>
      </c>
      <c r="C1" s="17" t="s">
        <v>164</v>
      </c>
      <c r="D1" s="17" t="s">
        <v>165</v>
      </c>
      <c r="E1" s="17" t="s">
        <v>19</v>
      </c>
      <c r="F1" s="18" t="s">
        <v>166</v>
      </c>
      <c r="G1" s="19" t="s">
        <v>167</v>
      </c>
      <c r="H1" s="20" t="s">
        <v>168</v>
      </c>
      <c r="I1" s="20" t="s">
        <v>169</v>
      </c>
      <c r="J1" s="21" t="s">
        <v>29</v>
      </c>
      <c r="K1" s="20" t="s">
        <v>170</v>
      </c>
      <c r="L1" s="20" t="s">
        <v>171</v>
      </c>
      <c r="M1" s="21" t="s">
        <v>172</v>
      </c>
      <c r="N1" s="21" t="s">
        <v>173</v>
      </c>
      <c r="O1" s="22" t="s">
        <v>174</v>
      </c>
      <c r="P1" s="22" t="s">
        <v>175</v>
      </c>
      <c r="Q1" s="22" t="s">
        <v>176</v>
      </c>
      <c r="R1" s="22" t="s">
        <v>177</v>
      </c>
      <c r="S1" s="22" t="s">
        <v>178</v>
      </c>
      <c r="T1" s="17" t="s">
        <v>179</v>
      </c>
      <c r="U1" s="17" t="s">
        <v>180</v>
      </c>
      <c r="V1" s="16" t="s">
        <v>60</v>
      </c>
      <c r="W1" s="16" t="s">
        <v>63</v>
      </c>
      <c r="X1" s="16" t="s">
        <v>181</v>
      </c>
      <c r="Y1" s="16"/>
    </row>
    <row r="2" spans="1:26" s="137" customFormat="1" ht="36.75" customHeight="1" x14ac:dyDescent="0.2">
      <c r="A2" s="23">
        <v>43921</v>
      </c>
      <c r="B2" s="24" t="s">
        <v>186</v>
      </c>
      <c r="C2" s="24" t="s">
        <v>67</v>
      </c>
      <c r="D2" s="24" t="s">
        <v>182</v>
      </c>
      <c r="E2" s="25" t="s">
        <v>183</v>
      </c>
      <c r="F2" s="23">
        <v>43770</v>
      </c>
      <c r="G2" s="23">
        <v>44834</v>
      </c>
      <c r="H2" s="26">
        <v>0</v>
      </c>
      <c r="I2" s="23">
        <v>43770</v>
      </c>
      <c r="J2" s="27">
        <v>120000</v>
      </c>
      <c r="K2" s="28">
        <v>0</v>
      </c>
      <c r="L2" s="28">
        <v>9.3100000000000002E-2</v>
      </c>
      <c r="M2" s="28">
        <v>0.05</v>
      </c>
      <c r="N2" s="29">
        <v>2</v>
      </c>
      <c r="O2" s="30" t="s">
        <v>187</v>
      </c>
      <c r="P2" s="31" t="s">
        <v>184</v>
      </c>
      <c r="Q2" s="32">
        <v>0</v>
      </c>
      <c r="R2" s="23">
        <v>44834</v>
      </c>
      <c r="S2" s="32">
        <v>0</v>
      </c>
      <c r="T2" s="33" t="s">
        <v>68</v>
      </c>
      <c r="U2" s="33" t="s">
        <v>69</v>
      </c>
      <c r="V2" s="124" t="s">
        <v>185</v>
      </c>
      <c r="W2" s="124"/>
      <c r="X2" s="124" t="s">
        <v>68</v>
      </c>
      <c r="Y2" s="124"/>
    </row>
    <row r="3" spans="1:26" ht="12.75" customHeight="1" x14ac:dyDescent="0.2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2.7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2.75" customHeight="1" x14ac:dyDescent="0.2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2.75" customHeight="1" x14ac:dyDescent="0.2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2.75" customHeight="1" x14ac:dyDescent="0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2.75" customHeight="1" x14ac:dyDescent="0.2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2.75" customHeight="1" x14ac:dyDescent="0.2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2.75" customHeight="1" x14ac:dyDescent="0.2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2.75" customHeight="1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2.75" customHeight="1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2.75" customHeight="1" x14ac:dyDescent="0.2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2.75" customHeight="1" x14ac:dyDescent="0.2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2.75" customHeight="1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2.75" customHeight="1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2.75" customHeight="1" x14ac:dyDescent="0.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2.75" customHeight="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2.75" customHeight="1" x14ac:dyDescent="0.2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2.75" customHeight="1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2.75" customHeight="1" x14ac:dyDescent="0.2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2.75" customHeight="1" x14ac:dyDescent="0.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2.75" customHeight="1" x14ac:dyDescent="0.2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2.7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2.75" customHeight="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2.75" customHeight="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2.75" customHeight="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2.75" customHeight="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2.75" customHeight="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2.75" customHeigh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2.75" customHeight="1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2.75" customHeight="1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2.75" customHeight="1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2.75" customHeight="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2.75" customHeigh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2.75" customHeight="1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2.75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2.75" customHeight="1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2.75" customHeight="1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2.75" customHeight="1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2.75" customHeight="1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2.75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2.75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2.75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2.75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2.75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2.75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2.75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2.75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2.75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2.75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2.75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2.75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2.75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customHeight="1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customHeight="1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customHeight="1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customHeight="1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customHeight="1" x14ac:dyDescent="0.2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customHeight="1" x14ac:dyDescent="0.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customHeight="1" x14ac:dyDescent="0.2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customHeight="1" x14ac:dyDescent="0.2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customHeight="1" x14ac:dyDescent="0.2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customHeight="1" x14ac:dyDescent="0.2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customHeight="1" x14ac:dyDescent="0.2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2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2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customHeight="1" x14ac:dyDescent="0.2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 x14ac:dyDescent="0.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2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2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2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2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2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2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2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2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2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2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2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2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2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2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2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2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2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2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2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2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2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2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2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2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2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2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2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2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2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2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2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2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2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2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2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2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2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2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2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2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2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2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2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2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2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2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2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2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2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2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2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2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2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2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2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2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2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2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2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2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2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2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2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2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2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2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2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2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2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2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2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2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2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2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2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2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2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2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2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2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2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2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2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2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2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2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2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2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2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2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2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2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2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2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2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2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2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2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2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2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2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2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2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2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2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2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2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2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2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2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2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2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2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2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2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2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2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2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2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2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2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2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2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2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2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2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2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2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2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2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2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2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2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2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2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2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2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2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2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2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2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2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2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2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2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2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2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2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2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2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2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2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2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2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2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2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2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2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2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2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2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2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2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2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2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2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2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2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2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2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2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2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2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2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2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2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2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2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2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2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2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2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2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2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2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2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2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2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2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2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2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2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2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2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2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2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2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2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2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2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2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2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2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2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2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2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2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2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2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2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2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2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2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2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2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2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2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2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2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2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2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2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2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2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2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2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2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2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2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2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2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2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2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2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2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2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2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2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2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2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2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2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2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2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2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2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2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2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2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2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2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2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2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2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2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2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2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2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2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2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2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2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2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2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2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2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2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2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2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2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2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2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2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2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2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2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2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2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2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2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2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2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2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2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2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2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2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2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2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2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2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2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2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2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2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2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2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2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2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2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2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2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2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2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2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2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2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2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2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2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2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2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2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2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2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2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2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2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2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2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2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2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2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2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2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2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2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2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2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2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2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2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2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2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2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2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2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2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2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2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2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2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2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2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2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2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2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2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2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2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2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2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F13" sqref="F13"/>
    </sheetView>
  </sheetViews>
  <sheetFormatPr defaultColWidth="14.42578125" defaultRowHeight="15" customHeight="1" x14ac:dyDescent="0.2"/>
  <cols>
    <col min="1" max="1" width="13.28515625" customWidth="1"/>
    <col min="2" max="2" width="17.140625" customWidth="1"/>
    <col min="3" max="3" width="11.7109375" customWidth="1"/>
    <col min="4" max="5" width="20.140625" customWidth="1"/>
    <col min="6" max="6" width="19.140625" customWidth="1"/>
    <col min="7" max="7" width="20.140625" customWidth="1"/>
    <col min="8" max="26" width="11.42578125" customWidth="1"/>
  </cols>
  <sheetData>
    <row r="1" spans="1:26" s="137" customFormat="1" ht="66.75" customHeight="1" x14ac:dyDescent="0.2">
      <c r="A1" s="35" t="s">
        <v>64</v>
      </c>
      <c r="B1" s="36" t="s">
        <v>7</v>
      </c>
      <c r="C1" s="36" t="s">
        <v>10</v>
      </c>
      <c r="D1" s="37" t="s">
        <v>70</v>
      </c>
      <c r="E1" s="37" t="s">
        <v>71</v>
      </c>
      <c r="F1" s="38" t="s">
        <v>72</v>
      </c>
      <c r="G1" s="38" t="s">
        <v>73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s="137" customFormat="1" ht="30" customHeight="1" x14ac:dyDescent="0.2">
      <c r="A2" s="23">
        <v>43921</v>
      </c>
      <c r="B2" s="24">
        <v>1</v>
      </c>
      <c r="C2" s="24" t="s">
        <v>186</v>
      </c>
      <c r="D2" s="26">
        <v>200000</v>
      </c>
      <c r="E2" s="23">
        <v>43770</v>
      </c>
      <c r="F2" s="28">
        <v>7.0000000000000007E-2</v>
      </c>
      <c r="G2" s="28">
        <v>2.3099999999999999E-2</v>
      </c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</row>
    <row r="3" spans="1:26" ht="12.75" customHeight="1" x14ac:dyDescent="0.2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2.7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2.75" customHeight="1" x14ac:dyDescent="0.2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2.75" customHeight="1" x14ac:dyDescent="0.2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2.75" customHeight="1" x14ac:dyDescent="0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2.75" customHeight="1" x14ac:dyDescent="0.2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2.75" customHeight="1" x14ac:dyDescent="0.2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2.75" customHeight="1" x14ac:dyDescent="0.2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2.75" customHeight="1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2.75" customHeight="1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2.75" customHeight="1" x14ac:dyDescent="0.2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2.75" customHeight="1" x14ac:dyDescent="0.2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2.75" customHeight="1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2.75" customHeight="1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2.75" customHeight="1" x14ac:dyDescent="0.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2.75" customHeight="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2.75" customHeight="1" x14ac:dyDescent="0.2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2.75" customHeight="1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2.75" customHeight="1" x14ac:dyDescent="0.2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2.75" customHeight="1" x14ac:dyDescent="0.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2.75" customHeight="1" x14ac:dyDescent="0.2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2.7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2.75" customHeight="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2.75" customHeight="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2.75" customHeight="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2.75" customHeight="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2.75" customHeight="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2.75" customHeigh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2.75" customHeight="1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2.75" customHeight="1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2.75" customHeight="1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2.75" customHeight="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2.75" customHeigh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2.75" customHeight="1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2.75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2.75" customHeight="1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2.75" customHeight="1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2.75" customHeight="1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2.75" customHeight="1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2.75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2.75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2.75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2.75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2.75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2.75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2.75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2.75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2.75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2.75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2.75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2.75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2.75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customHeight="1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customHeight="1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customHeight="1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customHeight="1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customHeight="1" x14ac:dyDescent="0.2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customHeight="1" x14ac:dyDescent="0.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customHeight="1" x14ac:dyDescent="0.2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customHeight="1" x14ac:dyDescent="0.2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customHeight="1" x14ac:dyDescent="0.2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customHeight="1" x14ac:dyDescent="0.2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customHeight="1" x14ac:dyDescent="0.2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2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2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customHeight="1" x14ac:dyDescent="0.2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 x14ac:dyDescent="0.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2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2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2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2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2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2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2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2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2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2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2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2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2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2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2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2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2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2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2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2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2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2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2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2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2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2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2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2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2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2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2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2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2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2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2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2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2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2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2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2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2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2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2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2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2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2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2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2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2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2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2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2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2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2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2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2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2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2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2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2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2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2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2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2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2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2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2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2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2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2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2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2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2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2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2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2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2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2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2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2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2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2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2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2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2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2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2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2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2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2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2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2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2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2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2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2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2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2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2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2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2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2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2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2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2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2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2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2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2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2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2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2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2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2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2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2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2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2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2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2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2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2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2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2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2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2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2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2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2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2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2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2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2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2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2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2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2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2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2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2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2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2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2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2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2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2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2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2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2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2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2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2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2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2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2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2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2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2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2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2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2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2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2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2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2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2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2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2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2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2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2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2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2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2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2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2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2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2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2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2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2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2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2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2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2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2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2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2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2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2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2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2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2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2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2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2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2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2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2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2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2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2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2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2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2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2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2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2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2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2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2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2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2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2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2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2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2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2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2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2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2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2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2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2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2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2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2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2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2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2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2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2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2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2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2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2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2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2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2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2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2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2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2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2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2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2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2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2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2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2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2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2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2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2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2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2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2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2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2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2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2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2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2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2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2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2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2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2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2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2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2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2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2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2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2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2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2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2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2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2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2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2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2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2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2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2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2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2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2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2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2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2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2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2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2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2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2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2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2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2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2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2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2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2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2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2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2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2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2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2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2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2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2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2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2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2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2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2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2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2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2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2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2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2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2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2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2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2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2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2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2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2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2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2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2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2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2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2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2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2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2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2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2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2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2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2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2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2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2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2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2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2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customHeight="1" x14ac:dyDescent="0.2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 customHeight="1" x14ac:dyDescent="0.2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 customHeight="1" x14ac:dyDescent="0.2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 customHeight="1" x14ac:dyDescent="0.2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.75" customHeight="1" x14ac:dyDescent="0.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.75" customHeight="1" x14ac:dyDescent="0.2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.75" customHeight="1" x14ac:dyDescent="0.2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.75" customHeight="1" x14ac:dyDescent="0.2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.75" customHeight="1" x14ac:dyDescent="0.2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.75" customHeight="1" x14ac:dyDescent="0.2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.75" customHeight="1" x14ac:dyDescent="0.2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.75" customHeight="1" x14ac:dyDescent="0.2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.75" customHeight="1" x14ac:dyDescent="0.2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83"/>
  <sheetViews>
    <sheetView topLeftCell="A37" zoomScale="160" zoomScaleNormal="160" workbookViewId="0">
      <selection activeCell="J40" sqref="J40"/>
    </sheetView>
  </sheetViews>
  <sheetFormatPr defaultColWidth="14.42578125" defaultRowHeight="15" customHeight="1" x14ac:dyDescent="0.2"/>
  <cols>
    <col min="1" max="1" width="7.140625" customWidth="1"/>
    <col min="2" max="2" width="9.85546875" customWidth="1"/>
    <col min="3" max="3" width="15.7109375" customWidth="1"/>
    <col min="4" max="4" width="9.28515625" customWidth="1"/>
    <col min="5" max="5" width="10" customWidth="1"/>
    <col min="6" max="6" width="10.140625" customWidth="1"/>
    <col min="7" max="7" width="12" customWidth="1"/>
    <col min="8" max="8" width="9.7109375" customWidth="1"/>
    <col min="9" max="9" width="10.42578125" customWidth="1"/>
    <col min="10" max="10" width="16.28515625" customWidth="1"/>
    <col min="11" max="11" width="16.7109375" customWidth="1"/>
    <col min="12" max="26" width="8.85546875" customWidth="1"/>
  </cols>
  <sheetData>
    <row r="1" spans="1:26" ht="13.5" customHeight="1" x14ac:dyDescent="0.2">
      <c r="A1" s="39"/>
      <c r="B1" s="40"/>
      <c r="C1" s="39"/>
      <c r="D1" s="41"/>
      <c r="E1" s="41"/>
      <c r="F1" s="41"/>
      <c r="G1" s="42"/>
      <c r="H1" s="41"/>
      <c r="I1" s="43">
        <v>9.3100000000000002E-2</v>
      </c>
      <c r="J1" s="44"/>
      <c r="K1" s="44"/>
      <c r="L1" s="44"/>
      <c r="M1" s="41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36" customHeight="1" x14ac:dyDescent="0.2">
      <c r="A2" s="45" t="s">
        <v>74</v>
      </c>
      <c r="B2" s="45" t="s">
        <v>5</v>
      </c>
      <c r="C2" s="45" t="s">
        <v>75</v>
      </c>
      <c r="D2" s="46" t="s">
        <v>76</v>
      </c>
      <c r="E2" s="46" t="s">
        <v>77</v>
      </c>
      <c r="F2" s="46" t="s">
        <v>78</v>
      </c>
      <c r="G2" s="47" t="s">
        <v>79</v>
      </c>
      <c r="H2" s="46" t="s">
        <v>80</v>
      </c>
      <c r="I2" s="46" t="s">
        <v>81</v>
      </c>
      <c r="J2" s="46" t="s">
        <v>82</v>
      </c>
      <c r="K2" s="46" t="s">
        <v>83</v>
      </c>
      <c r="L2" s="46" t="s">
        <v>84</v>
      </c>
      <c r="M2" s="48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3.5" customHeight="1" x14ac:dyDescent="0.2">
      <c r="A3" s="50" t="s">
        <v>66</v>
      </c>
      <c r="B3" s="51">
        <v>43770</v>
      </c>
      <c r="C3" s="52" t="s">
        <v>65</v>
      </c>
      <c r="D3" s="53">
        <v>0</v>
      </c>
      <c r="E3" s="53">
        <v>0</v>
      </c>
      <c r="F3" s="53">
        <f t="shared" ref="F3:F36" si="0">D3+E3</f>
        <v>0</v>
      </c>
      <c r="G3" s="54">
        <f t="shared" ref="G3:G35" si="1">EXP(-($I$1/365)*(B3-$B$3))</f>
        <v>1</v>
      </c>
      <c r="H3" s="53">
        <f t="shared" ref="H3:H36" si="2">F3*G3</f>
        <v>0</v>
      </c>
      <c r="I3" s="53"/>
      <c r="J3" s="44" t="s">
        <v>85</v>
      </c>
      <c r="K3" s="44" t="s">
        <v>86</v>
      </c>
      <c r="L3" s="41">
        <f t="shared" ref="L3:L35" si="3">F3</f>
        <v>0</v>
      </c>
      <c r="M3" s="41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66</v>
      </c>
      <c r="B4" s="51">
        <v>43770</v>
      </c>
      <c r="C4" s="52" t="s">
        <v>29</v>
      </c>
      <c r="D4" s="53">
        <v>120000</v>
      </c>
      <c r="E4" s="53">
        <v>0</v>
      </c>
      <c r="F4" s="53">
        <f t="shared" si="0"/>
        <v>120000</v>
      </c>
      <c r="G4" s="54">
        <f t="shared" si="1"/>
        <v>1</v>
      </c>
      <c r="H4" s="53">
        <f t="shared" si="2"/>
        <v>120000</v>
      </c>
      <c r="I4" s="53">
        <f>(B4-B3)/($B$39-$B$3)*$H$41</f>
        <v>0</v>
      </c>
      <c r="J4" s="44" t="s">
        <v>85</v>
      </c>
      <c r="K4" s="44" t="s">
        <v>86</v>
      </c>
      <c r="L4" s="41">
        <f t="shared" si="3"/>
        <v>120000</v>
      </c>
      <c r="M4" s="41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66</v>
      </c>
      <c r="B5" s="51">
        <v>43799</v>
      </c>
      <c r="C5" s="52" t="s">
        <v>29</v>
      </c>
      <c r="D5" s="53">
        <v>0</v>
      </c>
      <c r="E5" s="53">
        <v>0</v>
      </c>
      <c r="F5" s="53">
        <f t="shared" si="0"/>
        <v>0</v>
      </c>
      <c r="G5" s="54">
        <f t="shared" si="1"/>
        <v>0.99263030407150599</v>
      </c>
      <c r="H5" s="53">
        <f t="shared" si="2"/>
        <v>0</v>
      </c>
      <c r="I5" s="53">
        <f t="shared" ref="I5:I39" si="4">(B5-B4)/($B$39-$B$3)*$H$41</f>
        <v>18362.005097829962</v>
      </c>
      <c r="J5" s="44" t="s">
        <v>85</v>
      </c>
      <c r="K5" s="44" t="s">
        <v>86</v>
      </c>
      <c r="L5" s="41">
        <f t="shared" si="3"/>
        <v>0</v>
      </c>
      <c r="M5" s="41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66</v>
      </c>
      <c r="B6" s="51">
        <v>43830</v>
      </c>
      <c r="C6" s="52" t="s">
        <v>29</v>
      </c>
      <c r="D6" s="53">
        <v>0</v>
      </c>
      <c r="E6" s="53"/>
      <c r="F6" s="53">
        <f t="shared" si="0"/>
        <v>0</v>
      </c>
      <c r="G6" s="54">
        <f t="shared" si="1"/>
        <v>0.9848124031642107</v>
      </c>
      <c r="H6" s="53">
        <f t="shared" si="2"/>
        <v>0</v>
      </c>
      <c r="I6" s="53">
        <f t="shared" si="4"/>
        <v>19628.350276990648</v>
      </c>
      <c r="J6" s="44" t="s">
        <v>85</v>
      </c>
      <c r="K6" s="44" t="s">
        <v>86</v>
      </c>
      <c r="L6" s="41">
        <f t="shared" si="3"/>
        <v>0</v>
      </c>
      <c r="M6" s="41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66</v>
      </c>
      <c r="B7" s="51">
        <v>43861</v>
      </c>
      <c r="C7" s="52" t="s">
        <v>29</v>
      </c>
      <c r="D7" s="53">
        <v>0</v>
      </c>
      <c r="E7" s="53"/>
      <c r="F7" s="53">
        <f t="shared" si="0"/>
        <v>0</v>
      </c>
      <c r="G7" s="54">
        <f t="shared" si="1"/>
        <v>0.97705607560838936</v>
      </c>
      <c r="H7" s="53">
        <f t="shared" si="2"/>
        <v>0</v>
      </c>
      <c r="I7" s="53">
        <f t="shared" si="4"/>
        <v>19628.350276990648</v>
      </c>
      <c r="J7" s="44" t="s">
        <v>85</v>
      </c>
      <c r="K7" s="44" t="s">
        <v>86</v>
      </c>
      <c r="L7" s="41">
        <f t="shared" si="3"/>
        <v>0</v>
      </c>
      <c r="M7" s="41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66</v>
      </c>
      <c r="B8" s="51">
        <v>43890</v>
      </c>
      <c r="C8" s="52" t="s">
        <v>29</v>
      </c>
      <c r="D8" s="53">
        <v>0</v>
      </c>
      <c r="E8" s="53"/>
      <c r="F8" s="53">
        <f t="shared" si="0"/>
        <v>0</v>
      </c>
      <c r="G8" s="54">
        <f t="shared" si="1"/>
        <v>0.96985546942606782</v>
      </c>
      <c r="H8" s="53">
        <f t="shared" si="2"/>
        <v>0</v>
      </c>
      <c r="I8" s="53">
        <f t="shared" si="4"/>
        <v>18362.005097829962</v>
      </c>
      <c r="J8" s="44" t="s">
        <v>85</v>
      </c>
      <c r="K8" s="44" t="s">
        <v>86</v>
      </c>
      <c r="L8" s="41">
        <f t="shared" si="3"/>
        <v>0</v>
      </c>
      <c r="M8" s="41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66</v>
      </c>
      <c r="B9" s="51">
        <v>43921</v>
      </c>
      <c r="C9" s="52" t="s">
        <v>29</v>
      </c>
      <c r="D9" s="53">
        <v>0</v>
      </c>
      <c r="E9" s="53"/>
      <c r="F9" s="53">
        <f t="shared" si="0"/>
        <v>0</v>
      </c>
      <c r="G9" s="54">
        <f t="shared" si="1"/>
        <v>0.96221694184609052</v>
      </c>
      <c r="H9" s="53">
        <f t="shared" si="2"/>
        <v>0</v>
      </c>
      <c r="I9" s="53">
        <f t="shared" si="4"/>
        <v>19628.350276990648</v>
      </c>
      <c r="J9" s="44" t="s">
        <v>85</v>
      </c>
      <c r="K9" s="44" t="s">
        <v>86</v>
      </c>
      <c r="L9" s="41">
        <f t="shared" si="3"/>
        <v>0</v>
      </c>
      <c r="M9" s="41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66</v>
      </c>
      <c r="B10" s="51">
        <v>43951</v>
      </c>
      <c r="C10" s="52" t="s">
        <v>29</v>
      </c>
      <c r="D10" s="53">
        <v>120000</v>
      </c>
      <c r="E10" s="53"/>
      <c r="F10" s="53">
        <f t="shared" si="0"/>
        <v>120000</v>
      </c>
      <c r="G10" s="54">
        <f t="shared" si="1"/>
        <v>0.9548821041630684</v>
      </c>
      <c r="H10" s="53">
        <f t="shared" si="2"/>
        <v>114585.85249956821</v>
      </c>
      <c r="I10" s="53">
        <f t="shared" si="4"/>
        <v>18995.177687410305</v>
      </c>
      <c r="J10" s="44" t="s">
        <v>85</v>
      </c>
      <c r="K10" s="44" t="s">
        <v>86</v>
      </c>
      <c r="L10" s="41">
        <f t="shared" si="3"/>
        <v>120000</v>
      </c>
      <c r="M10" s="41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66</v>
      </c>
      <c r="B11" s="51">
        <v>43982</v>
      </c>
      <c r="C11" s="52" t="s">
        <v>29</v>
      </c>
      <c r="D11" s="53">
        <v>0</v>
      </c>
      <c r="E11" s="53"/>
      <c r="F11" s="53">
        <f t="shared" si="0"/>
        <v>0</v>
      </c>
      <c r="G11" s="54">
        <f t="shared" si="1"/>
        <v>0.94736150597270863</v>
      </c>
      <c r="H11" s="53">
        <f t="shared" si="2"/>
        <v>0</v>
      </c>
      <c r="I11" s="53">
        <f t="shared" si="4"/>
        <v>19628.350276990648</v>
      </c>
      <c r="J11" s="44" t="s">
        <v>85</v>
      </c>
      <c r="K11" s="44" t="s">
        <v>86</v>
      </c>
      <c r="L11" s="41">
        <f t="shared" si="3"/>
        <v>0</v>
      </c>
      <c r="M11" s="41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66</v>
      </c>
      <c r="B12" s="51">
        <v>44012</v>
      </c>
      <c r="C12" s="52" t="s">
        <v>29</v>
      </c>
      <c r="D12" s="53">
        <v>0</v>
      </c>
      <c r="E12" s="53"/>
      <c r="F12" s="53">
        <f t="shared" si="0"/>
        <v>0</v>
      </c>
      <c r="G12" s="54">
        <f t="shared" si="1"/>
        <v>0.94013990908404699</v>
      </c>
      <c r="H12" s="53">
        <f t="shared" si="2"/>
        <v>0</v>
      </c>
      <c r="I12" s="53">
        <f t="shared" si="4"/>
        <v>18995.177687410305</v>
      </c>
      <c r="J12" s="44" t="s">
        <v>85</v>
      </c>
      <c r="K12" s="44" t="s">
        <v>86</v>
      </c>
      <c r="L12" s="41">
        <f t="shared" si="3"/>
        <v>0</v>
      </c>
      <c r="M12" s="41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66</v>
      </c>
      <c r="B13" s="51">
        <v>44043</v>
      </c>
      <c r="C13" s="52" t="s">
        <v>29</v>
      </c>
      <c r="D13" s="53">
        <v>0</v>
      </c>
      <c r="E13" s="53"/>
      <c r="F13" s="53">
        <f t="shared" si="0"/>
        <v>0</v>
      </c>
      <c r="G13" s="54">
        <f t="shared" si="1"/>
        <v>0.93273541959982997</v>
      </c>
      <c r="H13" s="53">
        <f t="shared" si="2"/>
        <v>0</v>
      </c>
      <c r="I13" s="53">
        <f t="shared" si="4"/>
        <v>19628.350276990648</v>
      </c>
      <c r="J13" s="44" t="s">
        <v>85</v>
      </c>
      <c r="K13" s="44" t="s">
        <v>86</v>
      </c>
      <c r="L13" s="41">
        <f t="shared" si="3"/>
        <v>0</v>
      </c>
      <c r="M13" s="41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66</v>
      </c>
      <c r="B14" s="51">
        <v>44074</v>
      </c>
      <c r="C14" s="52" t="s">
        <v>29</v>
      </c>
      <c r="D14" s="53">
        <v>0</v>
      </c>
      <c r="E14" s="53"/>
      <c r="F14" s="53">
        <f t="shared" si="0"/>
        <v>0</v>
      </c>
      <c r="G14" s="54">
        <f t="shared" si="1"/>
        <v>0.9253892474617782</v>
      </c>
      <c r="H14" s="53">
        <f t="shared" si="2"/>
        <v>0</v>
      </c>
      <c r="I14" s="53">
        <f t="shared" si="4"/>
        <v>19628.350276990648</v>
      </c>
      <c r="J14" s="44" t="s">
        <v>85</v>
      </c>
      <c r="K14" s="44" t="s">
        <v>86</v>
      </c>
      <c r="L14" s="41">
        <f t="shared" si="3"/>
        <v>0</v>
      </c>
      <c r="M14" s="41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66</v>
      </c>
      <c r="B15" s="51">
        <v>44104</v>
      </c>
      <c r="C15" s="52" t="s">
        <v>29</v>
      </c>
      <c r="D15" s="53">
        <v>0</v>
      </c>
      <c r="E15" s="53"/>
      <c r="F15" s="53">
        <f t="shared" si="0"/>
        <v>0</v>
      </c>
      <c r="G15" s="54">
        <f t="shared" si="1"/>
        <v>0.91833514185569354</v>
      </c>
      <c r="H15" s="53">
        <f t="shared" si="2"/>
        <v>0</v>
      </c>
      <c r="I15" s="53">
        <f t="shared" si="4"/>
        <v>18995.177687410305</v>
      </c>
      <c r="J15" s="44" t="s">
        <v>85</v>
      </c>
      <c r="K15" s="44" t="s">
        <v>86</v>
      </c>
      <c r="L15" s="41">
        <f t="shared" si="3"/>
        <v>0</v>
      </c>
      <c r="M15" s="41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66</v>
      </c>
      <c r="B16" s="51">
        <v>44135</v>
      </c>
      <c r="C16" s="52" t="s">
        <v>29</v>
      </c>
      <c r="D16" s="53">
        <v>126000</v>
      </c>
      <c r="E16" s="53"/>
      <c r="F16" s="53">
        <f t="shared" si="0"/>
        <v>126000</v>
      </c>
      <c r="G16" s="54">
        <f t="shared" si="1"/>
        <v>0.91110238550192657</v>
      </c>
      <c r="H16" s="53">
        <f t="shared" si="2"/>
        <v>114798.90057324275</v>
      </c>
      <c r="I16" s="53">
        <f t="shared" si="4"/>
        <v>19628.350276990648</v>
      </c>
      <c r="J16" s="44" t="s">
        <v>85</v>
      </c>
      <c r="K16" s="44" t="s">
        <v>86</v>
      </c>
      <c r="L16" s="41">
        <f t="shared" si="3"/>
        <v>126000</v>
      </c>
      <c r="M16" s="41"/>
      <c r="N16" s="41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66</v>
      </c>
      <c r="B17" s="51">
        <v>44165</v>
      </c>
      <c r="C17" s="52" t="s">
        <v>29</v>
      </c>
      <c r="D17" s="53">
        <v>0</v>
      </c>
      <c r="E17" s="53"/>
      <c r="F17" s="53">
        <f t="shared" si="0"/>
        <v>0</v>
      </c>
      <c r="G17" s="54">
        <f t="shared" si="1"/>
        <v>0.9041571865352056</v>
      </c>
      <c r="H17" s="53">
        <f t="shared" si="2"/>
        <v>0</v>
      </c>
      <c r="I17" s="53">
        <f t="shared" si="4"/>
        <v>18995.177687410305</v>
      </c>
      <c r="J17" s="44" t="s">
        <v>85</v>
      </c>
      <c r="K17" s="44" t="s">
        <v>86</v>
      </c>
      <c r="L17" s="41">
        <f t="shared" si="3"/>
        <v>0</v>
      </c>
      <c r="M17" s="41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66</v>
      </c>
      <c r="B18" s="51">
        <v>44196</v>
      </c>
      <c r="C18" s="52" t="s">
        <v>29</v>
      </c>
      <c r="D18" s="53">
        <v>0</v>
      </c>
      <c r="E18" s="53"/>
      <c r="F18" s="53">
        <f t="shared" si="0"/>
        <v>0</v>
      </c>
      <c r="G18" s="54">
        <f t="shared" si="1"/>
        <v>0.89703609496671577</v>
      </c>
      <c r="H18" s="53">
        <f t="shared" si="2"/>
        <v>0</v>
      </c>
      <c r="I18" s="53">
        <f t="shared" si="4"/>
        <v>19628.350276990648</v>
      </c>
      <c r="J18" s="44" t="s">
        <v>85</v>
      </c>
      <c r="K18" s="44" t="s">
        <v>86</v>
      </c>
      <c r="L18" s="41">
        <f t="shared" si="3"/>
        <v>0</v>
      </c>
      <c r="M18" s="41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66</v>
      </c>
      <c r="B19" s="51">
        <v>44227</v>
      </c>
      <c r="C19" s="52" t="s">
        <v>29</v>
      </c>
      <c r="D19" s="53">
        <v>0</v>
      </c>
      <c r="E19" s="53"/>
      <c r="F19" s="53">
        <f t="shared" si="0"/>
        <v>0</v>
      </c>
      <c r="G19" s="54">
        <f t="shared" si="1"/>
        <v>0.8899710887182144</v>
      </c>
      <c r="H19" s="53">
        <f t="shared" si="2"/>
        <v>0</v>
      </c>
      <c r="I19" s="53">
        <f t="shared" si="4"/>
        <v>19628.350276990648</v>
      </c>
      <c r="J19" s="44" t="s">
        <v>85</v>
      </c>
      <c r="K19" s="44" t="s">
        <v>86</v>
      </c>
      <c r="L19" s="41">
        <f t="shared" si="3"/>
        <v>0</v>
      </c>
      <c r="M19" s="41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66</v>
      </c>
      <c r="B20" s="51">
        <v>44255</v>
      </c>
      <c r="C20" s="52" t="s">
        <v>29</v>
      </c>
      <c r="D20" s="53">
        <v>0</v>
      </c>
      <c r="E20" s="53"/>
      <c r="F20" s="53">
        <f t="shared" si="0"/>
        <v>0</v>
      </c>
      <c r="G20" s="54">
        <f t="shared" si="1"/>
        <v>0.88363763178618115</v>
      </c>
      <c r="H20" s="53">
        <f t="shared" si="2"/>
        <v>0</v>
      </c>
      <c r="I20" s="53">
        <f t="shared" si="4"/>
        <v>17728.832508249619</v>
      </c>
      <c r="J20" s="44" t="s">
        <v>85</v>
      </c>
      <c r="K20" s="44" t="s">
        <v>86</v>
      </c>
      <c r="L20" s="41">
        <f t="shared" si="3"/>
        <v>0</v>
      </c>
      <c r="M20" s="41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66</v>
      </c>
      <c r="B21" s="51">
        <v>44286</v>
      </c>
      <c r="C21" s="52" t="s">
        <v>29</v>
      </c>
      <c r="D21" s="53">
        <v>0</v>
      </c>
      <c r="E21" s="53"/>
      <c r="F21" s="53">
        <f t="shared" si="0"/>
        <v>0</v>
      </c>
      <c r="G21" s="54">
        <f t="shared" si="1"/>
        <v>0.87667815108634173</v>
      </c>
      <c r="H21" s="53">
        <f t="shared" si="2"/>
        <v>0</v>
      </c>
      <c r="I21" s="53">
        <f t="shared" si="4"/>
        <v>19628.350276990648</v>
      </c>
      <c r="J21" s="44" t="s">
        <v>85</v>
      </c>
      <c r="K21" s="44" t="s">
        <v>86</v>
      </c>
      <c r="L21" s="41">
        <f t="shared" si="3"/>
        <v>0</v>
      </c>
      <c r="M21" s="41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66</v>
      </c>
      <c r="B22" s="51">
        <v>44316</v>
      </c>
      <c r="C22" s="52" t="s">
        <v>29</v>
      </c>
      <c r="D22" s="53">
        <v>126000</v>
      </c>
      <c r="E22" s="53"/>
      <c r="F22" s="53">
        <f t="shared" si="0"/>
        <v>126000</v>
      </c>
      <c r="G22" s="54">
        <f t="shared" si="1"/>
        <v>0.86999536297607083</v>
      </c>
      <c r="H22" s="53">
        <f t="shared" si="2"/>
        <v>109619.41573498493</v>
      </c>
      <c r="I22" s="53">
        <f t="shared" si="4"/>
        <v>18995.177687410305</v>
      </c>
      <c r="J22" s="44" t="s">
        <v>85</v>
      </c>
      <c r="K22" s="44" t="s">
        <v>86</v>
      </c>
      <c r="L22" s="41">
        <f t="shared" si="3"/>
        <v>126000</v>
      </c>
      <c r="M22" s="41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66</v>
      </c>
      <c r="B23" s="51">
        <v>44347</v>
      </c>
      <c r="C23" s="52" t="s">
        <v>29</v>
      </c>
      <c r="D23" s="53">
        <v>0</v>
      </c>
      <c r="E23" s="53"/>
      <c r="F23" s="53">
        <f t="shared" si="0"/>
        <v>0</v>
      </c>
      <c r="G23" s="54">
        <f t="shared" si="1"/>
        <v>0.8631433280244325</v>
      </c>
      <c r="H23" s="53">
        <f t="shared" si="2"/>
        <v>0</v>
      </c>
      <c r="I23" s="53">
        <f t="shared" si="4"/>
        <v>19628.350276990648</v>
      </c>
      <c r="J23" s="44" t="s">
        <v>85</v>
      </c>
      <c r="K23" s="44" t="s">
        <v>86</v>
      </c>
      <c r="L23" s="41">
        <f t="shared" si="3"/>
        <v>0</v>
      </c>
      <c r="M23" s="41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66</v>
      </c>
      <c r="B24" s="51">
        <v>44377</v>
      </c>
      <c r="C24" s="52" t="s">
        <v>29</v>
      </c>
      <c r="D24" s="53">
        <v>0</v>
      </c>
      <c r="E24" s="53"/>
      <c r="F24" s="53">
        <f t="shared" si="0"/>
        <v>0</v>
      </c>
      <c r="G24" s="54">
        <f t="shared" si="1"/>
        <v>0.85656371387203956</v>
      </c>
      <c r="H24" s="53">
        <f t="shared" si="2"/>
        <v>0</v>
      </c>
      <c r="I24" s="53">
        <f t="shared" si="4"/>
        <v>18995.177687410305</v>
      </c>
      <c r="J24" s="44" t="s">
        <v>85</v>
      </c>
      <c r="K24" s="44" t="s">
        <v>86</v>
      </c>
      <c r="L24" s="41">
        <f t="shared" si="3"/>
        <v>0</v>
      </c>
      <c r="M24" s="41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66</v>
      </c>
      <c r="B25" s="51">
        <v>44408</v>
      </c>
      <c r="C25" s="52" t="s">
        <v>29</v>
      </c>
      <c r="D25" s="53">
        <v>0</v>
      </c>
      <c r="E25" s="53"/>
      <c r="F25" s="53">
        <f t="shared" si="0"/>
        <v>0</v>
      </c>
      <c r="G25" s="54">
        <f t="shared" si="1"/>
        <v>0.84981746583954543</v>
      </c>
      <c r="H25" s="53">
        <f t="shared" si="2"/>
        <v>0</v>
      </c>
      <c r="I25" s="53">
        <f t="shared" si="4"/>
        <v>19628.350276990648</v>
      </c>
      <c r="J25" s="44" t="s">
        <v>85</v>
      </c>
      <c r="K25" s="44" t="s">
        <v>86</v>
      </c>
      <c r="L25" s="41">
        <f t="shared" si="3"/>
        <v>0</v>
      </c>
      <c r="M25" s="41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66</v>
      </c>
      <c r="B26" s="51">
        <v>44439</v>
      </c>
      <c r="C26" s="52" t="s">
        <v>29</v>
      </c>
      <c r="D26" s="53">
        <v>0</v>
      </c>
      <c r="E26" s="53"/>
      <c r="F26" s="53">
        <f t="shared" si="0"/>
        <v>0</v>
      </c>
      <c r="G26" s="54">
        <f t="shared" si="1"/>
        <v>0.84312435088025872</v>
      </c>
      <c r="H26" s="53">
        <f t="shared" si="2"/>
        <v>0</v>
      </c>
      <c r="I26" s="53">
        <f t="shared" si="4"/>
        <v>19628.350276990648</v>
      </c>
      <c r="J26" s="44" t="s">
        <v>85</v>
      </c>
      <c r="K26" s="44" t="s">
        <v>86</v>
      </c>
      <c r="L26" s="41">
        <f t="shared" si="3"/>
        <v>0</v>
      </c>
      <c r="M26" s="41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66</v>
      </c>
      <c r="B27" s="51">
        <v>44469</v>
      </c>
      <c r="C27" s="52" t="s">
        <v>29</v>
      </c>
      <c r="D27" s="53">
        <v>0</v>
      </c>
      <c r="E27" s="53"/>
      <c r="F27" s="53">
        <f t="shared" si="0"/>
        <v>0</v>
      </c>
      <c r="G27" s="54">
        <f t="shared" si="1"/>
        <v>0.83669733843497252</v>
      </c>
      <c r="H27" s="53">
        <f t="shared" si="2"/>
        <v>0</v>
      </c>
      <c r="I27" s="53">
        <f t="shared" si="4"/>
        <v>18995.177687410305</v>
      </c>
      <c r="J27" s="44" t="s">
        <v>85</v>
      </c>
      <c r="K27" s="44" t="s">
        <v>86</v>
      </c>
      <c r="L27" s="41">
        <f t="shared" si="3"/>
        <v>0</v>
      </c>
      <c r="M27" s="41"/>
      <c r="N27" s="41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66</v>
      </c>
      <c r="B28" s="51">
        <v>44500</v>
      </c>
      <c r="C28" s="52" t="s">
        <v>29</v>
      </c>
      <c r="D28" s="53">
        <v>132300</v>
      </c>
      <c r="E28" s="53"/>
      <c r="F28" s="53">
        <f t="shared" si="0"/>
        <v>132300</v>
      </c>
      <c r="G28" s="54">
        <f t="shared" si="1"/>
        <v>0.8301075568673012</v>
      </c>
      <c r="H28" s="53">
        <f t="shared" si="2"/>
        <v>109823.22977354395</v>
      </c>
      <c r="I28" s="53">
        <f t="shared" si="4"/>
        <v>19628.350276990648</v>
      </c>
      <c r="J28" s="44" t="s">
        <v>85</v>
      </c>
      <c r="K28" s="44" t="s">
        <v>86</v>
      </c>
      <c r="L28" s="41">
        <f t="shared" si="3"/>
        <v>132300</v>
      </c>
      <c r="M28" s="41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66</v>
      </c>
      <c r="B29" s="51">
        <v>44530</v>
      </c>
      <c r="C29" s="52" t="s">
        <v>29</v>
      </c>
      <c r="D29" s="53">
        <v>0</v>
      </c>
      <c r="E29" s="53"/>
      <c r="F29" s="53">
        <f t="shared" si="0"/>
        <v>0</v>
      </c>
      <c r="G29" s="54">
        <f t="shared" si="1"/>
        <v>0.82377976952093623</v>
      </c>
      <c r="H29" s="53">
        <f t="shared" si="2"/>
        <v>0</v>
      </c>
      <c r="I29" s="53">
        <f t="shared" si="4"/>
        <v>18995.177687410305</v>
      </c>
      <c r="J29" s="44" t="s">
        <v>85</v>
      </c>
      <c r="K29" s="44" t="s">
        <v>86</v>
      </c>
      <c r="L29" s="41">
        <f t="shared" si="3"/>
        <v>0</v>
      </c>
      <c r="M29" s="41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66</v>
      </c>
      <c r="B30" s="51">
        <v>44561</v>
      </c>
      <c r="C30" s="52" t="s">
        <v>29</v>
      </c>
      <c r="D30" s="53">
        <v>0</v>
      </c>
      <c r="E30" s="53"/>
      <c r="F30" s="53">
        <f t="shared" si="0"/>
        <v>0</v>
      </c>
      <c r="G30" s="54">
        <f t="shared" si="1"/>
        <v>0.81729172600550748</v>
      </c>
      <c r="H30" s="53">
        <f t="shared" si="2"/>
        <v>0</v>
      </c>
      <c r="I30" s="53">
        <f t="shared" si="4"/>
        <v>19628.350276990648</v>
      </c>
      <c r="J30" s="44" t="s">
        <v>85</v>
      </c>
      <c r="K30" s="44" t="s">
        <v>86</v>
      </c>
      <c r="L30" s="41">
        <f t="shared" si="3"/>
        <v>0</v>
      </c>
      <c r="M30" s="41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66</v>
      </c>
      <c r="B31" s="51">
        <v>44592</v>
      </c>
      <c r="C31" s="52" t="s">
        <v>29</v>
      </c>
      <c r="D31" s="53">
        <v>0</v>
      </c>
      <c r="E31" s="53"/>
      <c r="F31" s="53">
        <f t="shared" si="0"/>
        <v>0</v>
      </c>
      <c r="G31" s="54">
        <f t="shared" si="1"/>
        <v>0.81085478195891192</v>
      </c>
      <c r="H31" s="53">
        <f t="shared" si="2"/>
        <v>0</v>
      </c>
      <c r="I31" s="53">
        <f t="shared" si="4"/>
        <v>19628.350276990648</v>
      </c>
      <c r="J31" s="44" t="s">
        <v>85</v>
      </c>
      <c r="K31" s="44" t="s">
        <v>86</v>
      </c>
      <c r="L31" s="41">
        <f t="shared" si="3"/>
        <v>0</v>
      </c>
      <c r="M31" s="41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66</v>
      </c>
      <c r="B32" s="51">
        <v>44620</v>
      </c>
      <c r="C32" s="52" t="s">
        <v>29</v>
      </c>
      <c r="D32" s="53">
        <v>0</v>
      </c>
      <c r="E32" s="53"/>
      <c r="F32" s="53">
        <f t="shared" si="0"/>
        <v>0</v>
      </c>
      <c r="G32" s="54">
        <f t="shared" si="1"/>
        <v>0.80508435423966274</v>
      </c>
      <c r="H32" s="53">
        <f t="shared" si="2"/>
        <v>0</v>
      </c>
      <c r="I32" s="53">
        <f t="shared" si="4"/>
        <v>17728.832508249619</v>
      </c>
      <c r="J32" s="44" t="s">
        <v>85</v>
      </c>
      <c r="K32" s="44" t="s">
        <v>86</v>
      </c>
      <c r="L32" s="41">
        <f t="shared" si="3"/>
        <v>0</v>
      </c>
      <c r="M32" s="41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66</v>
      </c>
      <c r="B33" s="51">
        <v>44651</v>
      </c>
      <c r="C33" s="52" t="s">
        <v>29</v>
      </c>
      <c r="D33" s="53">
        <v>0</v>
      </c>
      <c r="E33" s="53"/>
      <c r="F33" s="53">
        <f t="shared" si="0"/>
        <v>0</v>
      </c>
      <c r="G33" s="54">
        <f t="shared" si="1"/>
        <v>0.79874355477218428</v>
      </c>
      <c r="H33" s="53">
        <f t="shared" si="2"/>
        <v>0</v>
      </c>
      <c r="I33" s="53">
        <f t="shared" si="4"/>
        <v>19628.350276990648</v>
      </c>
      <c r="J33" s="44" t="s">
        <v>85</v>
      </c>
      <c r="K33" s="44" t="s">
        <v>86</v>
      </c>
      <c r="L33" s="41">
        <f t="shared" si="3"/>
        <v>0</v>
      </c>
      <c r="M33" s="41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 t="s">
        <v>66</v>
      </c>
      <c r="B34" s="51">
        <v>44681</v>
      </c>
      <c r="C34" s="52" t="s">
        <v>29</v>
      </c>
      <c r="D34" s="53">
        <v>132300</v>
      </c>
      <c r="E34" s="53"/>
      <c r="F34" s="53">
        <f t="shared" si="0"/>
        <v>132300</v>
      </c>
      <c r="G34" s="54">
        <f t="shared" si="1"/>
        <v>0.79265485058311258</v>
      </c>
      <c r="H34" s="53">
        <f t="shared" si="2"/>
        <v>104868.2367321458</v>
      </c>
      <c r="I34" s="53">
        <f t="shared" si="4"/>
        <v>18995.177687410305</v>
      </c>
      <c r="J34" s="44" t="s">
        <v>85</v>
      </c>
      <c r="K34" s="44" t="s">
        <v>86</v>
      </c>
      <c r="L34" s="41">
        <f t="shared" si="3"/>
        <v>132300</v>
      </c>
      <c r="M34" s="41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 t="s">
        <v>66</v>
      </c>
      <c r="B35" s="51">
        <v>44712</v>
      </c>
      <c r="C35" s="52" t="s">
        <v>29</v>
      </c>
      <c r="D35" s="53">
        <v>0</v>
      </c>
      <c r="E35" s="53">
        <v>0</v>
      </c>
      <c r="F35" s="53">
        <f t="shared" si="0"/>
        <v>0</v>
      </c>
      <c r="G35" s="54">
        <f t="shared" si="1"/>
        <v>0.7864119451931324</v>
      </c>
      <c r="H35" s="53">
        <f t="shared" si="2"/>
        <v>0</v>
      </c>
      <c r="I35" s="53">
        <f t="shared" si="4"/>
        <v>19628.350276990648</v>
      </c>
      <c r="J35" s="44" t="s">
        <v>85</v>
      </c>
      <c r="K35" s="44" t="s">
        <v>86</v>
      </c>
      <c r="L35" s="41">
        <f t="shared" si="3"/>
        <v>0</v>
      </c>
      <c r="M35" s="41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50" t="s">
        <v>66</v>
      </c>
      <c r="B36" s="51">
        <v>44742</v>
      </c>
      <c r="C36" s="52" t="s">
        <v>29</v>
      </c>
      <c r="D36" s="41"/>
      <c r="E36" s="41"/>
      <c r="F36" s="41">
        <f t="shared" si="0"/>
        <v>0</v>
      </c>
      <c r="G36" s="42"/>
      <c r="H36" s="53">
        <f t="shared" si="2"/>
        <v>0</v>
      </c>
      <c r="I36" s="53">
        <f>(B36-B35)/($B$39-$B$3)*$H$41</f>
        <v>18995.177687410305</v>
      </c>
      <c r="J36" s="44"/>
      <c r="K36" s="44"/>
      <c r="L36" s="41"/>
      <c r="M36" s="41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s="128" customFormat="1" ht="13.5" customHeight="1" x14ac:dyDescent="0.2">
      <c r="A37" s="50" t="s">
        <v>66</v>
      </c>
      <c r="B37" s="51">
        <v>44773</v>
      </c>
      <c r="C37" s="52" t="s">
        <v>29</v>
      </c>
      <c r="D37" s="41"/>
      <c r="E37" s="41"/>
      <c r="F37" s="41"/>
      <c r="G37" s="42"/>
      <c r="H37" s="136"/>
      <c r="I37" s="53">
        <f t="shared" si="4"/>
        <v>19628.350276990648</v>
      </c>
      <c r="J37" s="44"/>
      <c r="K37" s="44"/>
      <c r="L37" s="41"/>
      <c r="M37" s="41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s="128" customFormat="1" ht="13.5" customHeight="1" x14ac:dyDescent="0.2">
      <c r="A38" s="50" t="s">
        <v>66</v>
      </c>
      <c r="B38" s="51">
        <v>44804</v>
      </c>
      <c r="C38" s="52" t="s">
        <v>29</v>
      </c>
      <c r="D38" s="41"/>
      <c r="E38" s="41"/>
      <c r="F38" s="41"/>
      <c r="G38" s="42"/>
      <c r="H38" s="136"/>
      <c r="I38" s="53">
        <f t="shared" si="4"/>
        <v>19628.350276990648</v>
      </c>
      <c r="J38" s="44"/>
      <c r="K38" s="44"/>
      <c r="L38" s="41"/>
      <c r="M38" s="41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s="128" customFormat="1" ht="13.5" customHeight="1" x14ac:dyDescent="0.2">
      <c r="A39" s="50" t="s">
        <v>66</v>
      </c>
      <c r="B39" s="51">
        <v>44834</v>
      </c>
      <c r="C39" s="52" t="s">
        <v>29</v>
      </c>
      <c r="D39" s="41"/>
      <c r="E39" s="41"/>
      <c r="F39" s="41"/>
      <c r="G39" s="42"/>
      <c r="H39" s="136"/>
      <c r="I39" s="53">
        <f t="shared" si="4"/>
        <v>18995.177687410305</v>
      </c>
      <c r="J39" s="44"/>
      <c r="K39" s="44"/>
      <c r="L39" s="41"/>
      <c r="M39" s="41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s="128" customFormat="1" ht="13.5" customHeight="1" x14ac:dyDescent="0.2">
      <c r="A40" s="55"/>
      <c r="B40" s="135"/>
      <c r="C40" s="130"/>
      <c r="D40" s="41"/>
      <c r="E40" s="41"/>
      <c r="F40" s="41"/>
      <c r="G40" s="42"/>
      <c r="H40" s="136"/>
      <c r="I40" s="56"/>
      <c r="J40" s="44"/>
      <c r="K40" s="44"/>
      <c r="L40" s="41"/>
      <c r="M40" s="41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39"/>
      <c r="B41" s="41"/>
      <c r="C41" s="39"/>
      <c r="D41" s="57">
        <f>SUM(D3:D40)</f>
        <v>756600</v>
      </c>
      <c r="E41" s="57">
        <f>SUM(E3:E35)</f>
        <v>0</v>
      </c>
      <c r="F41" s="57">
        <f>SUM(F3:F40)</f>
        <v>756600</v>
      </c>
      <c r="G41" s="42"/>
      <c r="H41" s="57">
        <f>SUM(H3:H40)</f>
        <v>673695.63531348552</v>
      </c>
      <c r="I41" s="57">
        <f>SUM(I3:I40)</f>
        <v>673695.63531348552</v>
      </c>
      <c r="J41" s="44"/>
      <c r="K41" s="41"/>
      <c r="L41" s="44"/>
      <c r="M41" s="41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39"/>
      <c r="B42" s="40"/>
      <c r="C42" s="39"/>
      <c r="D42" s="41"/>
      <c r="E42" s="41"/>
      <c r="F42" s="41"/>
      <c r="G42" s="42"/>
      <c r="H42" s="41"/>
      <c r="I42" s="44"/>
      <c r="J42" s="44"/>
      <c r="K42" s="44"/>
      <c r="L42" s="44"/>
      <c r="M42" s="41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39"/>
      <c r="B43" s="40"/>
      <c r="C43" s="39"/>
      <c r="D43" s="41"/>
      <c r="E43" s="41"/>
      <c r="F43" s="41"/>
      <c r="G43" s="42"/>
      <c r="H43" s="41"/>
      <c r="I43" s="44"/>
      <c r="J43" s="44"/>
      <c r="K43" s="44"/>
      <c r="L43" s="44"/>
      <c r="M43" s="41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39"/>
      <c r="B44" s="40"/>
      <c r="C44" s="39"/>
      <c r="D44" s="41"/>
      <c r="E44" s="41"/>
      <c r="F44" s="41"/>
      <c r="G44" s="42"/>
      <c r="H44" s="41"/>
      <c r="I44" s="44"/>
      <c r="J44" s="44"/>
      <c r="K44" s="44"/>
      <c r="L44" s="44"/>
      <c r="M44" s="41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39"/>
      <c r="B45" s="40"/>
      <c r="C45" s="39"/>
      <c r="D45" s="41"/>
      <c r="E45" s="41"/>
      <c r="F45" s="41"/>
      <c r="G45" s="42"/>
      <c r="H45" s="41"/>
      <c r="I45" s="44"/>
      <c r="J45" s="44"/>
      <c r="K45" s="44"/>
      <c r="L45" s="44"/>
      <c r="M45" s="41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39"/>
      <c r="B46" s="40"/>
      <c r="C46" s="39"/>
      <c r="D46" s="41"/>
      <c r="E46" s="41"/>
      <c r="F46" s="41"/>
      <c r="G46" s="42"/>
      <c r="H46" s="41"/>
      <c r="I46" s="44"/>
      <c r="J46" s="44"/>
      <c r="K46" s="44"/>
      <c r="L46" s="44"/>
      <c r="M46" s="41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39"/>
      <c r="B47" s="40"/>
      <c r="C47" s="39"/>
      <c r="D47" s="41"/>
      <c r="E47" s="41"/>
      <c r="F47" s="41"/>
      <c r="G47" s="42"/>
      <c r="H47" s="41"/>
      <c r="I47" s="44"/>
      <c r="J47" s="44"/>
      <c r="K47" s="44"/>
      <c r="L47" s="44"/>
      <c r="M47" s="41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39"/>
      <c r="B48" s="40"/>
      <c r="C48" s="39"/>
      <c r="D48" s="41"/>
      <c r="E48" s="41"/>
      <c r="F48" s="41"/>
      <c r="G48" s="42"/>
      <c r="H48" s="41"/>
      <c r="I48" s="44"/>
      <c r="J48" s="44"/>
      <c r="K48" s="44"/>
      <c r="L48" s="44"/>
      <c r="M48" s="41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39"/>
      <c r="B49" s="40"/>
      <c r="C49" s="39"/>
      <c r="D49" s="41"/>
      <c r="E49" s="41"/>
      <c r="F49" s="41"/>
      <c r="G49" s="42"/>
      <c r="H49" s="41"/>
      <c r="I49" s="44"/>
      <c r="J49" s="44"/>
      <c r="K49" s="44"/>
      <c r="L49" s="44"/>
      <c r="M49" s="41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39"/>
      <c r="B50" s="40"/>
      <c r="C50" s="39"/>
      <c r="D50" s="41"/>
      <c r="E50" s="41"/>
      <c r="F50" s="41"/>
      <c r="G50" s="42"/>
      <c r="H50" s="41"/>
      <c r="I50" s="44"/>
      <c r="J50" s="44"/>
      <c r="K50" s="44"/>
      <c r="L50" s="44"/>
      <c r="M50" s="41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39"/>
      <c r="B51" s="40"/>
      <c r="C51" s="39"/>
      <c r="D51" s="41"/>
      <c r="E51" s="41"/>
      <c r="F51" s="41"/>
      <c r="G51" s="42"/>
      <c r="H51" s="41"/>
      <c r="I51" s="44"/>
      <c r="J51" s="44"/>
      <c r="K51" s="44"/>
      <c r="L51" s="44"/>
      <c r="M51" s="41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39"/>
      <c r="B52" s="40"/>
      <c r="C52" s="39"/>
      <c r="D52" s="41"/>
      <c r="E52" s="41"/>
      <c r="F52" s="41"/>
      <c r="G52" s="42"/>
      <c r="H52" s="41"/>
      <c r="I52" s="44"/>
      <c r="J52" s="44"/>
      <c r="K52" s="44"/>
      <c r="L52" s="44"/>
      <c r="M52" s="41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39"/>
      <c r="B53" s="40"/>
      <c r="C53" s="39"/>
      <c r="D53" s="41"/>
      <c r="E53" s="41"/>
      <c r="F53" s="41"/>
      <c r="G53" s="42"/>
      <c r="H53" s="41"/>
      <c r="I53" s="44"/>
      <c r="J53" s="44"/>
      <c r="K53" s="44"/>
      <c r="L53" s="44"/>
      <c r="M53" s="41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39"/>
      <c r="B54" s="40"/>
      <c r="C54" s="39"/>
      <c r="D54" s="41"/>
      <c r="E54" s="41"/>
      <c r="F54" s="41"/>
      <c r="G54" s="42"/>
      <c r="H54" s="41"/>
      <c r="I54" s="44"/>
      <c r="J54" s="44"/>
      <c r="K54" s="44"/>
      <c r="L54" s="44"/>
      <c r="M54" s="41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39"/>
      <c r="B55" s="40"/>
      <c r="C55" s="39"/>
      <c r="D55" s="41"/>
      <c r="E55" s="41"/>
      <c r="F55" s="41"/>
      <c r="G55" s="42"/>
      <c r="H55" s="41"/>
      <c r="I55" s="44"/>
      <c r="J55" s="44"/>
      <c r="K55" s="44"/>
      <c r="L55" s="44"/>
      <c r="M55" s="41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39"/>
      <c r="B56" s="40"/>
      <c r="C56" s="39"/>
      <c r="D56" s="41"/>
      <c r="E56" s="41"/>
      <c r="F56" s="41"/>
      <c r="G56" s="42"/>
      <c r="H56" s="41"/>
      <c r="I56" s="44"/>
      <c r="J56" s="44"/>
      <c r="K56" s="44"/>
      <c r="L56" s="44"/>
      <c r="M56" s="41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39"/>
      <c r="B57" s="40"/>
      <c r="C57" s="39"/>
      <c r="D57" s="41"/>
      <c r="E57" s="41"/>
      <c r="F57" s="41"/>
      <c r="G57" s="42"/>
      <c r="H57" s="41"/>
      <c r="I57" s="44"/>
      <c r="J57" s="44"/>
      <c r="K57" s="44"/>
      <c r="L57" s="44"/>
      <c r="M57" s="41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39"/>
      <c r="B58" s="40"/>
      <c r="C58" s="39"/>
      <c r="D58" s="41"/>
      <c r="E58" s="41"/>
      <c r="F58" s="41"/>
      <c r="G58" s="42"/>
      <c r="H58" s="41"/>
      <c r="I58" s="44"/>
      <c r="J58" s="44"/>
      <c r="K58" s="44"/>
      <c r="L58" s="44"/>
      <c r="M58" s="41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39"/>
      <c r="B59" s="40"/>
      <c r="C59" s="39"/>
      <c r="D59" s="41"/>
      <c r="E59" s="41"/>
      <c r="F59" s="41"/>
      <c r="G59" s="42"/>
      <c r="H59" s="41"/>
      <c r="I59" s="44"/>
      <c r="J59" s="44"/>
      <c r="K59" s="44"/>
      <c r="L59" s="44"/>
      <c r="M59" s="41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39"/>
      <c r="B60" s="40"/>
      <c r="C60" s="39"/>
      <c r="D60" s="41"/>
      <c r="E60" s="41"/>
      <c r="F60" s="41"/>
      <c r="G60" s="42"/>
      <c r="H60" s="41"/>
      <c r="I60" s="44"/>
      <c r="J60" s="44"/>
      <c r="K60" s="44"/>
      <c r="L60" s="44"/>
      <c r="M60" s="41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39"/>
      <c r="B61" s="40"/>
      <c r="C61" s="39"/>
      <c r="D61" s="41"/>
      <c r="E61" s="41"/>
      <c r="F61" s="41"/>
      <c r="G61" s="42"/>
      <c r="H61" s="41"/>
      <c r="I61" s="44"/>
      <c r="J61" s="44"/>
      <c r="K61" s="44"/>
      <c r="L61" s="44"/>
      <c r="M61" s="41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39"/>
      <c r="B62" s="40"/>
      <c r="C62" s="39"/>
      <c r="D62" s="41"/>
      <c r="E62" s="41"/>
      <c r="F62" s="41"/>
      <c r="G62" s="42"/>
      <c r="H62" s="41"/>
      <c r="I62" s="44"/>
      <c r="J62" s="44"/>
      <c r="K62" s="44"/>
      <c r="L62" s="44"/>
      <c r="M62" s="41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39"/>
      <c r="B63" s="40"/>
      <c r="C63" s="39"/>
      <c r="D63" s="41"/>
      <c r="E63" s="41"/>
      <c r="F63" s="41"/>
      <c r="G63" s="42"/>
      <c r="H63" s="41"/>
      <c r="I63" s="44"/>
      <c r="J63" s="44"/>
      <c r="K63" s="44"/>
      <c r="L63" s="44"/>
      <c r="M63" s="41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39"/>
      <c r="B64" s="40"/>
      <c r="C64" s="39"/>
      <c r="D64" s="41"/>
      <c r="E64" s="41"/>
      <c r="F64" s="41"/>
      <c r="G64" s="42"/>
      <c r="H64" s="41"/>
      <c r="I64" s="44"/>
      <c r="J64" s="44"/>
      <c r="K64" s="44"/>
      <c r="L64" s="44"/>
      <c r="M64" s="41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39"/>
      <c r="B65" s="40"/>
      <c r="C65" s="39"/>
      <c r="D65" s="41"/>
      <c r="E65" s="41"/>
      <c r="F65" s="41"/>
      <c r="G65" s="42"/>
      <c r="H65" s="41"/>
      <c r="I65" s="44"/>
      <c r="J65" s="44"/>
      <c r="K65" s="44"/>
      <c r="L65" s="44"/>
      <c r="M65" s="41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39"/>
      <c r="B66" s="40"/>
      <c r="C66" s="39"/>
      <c r="D66" s="41"/>
      <c r="E66" s="41"/>
      <c r="F66" s="41"/>
      <c r="G66" s="42"/>
      <c r="H66" s="41"/>
      <c r="I66" s="44"/>
      <c r="J66" s="44"/>
      <c r="K66" s="44"/>
      <c r="L66" s="44"/>
      <c r="M66" s="41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39"/>
      <c r="B67" s="40"/>
      <c r="C67" s="39"/>
      <c r="D67" s="41"/>
      <c r="E67" s="41"/>
      <c r="F67" s="41"/>
      <c r="G67" s="42"/>
      <c r="H67" s="41"/>
      <c r="I67" s="44"/>
      <c r="J67" s="44"/>
      <c r="K67" s="44"/>
      <c r="L67" s="44"/>
      <c r="M67" s="41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39"/>
      <c r="B68" s="40"/>
      <c r="C68" s="39"/>
      <c r="D68" s="41"/>
      <c r="E68" s="41"/>
      <c r="F68" s="41"/>
      <c r="G68" s="42"/>
      <c r="H68" s="41"/>
      <c r="I68" s="44"/>
      <c r="J68" s="44"/>
      <c r="K68" s="44"/>
      <c r="L68" s="44"/>
      <c r="M68" s="41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39"/>
      <c r="B69" s="40"/>
      <c r="C69" s="39"/>
      <c r="D69" s="41"/>
      <c r="E69" s="41"/>
      <c r="F69" s="41"/>
      <c r="G69" s="42"/>
      <c r="H69" s="41"/>
      <c r="I69" s="44"/>
      <c r="J69" s="44"/>
      <c r="K69" s="44"/>
      <c r="L69" s="44"/>
      <c r="M69" s="41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39"/>
      <c r="B70" s="40"/>
      <c r="C70" s="39"/>
      <c r="D70" s="41"/>
      <c r="E70" s="41"/>
      <c r="F70" s="41"/>
      <c r="G70" s="42"/>
      <c r="H70" s="41"/>
      <c r="I70" s="44"/>
      <c r="J70" s="44"/>
      <c r="K70" s="44"/>
      <c r="L70" s="44"/>
      <c r="M70" s="41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39"/>
      <c r="B71" s="40"/>
      <c r="C71" s="39"/>
      <c r="D71" s="41"/>
      <c r="E71" s="41"/>
      <c r="F71" s="41"/>
      <c r="G71" s="42"/>
      <c r="H71" s="41"/>
      <c r="I71" s="44"/>
      <c r="J71" s="44"/>
      <c r="K71" s="44"/>
      <c r="L71" s="44"/>
      <c r="M71" s="41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39"/>
      <c r="B72" s="40"/>
      <c r="C72" s="39"/>
      <c r="D72" s="41"/>
      <c r="E72" s="41"/>
      <c r="F72" s="41"/>
      <c r="G72" s="42"/>
      <c r="H72" s="41"/>
      <c r="I72" s="44"/>
      <c r="J72" s="44"/>
      <c r="K72" s="44"/>
      <c r="L72" s="44"/>
      <c r="M72" s="41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39"/>
      <c r="B73" s="40"/>
      <c r="C73" s="39"/>
      <c r="D73" s="41"/>
      <c r="E73" s="41"/>
      <c r="F73" s="41"/>
      <c r="G73" s="42"/>
      <c r="H73" s="41"/>
      <c r="I73" s="44"/>
      <c r="J73" s="44"/>
      <c r="K73" s="44"/>
      <c r="L73" s="44"/>
      <c r="M73" s="41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39"/>
      <c r="B74" s="40"/>
      <c r="C74" s="39"/>
      <c r="D74" s="41"/>
      <c r="E74" s="41"/>
      <c r="F74" s="41"/>
      <c r="G74" s="42"/>
      <c r="H74" s="41"/>
      <c r="I74" s="44"/>
      <c r="J74" s="44"/>
      <c r="K74" s="44"/>
      <c r="L74" s="44"/>
      <c r="M74" s="41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39"/>
      <c r="B75" s="40"/>
      <c r="C75" s="39"/>
      <c r="D75" s="41"/>
      <c r="E75" s="41"/>
      <c r="F75" s="41"/>
      <c r="G75" s="42"/>
      <c r="H75" s="41"/>
      <c r="I75" s="44"/>
      <c r="J75" s="44"/>
      <c r="K75" s="44"/>
      <c r="L75" s="44"/>
      <c r="M75" s="41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39"/>
      <c r="B76" s="40"/>
      <c r="C76" s="39"/>
      <c r="D76" s="41"/>
      <c r="E76" s="41"/>
      <c r="F76" s="41"/>
      <c r="G76" s="42"/>
      <c r="H76" s="41"/>
      <c r="I76" s="44"/>
      <c r="J76" s="44"/>
      <c r="K76" s="44"/>
      <c r="L76" s="44"/>
      <c r="M76" s="41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39"/>
      <c r="B77" s="40"/>
      <c r="C77" s="39"/>
      <c r="D77" s="41"/>
      <c r="E77" s="41"/>
      <c r="F77" s="41"/>
      <c r="G77" s="42"/>
      <c r="H77" s="41"/>
      <c r="I77" s="44"/>
      <c r="J77" s="44"/>
      <c r="K77" s="44"/>
      <c r="L77" s="44"/>
      <c r="M77" s="41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39"/>
      <c r="B78" s="40"/>
      <c r="C78" s="39"/>
      <c r="D78" s="41"/>
      <c r="E78" s="41"/>
      <c r="F78" s="41"/>
      <c r="G78" s="42"/>
      <c r="H78" s="41"/>
      <c r="I78" s="44"/>
      <c r="J78" s="44"/>
      <c r="K78" s="44"/>
      <c r="L78" s="44"/>
      <c r="M78" s="41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39"/>
      <c r="B79" s="40"/>
      <c r="C79" s="39"/>
      <c r="D79" s="41"/>
      <c r="E79" s="41"/>
      <c r="F79" s="41"/>
      <c r="G79" s="42"/>
      <c r="H79" s="41"/>
      <c r="I79" s="44"/>
      <c r="J79" s="44"/>
      <c r="K79" s="44"/>
      <c r="L79" s="44"/>
      <c r="M79" s="41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39"/>
      <c r="B80" s="40"/>
      <c r="C80" s="39"/>
      <c r="D80" s="41"/>
      <c r="E80" s="41"/>
      <c r="F80" s="41"/>
      <c r="G80" s="42"/>
      <c r="H80" s="41"/>
      <c r="I80" s="44"/>
      <c r="J80" s="44"/>
      <c r="K80" s="44"/>
      <c r="L80" s="44"/>
      <c r="M80" s="41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39"/>
      <c r="B81" s="40"/>
      <c r="C81" s="39"/>
      <c r="D81" s="41"/>
      <c r="E81" s="41"/>
      <c r="F81" s="41"/>
      <c r="G81" s="42"/>
      <c r="H81" s="41"/>
      <c r="I81" s="44"/>
      <c r="J81" s="44"/>
      <c r="K81" s="44"/>
      <c r="L81" s="44"/>
      <c r="M81" s="41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39"/>
      <c r="B82" s="40"/>
      <c r="C82" s="39"/>
      <c r="D82" s="41"/>
      <c r="E82" s="41"/>
      <c r="F82" s="41"/>
      <c r="G82" s="42"/>
      <c r="H82" s="41"/>
      <c r="I82" s="44"/>
      <c r="J82" s="44"/>
      <c r="K82" s="44"/>
      <c r="L82" s="44"/>
      <c r="M82" s="41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39"/>
      <c r="B83" s="40"/>
      <c r="C83" s="39"/>
      <c r="D83" s="41"/>
      <c r="E83" s="41"/>
      <c r="F83" s="41"/>
      <c r="G83" s="42"/>
      <c r="H83" s="41"/>
      <c r="I83" s="44"/>
      <c r="J83" s="44"/>
      <c r="K83" s="44"/>
      <c r="L83" s="44"/>
      <c r="M83" s="41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39"/>
      <c r="B84" s="40"/>
      <c r="C84" s="39"/>
      <c r="D84" s="41"/>
      <c r="E84" s="41"/>
      <c r="F84" s="41"/>
      <c r="G84" s="42"/>
      <c r="H84" s="41"/>
      <c r="I84" s="44"/>
      <c r="J84" s="44"/>
      <c r="K84" s="44"/>
      <c r="L84" s="44"/>
      <c r="M84" s="41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39"/>
      <c r="B85" s="40"/>
      <c r="C85" s="39"/>
      <c r="D85" s="41"/>
      <c r="E85" s="41"/>
      <c r="F85" s="41"/>
      <c r="G85" s="42"/>
      <c r="H85" s="41"/>
      <c r="I85" s="44"/>
      <c r="J85" s="44"/>
      <c r="K85" s="44"/>
      <c r="L85" s="44"/>
      <c r="M85" s="41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39"/>
      <c r="B86" s="40"/>
      <c r="C86" s="39"/>
      <c r="D86" s="41"/>
      <c r="E86" s="41"/>
      <c r="F86" s="41"/>
      <c r="G86" s="42"/>
      <c r="H86" s="41"/>
      <c r="I86" s="44"/>
      <c r="J86" s="44"/>
      <c r="K86" s="44"/>
      <c r="L86" s="44"/>
      <c r="M86" s="41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39"/>
      <c r="B87" s="40"/>
      <c r="C87" s="39"/>
      <c r="D87" s="41"/>
      <c r="E87" s="41"/>
      <c r="F87" s="41"/>
      <c r="G87" s="42"/>
      <c r="H87" s="41"/>
      <c r="I87" s="44"/>
      <c r="J87" s="44"/>
      <c r="K87" s="44"/>
      <c r="L87" s="44"/>
      <c r="M87" s="41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39"/>
      <c r="B88" s="40"/>
      <c r="C88" s="39"/>
      <c r="D88" s="41"/>
      <c r="E88" s="41"/>
      <c r="F88" s="41"/>
      <c r="G88" s="42"/>
      <c r="H88" s="41"/>
      <c r="I88" s="44"/>
      <c r="J88" s="44"/>
      <c r="K88" s="44"/>
      <c r="L88" s="44"/>
      <c r="M88" s="41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39"/>
      <c r="B89" s="40"/>
      <c r="C89" s="39"/>
      <c r="D89" s="41"/>
      <c r="E89" s="41"/>
      <c r="F89" s="41"/>
      <c r="G89" s="42"/>
      <c r="H89" s="41"/>
      <c r="I89" s="44"/>
      <c r="J89" s="44"/>
      <c r="K89" s="44"/>
      <c r="L89" s="44"/>
      <c r="M89" s="41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39"/>
      <c r="B90" s="40"/>
      <c r="C90" s="39"/>
      <c r="D90" s="41"/>
      <c r="E90" s="41"/>
      <c r="F90" s="41"/>
      <c r="G90" s="42"/>
      <c r="H90" s="41"/>
      <c r="I90" s="44"/>
      <c r="J90" s="44"/>
      <c r="K90" s="44"/>
      <c r="L90" s="44"/>
      <c r="M90" s="41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39"/>
      <c r="B91" s="40"/>
      <c r="C91" s="39"/>
      <c r="D91" s="41"/>
      <c r="E91" s="41"/>
      <c r="F91" s="41"/>
      <c r="G91" s="42"/>
      <c r="H91" s="41"/>
      <c r="I91" s="44"/>
      <c r="J91" s="44"/>
      <c r="K91" s="44"/>
      <c r="L91" s="44"/>
      <c r="M91" s="41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39"/>
      <c r="B92" s="40"/>
      <c r="C92" s="39"/>
      <c r="D92" s="41"/>
      <c r="E92" s="41"/>
      <c r="F92" s="41"/>
      <c r="G92" s="42"/>
      <c r="H92" s="41"/>
      <c r="I92" s="44"/>
      <c r="J92" s="44"/>
      <c r="K92" s="44"/>
      <c r="L92" s="44"/>
      <c r="M92" s="41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39"/>
      <c r="B93" s="40"/>
      <c r="C93" s="39"/>
      <c r="D93" s="41"/>
      <c r="E93" s="41"/>
      <c r="F93" s="41"/>
      <c r="G93" s="42"/>
      <c r="H93" s="41"/>
      <c r="I93" s="44"/>
      <c r="J93" s="44"/>
      <c r="K93" s="44"/>
      <c r="L93" s="44"/>
      <c r="M93" s="41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39"/>
      <c r="B94" s="40"/>
      <c r="C94" s="39"/>
      <c r="D94" s="41"/>
      <c r="E94" s="41"/>
      <c r="F94" s="41"/>
      <c r="G94" s="42"/>
      <c r="H94" s="41"/>
      <c r="I94" s="44"/>
      <c r="J94" s="44"/>
      <c r="K94" s="44"/>
      <c r="L94" s="44"/>
      <c r="M94" s="41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39"/>
      <c r="B95" s="40"/>
      <c r="C95" s="39"/>
      <c r="D95" s="41"/>
      <c r="E95" s="41"/>
      <c r="F95" s="41"/>
      <c r="G95" s="42"/>
      <c r="H95" s="41"/>
      <c r="I95" s="44"/>
      <c r="J95" s="44"/>
      <c r="K95" s="44"/>
      <c r="L95" s="44"/>
      <c r="M95" s="41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39"/>
      <c r="B96" s="40"/>
      <c r="C96" s="39"/>
      <c r="D96" s="41"/>
      <c r="E96" s="41"/>
      <c r="F96" s="41"/>
      <c r="G96" s="42"/>
      <c r="H96" s="41"/>
      <c r="I96" s="44"/>
      <c r="J96" s="44"/>
      <c r="K96" s="44"/>
      <c r="L96" s="44"/>
      <c r="M96" s="41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39"/>
      <c r="B97" s="40"/>
      <c r="C97" s="39"/>
      <c r="D97" s="41"/>
      <c r="E97" s="41"/>
      <c r="F97" s="41"/>
      <c r="G97" s="42"/>
      <c r="H97" s="41"/>
      <c r="I97" s="44"/>
      <c r="J97" s="44"/>
      <c r="K97" s="44"/>
      <c r="L97" s="44"/>
      <c r="M97" s="41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39"/>
      <c r="B98" s="40"/>
      <c r="C98" s="39"/>
      <c r="D98" s="41"/>
      <c r="E98" s="41"/>
      <c r="F98" s="41"/>
      <c r="G98" s="42"/>
      <c r="H98" s="41"/>
      <c r="I98" s="44"/>
      <c r="J98" s="44"/>
      <c r="K98" s="44"/>
      <c r="L98" s="44"/>
      <c r="M98" s="41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39"/>
      <c r="B99" s="40"/>
      <c r="C99" s="39"/>
      <c r="D99" s="41"/>
      <c r="E99" s="41"/>
      <c r="F99" s="41"/>
      <c r="G99" s="42"/>
      <c r="H99" s="41"/>
      <c r="I99" s="44"/>
      <c r="J99" s="44"/>
      <c r="K99" s="44"/>
      <c r="L99" s="44"/>
      <c r="M99" s="41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39"/>
      <c r="B100" s="40"/>
      <c r="C100" s="39"/>
      <c r="D100" s="41"/>
      <c r="E100" s="41"/>
      <c r="F100" s="41"/>
      <c r="G100" s="42"/>
      <c r="H100" s="41"/>
      <c r="I100" s="44"/>
      <c r="J100" s="44"/>
      <c r="K100" s="44"/>
      <c r="L100" s="44"/>
      <c r="M100" s="41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39"/>
      <c r="B101" s="40"/>
      <c r="C101" s="39"/>
      <c r="D101" s="41"/>
      <c r="E101" s="41"/>
      <c r="F101" s="41"/>
      <c r="G101" s="42"/>
      <c r="H101" s="41"/>
      <c r="I101" s="44"/>
      <c r="J101" s="44"/>
      <c r="K101" s="44"/>
      <c r="L101" s="44"/>
      <c r="M101" s="41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39"/>
      <c r="B102" s="40"/>
      <c r="C102" s="39"/>
      <c r="D102" s="41"/>
      <c r="E102" s="41"/>
      <c r="F102" s="41"/>
      <c r="G102" s="42"/>
      <c r="H102" s="41"/>
      <c r="I102" s="44"/>
      <c r="J102" s="44"/>
      <c r="K102" s="44"/>
      <c r="L102" s="44"/>
      <c r="M102" s="41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39"/>
      <c r="B103" s="40"/>
      <c r="C103" s="39"/>
      <c r="D103" s="41"/>
      <c r="E103" s="41"/>
      <c r="F103" s="41"/>
      <c r="G103" s="42"/>
      <c r="H103" s="41"/>
      <c r="I103" s="44"/>
      <c r="J103" s="44"/>
      <c r="K103" s="44"/>
      <c r="L103" s="44"/>
      <c r="M103" s="41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39"/>
      <c r="B104" s="40"/>
      <c r="C104" s="39"/>
      <c r="D104" s="41"/>
      <c r="E104" s="41"/>
      <c r="F104" s="41"/>
      <c r="G104" s="42"/>
      <c r="H104" s="41"/>
      <c r="I104" s="44"/>
      <c r="J104" s="44"/>
      <c r="K104" s="44"/>
      <c r="L104" s="44"/>
      <c r="M104" s="41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39"/>
      <c r="B105" s="40"/>
      <c r="C105" s="39"/>
      <c r="D105" s="41"/>
      <c r="E105" s="41"/>
      <c r="F105" s="41"/>
      <c r="G105" s="42"/>
      <c r="H105" s="41"/>
      <c r="I105" s="44"/>
      <c r="J105" s="44"/>
      <c r="K105" s="44"/>
      <c r="L105" s="44"/>
      <c r="M105" s="41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39"/>
      <c r="B106" s="40"/>
      <c r="C106" s="39"/>
      <c r="D106" s="41"/>
      <c r="E106" s="41"/>
      <c r="F106" s="41"/>
      <c r="G106" s="42"/>
      <c r="H106" s="41"/>
      <c r="I106" s="44"/>
      <c r="J106" s="44"/>
      <c r="K106" s="44"/>
      <c r="L106" s="44"/>
      <c r="M106" s="41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39"/>
      <c r="B107" s="40"/>
      <c r="C107" s="39"/>
      <c r="D107" s="41"/>
      <c r="E107" s="41"/>
      <c r="F107" s="41"/>
      <c r="G107" s="42"/>
      <c r="H107" s="41"/>
      <c r="I107" s="44"/>
      <c r="J107" s="44"/>
      <c r="K107" s="44"/>
      <c r="L107" s="44"/>
      <c r="M107" s="41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39"/>
      <c r="B108" s="40"/>
      <c r="C108" s="39"/>
      <c r="D108" s="41"/>
      <c r="E108" s="41"/>
      <c r="F108" s="41"/>
      <c r="G108" s="42"/>
      <c r="H108" s="41"/>
      <c r="I108" s="44"/>
      <c r="J108" s="44"/>
      <c r="K108" s="44"/>
      <c r="L108" s="44"/>
      <c r="M108" s="41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39"/>
      <c r="B109" s="40"/>
      <c r="C109" s="39"/>
      <c r="D109" s="41"/>
      <c r="E109" s="41"/>
      <c r="F109" s="41"/>
      <c r="G109" s="42"/>
      <c r="H109" s="41"/>
      <c r="I109" s="44"/>
      <c r="J109" s="44"/>
      <c r="K109" s="44"/>
      <c r="L109" s="44"/>
      <c r="M109" s="41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39"/>
      <c r="B110" s="40"/>
      <c r="C110" s="39"/>
      <c r="D110" s="41"/>
      <c r="E110" s="41"/>
      <c r="F110" s="41"/>
      <c r="G110" s="42"/>
      <c r="H110" s="41"/>
      <c r="I110" s="44"/>
      <c r="J110" s="44"/>
      <c r="K110" s="44"/>
      <c r="L110" s="44"/>
      <c r="M110" s="41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39"/>
      <c r="B111" s="40"/>
      <c r="C111" s="39"/>
      <c r="D111" s="41"/>
      <c r="E111" s="41"/>
      <c r="F111" s="41"/>
      <c r="G111" s="42"/>
      <c r="H111" s="41"/>
      <c r="I111" s="44"/>
      <c r="J111" s="44"/>
      <c r="K111" s="44"/>
      <c r="L111" s="44"/>
      <c r="M111" s="41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39"/>
      <c r="B112" s="40"/>
      <c r="C112" s="39"/>
      <c r="D112" s="41"/>
      <c r="E112" s="41"/>
      <c r="F112" s="41"/>
      <c r="G112" s="42"/>
      <c r="H112" s="41"/>
      <c r="I112" s="44"/>
      <c r="J112" s="44"/>
      <c r="K112" s="44"/>
      <c r="L112" s="44"/>
      <c r="M112" s="41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39"/>
      <c r="B113" s="40"/>
      <c r="C113" s="39"/>
      <c r="D113" s="41"/>
      <c r="E113" s="41"/>
      <c r="F113" s="41"/>
      <c r="G113" s="42"/>
      <c r="H113" s="41"/>
      <c r="I113" s="44"/>
      <c r="J113" s="44"/>
      <c r="K113" s="44"/>
      <c r="L113" s="44"/>
      <c r="M113" s="41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39"/>
      <c r="B114" s="40"/>
      <c r="C114" s="39"/>
      <c r="D114" s="41"/>
      <c r="E114" s="41"/>
      <c r="F114" s="41"/>
      <c r="G114" s="42"/>
      <c r="H114" s="41"/>
      <c r="I114" s="44"/>
      <c r="J114" s="44"/>
      <c r="K114" s="44"/>
      <c r="L114" s="44"/>
      <c r="M114" s="41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39"/>
      <c r="B115" s="40"/>
      <c r="C115" s="39"/>
      <c r="D115" s="41"/>
      <c r="E115" s="41"/>
      <c r="F115" s="41"/>
      <c r="G115" s="42"/>
      <c r="H115" s="41"/>
      <c r="I115" s="44"/>
      <c r="J115" s="44"/>
      <c r="K115" s="44"/>
      <c r="L115" s="44"/>
      <c r="M115" s="41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39"/>
      <c r="B116" s="40"/>
      <c r="C116" s="39"/>
      <c r="D116" s="41"/>
      <c r="E116" s="41"/>
      <c r="F116" s="41"/>
      <c r="G116" s="42"/>
      <c r="H116" s="41"/>
      <c r="I116" s="44"/>
      <c r="J116" s="44"/>
      <c r="K116" s="44"/>
      <c r="L116" s="44"/>
      <c r="M116" s="41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39"/>
      <c r="B117" s="40"/>
      <c r="C117" s="39"/>
      <c r="D117" s="41"/>
      <c r="E117" s="41"/>
      <c r="F117" s="41"/>
      <c r="G117" s="42"/>
      <c r="H117" s="41"/>
      <c r="I117" s="44"/>
      <c r="J117" s="44"/>
      <c r="K117" s="44"/>
      <c r="L117" s="44"/>
      <c r="M117" s="41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39"/>
      <c r="B118" s="40"/>
      <c r="C118" s="39"/>
      <c r="D118" s="41"/>
      <c r="E118" s="41"/>
      <c r="F118" s="41"/>
      <c r="G118" s="42"/>
      <c r="H118" s="41"/>
      <c r="I118" s="44"/>
      <c r="J118" s="44"/>
      <c r="K118" s="44"/>
      <c r="L118" s="44"/>
      <c r="M118" s="41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39"/>
      <c r="B119" s="40"/>
      <c r="C119" s="39"/>
      <c r="D119" s="41"/>
      <c r="E119" s="41"/>
      <c r="F119" s="41"/>
      <c r="G119" s="42"/>
      <c r="H119" s="41"/>
      <c r="I119" s="44"/>
      <c r="J119" s="44"/>
      <c r="K119" s="44"/>
      <c r="L119" s="44"/>
      <c r="M119" s="41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39"/>
      <c r="B120" s="40"/>
      <c r="C120" s="39"/>
      <c r="D120" s="41"/>
      <c r="E120" s="41"/>
      <c r="F120" s="41"/>
      <c r="G120" s="42"/>
      <c r="H120" s="41"/>
      <c r="I120" s="44"/>
      <c r="J120" s="44"/>
      <c r="K120" s="44"/>
      <c r="L120" s="44"/>
      <c r="M120" s="41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39"/>
      <c r="B121" s="40"/>
      <c r="C121" s="39"/>
      <c r="D121" s="41"/>
      <c r="E121" s="41"/>
      <c r="F121" s="41"/>
      <c r="G121" s="42"/>
      <c r="H121" s="41"/>
      <c r="I121" s="44"/>
      <c r="J121" s="44"/>
      <c r="K121" s="44"/>
      <c r="L121" s="44"/>
      <c r="M121" s="41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39"/>
      <c r="B122" s="40"/>
      <c r="C122" s="39"/>
      <c r="D122" s="41"/>
      <c r="E122" s="41"/>
      <c r="F122" s="41"/>
      <c r="G122" s="42"/>
      <c r="H122" s="41"/>
      <c r="I122" s="44"/>
      <c r="J122" s="44"/>
      <c r="K122" s="44"/>
      <c r="L122" s="44"/>
      <c r="M122" s="41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39"/>
      <c r="B123" s="40"/>
      <c r="C123" s="39"/>
      <c r="D123" s="41"/>
      <c r="E123" s="41"/>
      <c r="F123" s="41"/>
      <c r="G123" s="42"/>
      <c r="H123" s="41"/>
      <c r="I123" s="44"/>
      <c r="J123" s="44"/>
      <c r="K123" s="44"/>
      <c r="L123" s="44"/>
      <c r="M123" s="41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39"/>
      <c r="B124" s="40"/>
      <c r="C124" s="39"/>
      <c r="D124" s="41"/>
      <c r="E124" s="41"/>
      <c r="F124" s="41"/>
      <c r="G124" s="42"/>
      <c r="H124" s="41"/>
      <c r="I124" s="44"/>
      <c r="J124" s="44"/>
      <c r="K124" s="44"/>
      <c r="L124" s="44"/>
      <c r="M124" s="41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39"/>
      <c r="B125" s="40"/>
      <c r="C125" s="39"/>
      <c r="D125" s="41"/>
      <c r="E125" s="41"/>
      <c r="F125" s="41"/>
      <c r="G125" s="42"/>
      <c r="H125" s="41"/>
      <c r="I125" s="44"/>
      <c r="J125" s="44"/>
      <c r="K125" s="44"/>
      <c r="L125" s="44"/>
      <c r="M125" s="41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39"/>
      <c r="B126" s="40"/>
      <c r="C126" s="39"/>
      <c r="D126" s="41"/>
      <c r="E126" s="41"/>
      <c r="F126" s="41"/>
      <c r="G126" s="42"/>
      <c r="H126" s="41"/>
      <c r="I126" s="44"/>
      <c r="J126" s="44"/>
      <c r="K126" s="44"/>
      <c r="L126" s="44"/>
      <c r="M126" s="41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39"/>
      <c r="B127" s="40"/>
      <c r="C127" s="39"/>
      <c r="D127" s="41"/>
      <c r="E127" s="41"/>
      <c r="F127" s="41"/>
      <c r="G127" s="42"/>
      <c r="H127" s="41"/>
      <c r="I127" s="44"/>
      <c r="J127" s="44"/>
      <c r="K127" s="44"/>
      <c r="L127" s="44"/>
      <c r="M127" s="41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39"/>
      <c r="B128" s="40"/>
      <c r="C128" s="39"/>
      <c r="D128" s="41"/>
      <c r="E128" s="41"/>
      <c r="F128" s="41"/>
      <c r="G128" s="42"/>
      <c r="H128" s="41"/>
      <c r="I128" s="44"/>
      <c r="J128" s="44"/>
      <c r="K128" s="44"/>
      <c r="L128" s="44"/>
      <c r="M128" s="41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39"/>
      <c r="B129" s="40"/>
      <c r="C129" s="39"/>
      <c r="D129" s="41"/>
      <c r="E129" s="41"/>
      <c r="F129" s="41"/>
      <c r="G129" s="42"/>
      <c r="H129" s="41"/>
      <c r="I129" s="44"/>
      <c r="J129" s="44"/>
      <c r="K129" s="44"/>
      <c r="L129" s="44"/>
      <c r="M129" s="41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39"/>
      <c r="B130" s="40"/>
      <c r="C130" s="39"/>
      <c r="D130" s="41"/>
      <c r="E130" s="41"/>
      <c r="F130" s="41"/>
      <c r="G130" s="42"/>
      <c r="H130" s="41"/>
      <c r="I130" s="44"/>
      <c r="J130" s="44"/>
      <c r="K130" s="44"/>
      <c r="L130" s="44"/>
      <c r="M130" s="41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39"/>
      <c r="B131" s="40"/>
      <c r="C131" s="39"/>
      <c r="D131" s="41"/>
      <c r="E131" s="41"/>
      <c r="F131" s="41"/>
      <c r="G131" s="42"/>
      <c r="H131" s="41"/>
      <c r="I131" s="44"/>
      <c r="J131" s="44"/>
      <c r="K131" s="44"/>
      <c r="L131" s="44"/>
      <c r="M131" s="41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39"/>
      <c r="B132" s="40"/>
      <c r="C132" s="39"/>
      <c r="D132" s="41"/>
      <c r="E132" s="41"/>
      <c r="F132" s="41"/>
      <c r="G132" s="42"/>
      <c r="H132" s="41"/>
      <c r="I132" s="44"/>
      <c r="J132" s="44"/>
      <c r="K132" s="44"/>
      <c r="L132" s="44"/>
      <c r="M132" s="41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39"/>
      <c r="B133" s="40"/>
      <c r="C133" s="39"/>
      <c r="D133" s="41"/>
      <c r="E133" s="41"/>
      <c r="F133" s="41"/>
      <c r="G133" s="42"/>
      <c r="H133" s="41"/>
      <c r="I133" s="44"/>
      <c r="J133" s="44"/>
      <c r="K133" s="44"/>
      <c r="L133" s="44"/>
      <c r="M133" s="41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39"/>
      <c r="B134" s="40"/>
      <c r="C134" s="39"/>
      <c r="D134" s="41"/>
      <c r="E134" s="41"/>
      <c r="F134" s="41"/>
      <c r="G134" s="42"/>
      <c r="H134" s="41"/>
      <c r="I134" s="44"/>
      <c r="J134" s="44"/>
      <c r="K134" s="44"/>
      <c r="L134" s="44"/>
      <c r="M134" s="41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39"/>
      <c r="B135" s="40"/>
      <c r="C135" s="39"/>
      <c r="D135" s="41"/>
      <c r="E135" s="41"/>
      <c r="F135" s="41"/>
      <c r="G135" s="42"/>
      <c r="H135" s="41"/>
      <c r="I135" s="44"/>
      <c r="J135" s="44"/>
      <c r="K135" s="44"/>
      <c r="L135" s="44"/>
      <c r="M135" s="41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39"/>
      <c r="B136" s="40"/>
      <c r="C136" s="39"/>
      <c r="D136" s="41"/>
      <c r="E136" s="41"/>
      <c r="F136" s="41"/>
      <c r="G136" s="42"/>
      <c r="H136" s="41"/>
      <c r="I136" s="44"/>
      <c r="J136" s="44"/>
      <c r="K136" s="44"/>
      <c r="L136" s="44"/>
      <c r="M136" s="41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39"/>
      <c r="B137" s="40"/>
      <c r="C137" s="39"/>
      <c r="D137" s="41"/>
      <c r="E137" s="41"/>
      <c r="F137" s="41"/>
      <c r="G137" s="42"/>
      <c r="H137" s="41"/>
      <c r="I137" s="44"/>
      <c r="J137" s="44"/>
      <c r="K137" s="44"/>
      <c r="L137" s="44"/>
      <c r="M137" s="41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39"/>
      <c r="B138" s="40"/>
      <c r="C138" s="39"/>
      <c r="D138" s="41"/>
      <c r="E138" s="41"/>
      <c r="F138" s="41"/>
      <c r="G138" s="42"/>
      <c r="H138" s="41"/>
      <c r="I138" s="44"/>
      <c r="J138" s="44"/>
      <c r="K138" s="44"/>
      <c r="L138" s="44"/>
      <c r="M138" s="41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39"/>
      <c r="B139" s="40"/>
      <c r="C139" s="39"/>
      <c r="D139" s="41"/>
      <c r="E139" s="41"/>
      <c r="F139" s="41"/>
      <c r="G139" s="42"/>
      <c r="H139" s="41"/>
      <c r="I139" s="44"/>
      <c r="J139" s="44"/>
      <c r="K139" s="44"/>
      <c r="L139" s="44"/>
      <c r="M139" s="41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39"/>
      <c r="B140" s="40"/>
      <c r="C140" s="39"/>
      <c r="D140" s="41"/>
      <c r="E140" s="41"/>
      <c r="F140" s="41"/>
      <c r="G140" s="42"/>
      <c r="H140" s="41"/>
      <c r="I140" s="44"/>
      <c r="J140" s="44"/>
      <c r="K140" s="44"/>
      <c r="L140" s="44"/>
      <c r="M140" s="41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39"/>
      <c r="B141" s="40"/>
      <c r="C141" s="39"/>
      <c r="D141" s="41"/>
      <c r="E141" s="41"/>
      <c r="F141" s="41"/>
      <c r="G141" s="42"/>
      <c r="H141" s="41"/>
      <c r="I141" s="44"/>
      <c r="J141" s="44"/>
      <c r="K141" s="44"/>
      <c r="L141" s="44"/>
      <c r="M141" s="41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39"/>
      <c r="B142" s="40"/>
      <c r="C142" s="39"/>
      <c r="D142" s="41"/>
      <c r="E142" s="41"/>
      <c r="F142" s="41"/>
      <c r="G142" s="42"/>
      <c r="H142" s="41"/>
      <c r="I142" s="44"/>
      <c r="J142" s="44"/>
      <c r="K142" s="44"/>
      <c r="L142" s="44"/>
      <c r="M142" s="41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39"/>
      <c r="B143" s="40"/>
      <c r="C143" s="39"/>
      <c r="D143" s="41"/>
      <c r="E143" s="41"/>
      <c r="F143" s="41"/>
      <c r="G143" s="42"/>
      <c r="H143" s="41"/>
      <c r="I143" s="44"/>
      <c r="J143" s="44"/>
      <c r="K143" s="44"/>
      <c r="L143" s="44"/>
      <c r="M143" s="41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39"/>
      <c r="B144" s="40"/>
      <c r="C144" s="39"/>
      <c r="D144" s="41"/>
      <c r="E144" s="41"/>
      <c r="F144" s="41"/>
      <c r="G144" s="42"/>
      <c r="H144" s="41"/>
      <c r="I144" s="44"/>
      <c r="J144" s="44"/>
      <c r="K144" s="44"/>
      <c r="L144" s="44"/>
      <c r="M144" s="41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39"/>
      <c r="B145" s="40"/>
      <c r="C145" s="39"/>
      <c r="D145" s="41"/>
      <c r="E145" s="41"/>
      <c r="F145" s="41"/>
      <c r="G145" s="42"/>
      <c r="H145" s="41"/>
      <c r="I145" s="44"/>
      <c r="J145" s="44"/>
      <c r="K145" s="44"/>
      <c r="L145" s="44"/>
      <c r="M145" s="41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39"/>
      <c r="B146" s="40"/>
      <c r="C146" s="39"/>
      <c r="D146" s="41"/>
      <c r="E146" s="41"/>
      <c r="F146" s="41"/>
      <c r="G146" s="42"/>
      <c r="H146" s="41"/>
      <c r="I146" s="44"/>
      <c r="J146" s="44"/>
      <c r="K146" s="44"/>
      <c r="L146" s="44"/>
      <c r="M146" s="41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39"/>
      <c r="B147" s="40"/>
      <c r="C147" s="39"/>
      <c r="D147" s="41"/>
      <c r="E147" s="41"/>
      <c r="F147" s="41"/>
      <c r="G147" s="42"/>
      <c r="H147" s="41"/>
      <c r="I147" s="44"/>
      <c r="J147" s="44"/>
      <c r="K147" s="44"/>
      <c r="L147" s="44"/>
      <c r="M147" s="41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39"/>
      <c r="B148" s="40"/>
      <c r="C148" s="39"/>
      <c r="D148" s="41"/>
      <c r="E148" s="41"/>
      <c r="F148" s="41"/>
      <c r="G148" s="42"/>
      <c r="H148" s="41"/>
      <c r="I148" s="44"/>
      <c r="J148" s="44"/>
      <c r="K148" s="44"/>
      <c r="L148" s="44"/>
      <c r="M148" s="41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39"/>
      <c r="B149" s="40"/>
      <c r="C149" s="39"/>
      <c r="D149" s="41"/>
      <c r="E149" s="41"/>
      <c r="F149" s="41"/>
      <c r="G149" s="42"/>
      <c r="H149" s="41"/>
      <c r="I149" s="44"/>
      <c r="J149" s="44"/>
      <c r="K149" s="44"/>
      <c r="L149" s="44"/>
      <c r="M149" s="41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39"/>
      <c r="B150" s="40"/>
      <c r="C150" s="39"/>
      <c r="D150" s="41"/>
      <c r="E150" s="41"/>
      <c r="F150" s="41"/>
      <c r="G150" s="42"/>
      <c r="H150" s="41"/>
      <c r="I150" s="44"/>
      <c r="J150" s="44"/>
      <c r="K150" s="44"/>
      <c r="L150" s="44"/>
      <c r="M150" s="41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39"/>
      <c r="B151" s="40"/>
      <c r="C151" s="39"/>
      <c r="D151" s="41"/>
      <c r="E151" s="41"/>
      <c r="F151" s="41"/>
      <c r="G151" s="42"/>
      <c r="H151" s="41"/>
      <c r="I151" s="44"/>
      <c r="J151" s="44"/>
      <c r="K151" s="44"/>
      <c r="L151" s="44"/>
      <c r="M151" s="41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39"/>
      <c r="B152" s="40"/>
      <c r="C152" s="39"/>
      <c r="D152" s="41"/>
      <c r="E152" s="41"/>
      <c r="F152" s="41"/>
      <c r="G152" s="42"/>
      <c r="H152" s="41"/>
      <c r="I152" s="44"/>
      <c r="J152" s="44"/>
      <c r="K152" s="44"/>
      <c r="L152" s="44"/>
      <c r="M152" s="41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39"/>
      <c r="B153" s="40"/>
      <c r="C153" s="39"/>
      <c r="D153" s="41"/>
      <c r="E153" s="41"/>
      <c r="F153" s="41"/>
      <c r="G153" s="42"/>
      <c r="H153" s="41"/>
      <c r="I153" s="44"/>
      <c r="J153" s="44"/>
      <c r="K153" s="44"/>
      <c r="L153" s="44"/>
      <c r="M153" s="41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39"/>
      <c r="B154" s="40"/>
      <c r="C154" s="39"/>
      <c r="D154" s="41"/>
      <c r="E154" s="41"/>
      <c r="F154" s="41"/>
      <c r="G154" s="42"/>
      <c r="H154" s="41"/>
      <c r="I154" s="44"/>
      <c r="J154" s="44"/>
      <c r="K154" s="44"/>
      <c r="L154" s="44"/>
      <c r="M154" s="41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39"/>
      <c r="B155" s="40"/>
      <c r="C155" s="39"/>
      <c r="D155" s="41"/>
      <c r="E155" s="41"/>
      <c r="F155" s="41"/>
      <c r="G155" s="42"/>
      <c r="H155" s="41"/>
      <c r="I155" s="44"/>
      <c r="J155" s="44"/>
      <c r="K155" s="44"/>
      <c r="L155" s="44"/>
      <c r="M155" s="41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39"/>
      <c r="B156" s="40"/>
      <c r="C156" s="39"/>
      <c r="D156" s="41"/>
      <c r="E156" s="41"/>
      <c r="F156" s="41"/>
      <c r="G156" s="42"/>
      <c r="H156" s="41"/>
      <c r="I156" s="44"/>
      <c r="J156" s="44"/>
      <c r="K156" s="44"/>
      <c r="L156" s="44"/>
      <c r="M156" s="41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39"/>
      <c r="B157" s="40"/>
      <c r="C157" s="39"/>
      <c r="D157" s="41"/>
      <c r="E157" s="41"/>
      <c r="F157" s="41"/>
      <c r="G157" s="42"/>
      <c r="H157" s="41"/>
      <c r="I157" s="44"/>
      <c r="J157" s="44"/>
      <c r="K157" s="44"/>
      <c r="L157" s="44"/>
      <c r="M157" s="41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39"/>
      <c r="B158" s="40"/>
      <c r="C158" s="39"/>
      <c r="D158" s="41"/>
      <c r="E158" s="41"/>
      <c r="F158" s="41"/>
      <c r="G158" s="42"/>
      <c r="H158" s="41"/>
      <c r="I158" s="44"/>
      <c r="J158" s="44"/>
      <c r="K158" s="44"/>
      <c r="L158" s="44"/>
      <c r="M158" s="41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39"/>
      <c r="B159" s="40"/>
      <c r="C159" s="39"/>
      <c r="D159" s="41"/>
      <c r="E159" s="41"/>
      <c r="F159" s="41"/>
      <c r="G159" s="42"/>
      <c r="H159" s="41"/>
      <c r="I159" s="44"/>
      <c r="J159" s="44"/>
      <c r="K159" s="44"/>
      <c r="L159" s="44"/>
      <c r="M159" s="41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39"/>
      <c r="B160" s="40"/>
      <c r="C160" s="39"/>
      <c r="D160" s="41"/>
      <c r="E160" s="41"/>
      <c r="F160" s="41"/>
      <c r="G160" s="42"/>
      <c r="H160" s="41"/>
      <c r="I160" s="44"/>
      <c r="J160" s="44"/>
      <c r="K160" s="44"/>
      <c r="L160" s="44"/>
      <c r="M160" s="41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39"/>
      <c r="B161" s="40"/>
      <c r="C161" s="39"/>
      <c r="D161" s="41"/>
      <c r="E161" s="41"/>
      <c r="F161" s="41"/>
      <c r="G161" s="42"/>
      <c r="H161" s="41"/>
      <c r="I161" s="44"/>
      <c r="J161" s="44"/>
      <c r="K161" s="44"/>
      <c r="L161" s="44"/>
      <c r="M161" s="41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39"/>
      <c r="B162" s="40"/>
      <c r="C162" s="39"/>
      <c r="D162" s="41"/>
      <c r="E162" s="41"/>
      <c r="F162" s="41"/>
      <c r="G162" s="42"/>
      <c r="H162" s="41"/>
      <c r="I162" s="44"/>
      <c r="J162" s="44"/>
      <c r="K162" s="44"/>
      <c r="L162" s="44"/>
      <c r="M162" s="41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39"/>
      <c r="B163" s="40"/>
      <c r="C163" s="39"/>
      <c r="D163" s="41"/>
      <c r="E163" s="41"/>
      <c r="F163" s="41"/>
      <c r="G163" s="42"/>
      <c r="H163" s="41"/>
      <c r="I163" s="44"/>
      <c r="J163" s="44"/>
      <c r="K163" s="44"/>
      <c r="L163" s="44"/>
      <c r="M163" s="41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39"/>
      <c r="B164" s="40"/>
      <c r="C164" s="39"/>
      <c r="D164" s="41"/>
      <c r="E164" s="41"/>
      <c r="F164" s="41"/>
      <c r="G164" s="42"/>
      <c r="H164" s="41"/>
      <c r="I164" s="44"/>
      <c r="J164" s="44"/>
      <c r="K164" s="44"/>
      <c r="L164" s="44"/>
      <c r="M164" s="41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39"/>
      <c r="B165" s="40"/>
      <c r="C165" s="39"/>
      <c r="D165" s="41"/>
      <c r="E165" s="41"/>
      <c r="F165" s="41"/>
      <c r="G165" s="42"/>
      <c r="H165" s="41"/>
      <c r="I165" s="44"/>
      <c r="J165" s="44"/>
      <c r="K165" s="44"/>
      <c r="L165" s="44"/>
      <c r="M165" s="41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39"/>
      <c r="B166" s="40"/>
      <c r="C166" s="39"/>
      <c r="D166" s="41"/>
      <c r="E166" s="41"/>
      <c r="F166" s="41"/>
      <c r="G166" s="42"/>
      <c r="H166" s="41"/>
      <c r="I166" s="44"/>
      <c r="J166" s="44"/>
      <c r="K166" s="44"/>
      <c r="L166" s="44"/>
      <c r="M166" s="41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39"/>
      <c r="B167" s="40"/>
      <c r="C167" s="39"/>
      <c r="D167" s="41"/>
      <c r="E167" s="41"/>
      <c r="F167" s="41"/>
      <c r="G167" s="42"/>
      <c r="H167" s="41"/>
      <c r="I167" s="44"/>
      <c r="J167" s="44"/>
      <c r="K167" s="44"/>
      <c r="L167" s="44"/>
      <c r="M167" s="41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39"/>
      <c r="B168" s="40"/>
      <c r="C168" s="39"/>
      <c r="D168" s="41"/>
      <c r="E168" s="41"/>
      <c r="F168" s="41"/>
      <c r="G168" s="42"/>
      <c r="H168" s="41"/>
      <c r="I168" s="44"/>
      <c r="J168" s="44"/>
      <c r="K168" s="44"/>
      <c r="L168" s="44"/>
      <c r="M168" s="41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39"/>
      <c r="B169" s="40"/>
      <c r="C169" s="39"/>
      <c r="D169" s="41"/>
      <c r="E169" s="41"/>
      <c r="F169" s="41"/>
      <c r="G169" s="42"/>
      <c r="H169" s="41"/>
      <c r="I169" s="44"/>
      <c r="J169" s="44"/>
      <c r="K169" s="44"/>
      <c r="L169" s="44"/>
      <c r="M169" s="41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39"/>
      <c r="B170" s="40"/>
      <c r="C170" s="39"/>
      <c r="D170" s="41"/>
      <c r="E170" s="41"/>
      <c r="F170" s="41"/>
      <c r="G170" s="42"/>
      <c r="H170" s="41"/>
      <c r="I170" s="44"/>
      <c r="J170" s="44"/>
      <c r="K170" s="44"/>
      <c r="L170" s="44"/>
      <c r="M170" s="41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39"/>
      <c r="B171" s="40"/>
      <c r="C171" s="39"/>
      <c r="D171" s="41"/>
      <c r="E171" s="41"/>
      <c r="F171" s="41"/>
      <c r="G171" s="42"/>
      <c r="H171" s="41"/>
      <c r="I171" s="44"/>
      <c r="J171" s="44"/>
      <c r="K171" s="44"/>
      <c r="L171" s="44"/>
      <c r="M171" s="41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39"/>
      <c r="B172" s="40"/>
      <c r="C172" s="39"/>
      <c r="D172" s="41"/>
      <c r="E172" s="41"/>
      <c r="F172" s="41"/>
      <c r="G172" s="42"/>
      <c r="H172" s="41"/>
      <c r="I172" s="44"/>
      <c r="J172" s="44"/>
      <c r="K172" s="44"/>
      <c r="L172" s="44"/>
      <c r="M172" s="41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39"/>
      <c r="B173" s="40"/>
      <c r="C173" s="39"/>
      <c r="D173" s="41"/>
      <c r="E173" s="41"/>
      <c r="F173" s="41"/>
      <c r="G173" s="42"/>
      <c r="H173" s="41"/>
      <c r="I173" s="44"/>
      <c r="J173" s="44"/>
      <c r="K173" s="44"/>
      <c r="L173" s="44"/>
      <c r="M173" s="41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39"/>
      <c r="B174" s="40"/>
      <c r="C174" s="39"/>
      <c r="D174" s="41"/>
      <c r="E174" s="41"/>
      <c r="F174" s="41"/>
      <c r="G174" s="42"/>
      <c r="H174" s="41"/>
      <c r="I174" s="44"/>
      <c r="J174" s="44"/>
      <c r="K174" s="44"/>
      <c r="L174" s="44"/>
      <c r="M174" s="41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39"/>
      <c r="B175" s="40"/>
      <c r="C175" s="39"/>
      <c r="D175" s="41"/>
      <c r="E175" s="41"/>
      <c r="F175" s="41"/>
      <c r="G175" s="42"/>
      <c r="H175" s="41"/>
      <c r="I175" s="44"/>
      <c r="J175" s="44"/>
      <c r="K175" s="44"/>
      <c r="L175" s="44"/>
      <c r="M175" s="41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39"/>
      <c r="B176" s="40"/>
      <c r="C176" s="39"/>
      <c r="D176" s="41"/>
      <c r="E176" s="41"/>
      <c r="F176" s="41"/>
      <c r="G176" s="42"/>
      <c r="H176" s="41"/>
      <c r="I176" s="44"/>
      <c r="J176" s="44"/>
      <c r="K176" s="44"/>
      <c r="L176" s="44"/>
      <c r="M176" s="41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39"/>
      <c r="B177" s="40"/>
      <c r="C177" s="39"/>
      <c r="D177" s="41"/>
      <c r="E177" s="41"/>
      <c r="F177" s="41"/>
      <c r="G177" s="42"/>
      <c r="H177" s="41"/>
      <c r="I177" s="44"/>
      <c r="J177" s="44"/>
      <c r="K177" s="44"/>
      <c r="L177" s="44"/>
      <c r="M177" s="41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39"/>
      <c r="B178" s="40"/>
      <c r="C178" s="39"/>
      <c r="D178" s="41"/>
      <c r="E178" s="41"/>
      <c r="F178" s="41"/>
      <c r="G178" s="42"/>
      <c r="H178" s="41"/>
      <c r="I178" s="44"/>
      <c r="J178" s="44"/>
      <c r="K178" s="44"/>
      <c r="L178" s="44"/>
      <c r="M178" s="41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39"/>
      <c r="B179" s="40"/>
      <c r="C179" s="39"/>
      <c r="D179" s="41"/>
      <c r="E179" s="41"/>
      <c r="F179" s="41"/>
      <c r="G179" s="42"/>
      <c r="H179" s="41"/>
      <c r="I179" s="44"/>
      <c r="J179" s="44"/>
      <c r="K179" s="44"/>
      <c r="L179" s="44"/>
      <c r="M179" s="41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39"/>
      <c r="B180" s="40"/>
      <c r="C180" s="39"/>
      <c r="D180" s="41"/>
      <c r="E180" s="41"/>
      <c r="F180" s="41"/>
      <c r="G180" s="42"/>
      <c r="H180" s="41"/>
      <c r="I180" s="44"/>
      <c r="J180" s="44"/>
      <c r="K180" s="44"/>
      <c r="L180" s="44"/>
      <c r="M180" s="41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39"/>
      <c r="B181" s="40"/>
      <c r="C181" s="39"/>
      <c r="D181" s="41"/>
      <c r="E181" s="41"/>
      <c r="F181" s="41"/>
      <c r="G181" s="42"/>
      <c r="H181" s="41"/>
      <c r="I181" s="44"/>
      <c r="J181" s="44"/>
      <c r="K181" s="44"/>
      <c r="L181" s="44"/>
      <c r="M181" s="41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39"/>
      <c r="B182" s="40"/>
      <c r="C182" s="39"/>
      <c r="D182" s="41"/>
      <c r="E182" s="41"/>
      <c r="F182" s="41"/>
      <c r="G182" s="42"/>
      <c r="H182" s="41"/>
      <c r="I182" s="44"/>
      <c r="J182" s="44"/>
      <c r="K182" s="44"/>
      <c r="L182" s="44"/>
      <c r="M182" s="41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39"/>
      <c r="B183" s="40"/>
      <c r="C183" s="39"/>
      <c r="D183" s="41"/>
      <c r="E183" s="41"/>
      <c r="F183" s="41"/>
      <c r="G183" s="42"/>
      <c r="H183" s="41"/>
      <c r="I183" s="44"/>
      <c r="J183" s="44"/>
      <c r="K183" s="44"/>
      <c r="L183" s="44"/>
      <c r="M183" s="41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39"/>
      <c r="B184" s="40"/>
      <c r="C184" s="39"/>
      <c r="D184" s="41"/>
      <c r="E184" s="41"/>
      <c r="F184" s="41"/>
      <c r="G184" s="42"/>
      <c r="H184" s="41"/>
      <c r="I184" s="44"/>
      <c r="J184" s="44"/>
      <c r="K184" s="44"/>
      <c r="L184" s="44"/>
      <c r="M184" s="41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39"/>
      <c r="B185" s="40"/>
      <c r="C185" s="39"/>
      <c r="D185" s="41"/>
      <c r="E185" s="41"/>
      <c r="F185" s="41"/>
      <c r="G185" s="42"/>
      <c r="H185" s="41"/>
      <c r="I185" s="44"/>
      <c r="J185" s="44"/>
      <c r="K185" s="44"/>
      <c r="L185" s="44"/>
      <c r="M185" s="41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39"/>
      <c r="B186" s="40"/>
      <c r="C186" s="39"/>
      <c r="D186" s="41"/>
      <c r="E186" s="41"/>
      <c r="F186" s="41"/>
      <c r="G186" s="42"/>
      <c r="H186" s="41"/>
      <c r="I186" s="44"/>
      <c r="J186" s="44"/>
      <c r="K186" s="44"/>
      <c r="L186" s="44"/>
      <c r="M186" s="41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39"/>
      <c r="B187" s="40"/>
      <c r="C187" s="39"/>
      <c r="D187" s="41"/>
      <c r="E187" s="41"/>
      <c r="F187" s="41"/>
      <c r="G187" s="42"/>
      <c r="H187" s="41"/>
      <c r="I187" s="44"/>
      <c r="J187" s="44"/>
      <c r="K187" s="44"/>
      <c r="L187" s="44"/>
      <c r="M187" s="41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39"/>
      <c r="B188" s="40"/>
      <c r="C188" s="39"/>
      <c r="D188" s="41"/>
      <c r="E188" s="41"/>
      <c r="F188" s="41"/>
      <c r="G188" s="42"/>
      <c r="H188" s="41"/>
      <c r="I188" s="44"/>
      <c r="J188" s="44"/>
      <c r="K188" s="44"/>
      <c r="L188" s="44"/>
      <c r="M188" s="41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39"/>
      <c r="B189" s="40"/>
      <c r="C189" s="39"/>
      <c r="D189" s="41"/>
      <c r="E189" s="41"/>
      <c r="F189" s="41"/>
      <c r="G189" s="42"/>
      <c r="H189" s="41"/>
      <c r="I189" s="44"/>
      <c r="J189" s="44"/>
      <c r="K189" s="44"/>
      <c r="L189" s="44"/>
      <c r="M189" s="41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39"/>
      <c r="B190" s="40"/>
      <c r="C190" s="39"/>
      <c r="D190" s="41"/>
      <c r="E190" s="41"/>
      <c r="F190" s="41"/>
      <c r="G190" s="42"/>
      <c r="H190" s="41"/>
      <c r="I190" s="44"/>
      <c r="J190" s="44"/>
      <c r="K190" s="44"/>
      <c r="L190" s="44"/>
      <c r="M190" s="41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39"/>
      <c r="B191" s="40"/>
      <c r="C191" s="39"/>
      <c r="D191" s="41"/>
      <c r="E191" s="41"/>
      <c r="F191" s="41"/>
      <c r="G191" s="42"/>
      <c r="H191" s="41"/>
      <c r="I191" s="44"/>
      <c r="J191" s="44"/>
      <c r="K191" s="44"/>
      <c r="L191" s="44"/>
      <c r="M191" s="41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39"/>
      <c r="B192" s="40"/>
      <c r="C192" s="39"/>
      <c r="D192" s="41"/>
      <c r="E192" s="41"/>
      <c r="F192" s="41"/>
      <c r="G192" s="42"/>
      <c r="H192" s="41"/>
      <c r="I192" s="44"/>
      <c r="J192" s="44"/>
      <c r="K192" s="44"/>
      <c r="L192" s="44"/>
      <c r="M192" s="41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39"/>
      <c r="B193" s="40"/>
      <c r="C193" s="39"/>
      <c r="D193" s="41"/>
      <c r="E193" s="41"/>
      <c r="F193" s="41"/>
      <c r="G193" s="42"/>
      <c r="H193" s="41"/>
      <c r="I193" s="44"/>
      <c r="J193" s="44"/>
      <c r="K193" s="44"/>
      <c r="L193" s="44"/>
      <c r="M193" s="41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39"/>
      <c r="B194" s="40"/>
      <c r="C194" s="39"/>
      <c r="D194" s="41"/>
      <c r="E194" s="41"/>
      <c r="F194" s="41"/>
      <c r="G194" s="42"/>
      <c r="H194" s="41"/>
      <c r="I194" s="44"/>
      <c r="J194" s="44"/>
      <c r="K194" s="44"/>
      <c r="L194" s="44"/>
      <c r="M194" s="41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39"/>
      <c r="B195" s="40"/>
      <c r="C195" s="39"/>
      <c r="D195" s="41"/>
      <c r="E195" s="41"/>
      <c r="F195" s="41"/>
      <c r="G195" s="42"/>
      <c r="H195" s="41"/>
      <c r="I195" s="44"/>
      <c r="J195" s="44"/>
      <c r="K195" s="44"/>
      <c r="L195" s="44"/>
      <c r="M195" s="41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39"/>
      <c r="B196" s="40"/>
      <c r="C196" s="39"/>
      <c r="D196" s="41"/>
      <c r="E196" s="41"/>
      <c r="F196" s="41"/>
      <c r="G196" s="42"/>
      <c r="H196" s="41"/>
      <c r="I196" s="44"/>
      <c r="J196" s="44"/>
      <c r="K196" s="44"/>
      <c r="L196" s="44"/>
      <c r="M196" s="41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39"/>
      <c r="B197" s="40"/>
      <c r="C197" s="39"/>
      <c r="D197" s="41"/>
      <c r="E197" s="41"/>
      <c r="F197" s="41"/>
      <c r="G197" s="42"/>
      <c r="H197" s="41"/>
      <c r="I197" s="44"/>
      <c r="J197" s="44"/>
      <c r="K197" s="44"/>
      <c r="L197" s="44"/>
      <c r="M197" s="41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39"/>
      <c r="B198" s="40"/>
      <c r="C198" s="39"/>
      <c r="D198" s="41"/>
      <c r="E198" s="41"/>
      <c r="F198" s="41"/>
      <c r="G198" s="42"/>
      <c r="H198" s="41"/>
      <c r="I198" s="44"/>
      <c r="J198" s="44"/>
      <c r="K198" s="44"/>
      <c r="L198" s="44"/>
      <c r="M198" s="41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39"/>
      <c r="B199" s="40"/>
      <c r="C199" s="39"/>
      <c r="D199" s="41"/>
      <c r="E199" s="41"/>
      <c r="F199" s="41"/>
      <c r="G199" s="42"/>
      <c r="H199" s="41"/>
      <c r="I199" s="44"/>
      <c r="J199" s="44"/>
      <c r="K199" s="44"/>
      <c r="L199" s="44"/>
      <c r="M199" s="41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39"/>
      <c r="B200" s="40"/>
      <c r="C200" s="39"/>
      <c r="D200" s="41"/>
      <c r="E200" s="41"/>
      <c r="F200" s="41"/>
      <c r="G200" s="42"/>
      <c r="H200" s="41"/>
      <c r="I200" s="44"/>
      <c r="J200" s="44"/>
      <c r="K200" s="44"/>
      <c r="L200" s="44"/>
      <c r="M200" s="41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39"/>
      <c r="B201" s="40"/>
      <c r="C201" s="39"/>
      <c r="D201" s="41"/>
      <c r="E201" s="41"/>
      <c r="F201" s="41"/>
      <c r="G201" s="42"/>
      <c r="H201" s="41"/>
      <c r="I201" s="44"/>
      <c r="J201" s="44"/>
      <c r="K201" s="44"/>
      <c r="L201" s="44"/>
      <c r="M201" s="41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39"/>
      <c r="B202" s="40"/>
      <c r="C202" s="39"/>
      <c r="D202" s="41"/>
      <c r="E202" s="41"/>
      <c r="F202" s="41"/>
      <c r="G202" s="42"/>
      <c r="H202" s="41"/>
      <c r="I202" s="44"/>
      <c r="J202" s="44"/>
      <c r="K202" s="44"/>
      <c r="L202" s="44"/>
      <c r="M202" s="41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39"/>
      <c r="B203" s="40"/>
      <c r="C203" s="39"/>
      <c r="D203" s="41"/>
      <c r="E203" s="41"/>
      <c r="F203" s="41"/>
      <c r="G203" s="42"/>
      <c r="H203" s="41"/>
      <c r="I203" s="44"/>
      <c r="J203" s="44"/>
      <c r="K203" s="44"/>
      <c r="L203" s="44"/>
      <c r="M203" s="41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39"/>
      <c r="B204" s="40"/>
      <c r="C204" s="39"/>
      <c r="D204" s="41"/>
      <c r="E204" s="41"/>
      <c r="F204" s="41"/>
      <c r="G204" s="42"/>
      <c r="H204" s="41"/>
      <c r="I204" s="44"/>
      <c r="J204" s="44"/>
      <c r="K204" s="44"/>
      <c r="L204" s="44"/>
      <c r="M204" s="41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39"/>
      <c r="B205" s="40"/>
      <c r="C205" s="39"/>
      <c r="D205" s="41"/>
      <c r="E205" s="41"/>
      <c r="F205" s="41"/>
      <c r="G205" s="42"/>
      <c r="H205" s="41"/>
      <c r="I205" s="44"/>
      <c r="J205" s="44"/>
      <c r="K205" s="44"/>
      <c r="L205" s="44"/>
      <c r="M205" s="41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39"/>
      <c r="B206" s="40"/>
      <c r="C206" s="39"/>
      <c r="D206" s="41"/>
      <c r="E206" s="41"/>
      <c r="F206" s="41"/>
      <c r="G206" s="42"/>
      <c r="H206" s="41"/>
      <c r="I206" s="44"/>
      <c r="J206" s="44"/>
      <c r="K206" s="44"/>
      <c r="L206" s="44"/>
      <c r="M206" s="41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39"/>
      <c r="B207" s="40"/>
      <c r="C207" s="39"/>
      <c r="D207" s="41"/>
      <c r="E207" s="41"/>
      <c r="F207" s="41"/>
      <c r="G207" s="42"/>
      <c r="H207" s="41"/>
      <c r="I207" s="44"/>
      <c r="J207" s="44"/>
      <c r="K207" s="44"/>
      <c r="L207" s="44"/>
      <c r="M207" s="41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39"/>
      <c r="B208" s="40"/>
      <c r="C208" s="39"/>
      <c r="D208" s="41"/>
      <c r="E208" s="41"/>
      <c r="F208" s="41"/>
      <c r="G208" s="42"/>
      <c r="H208" s="41"/>
      <c r="I208" s="44"/>
      <c r="J208" s="44"/>
      <c r="K208" s="44"/>
      <c r="L208" s="44"/>
      <c r="M208" s="41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39"/>
      <c r="B209" s="40"/>
      <c r="C209" s="39"/>
      <c r="D209" s="41"/>
      <c r="E209" s="41"/>
      <c r="F209" s="41"/>
      <c r="G209" s="42"/>
      <c r="H209" s="41"/>
      <c r="I209" s="44"/>
      <c r="J209" s="44"/>
      <c r="K209" s="44"/>
      <c r="L209" s="44"/>
      <c r="M209" s="41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39"/>
      <c r="B210" s="40"/>
      <c r="C210" s="39"/>
      <c r="D210" s="41"/>
      <c r="E210" s="41"/>
      <c r="F210" s="41"/>
      <c r="G210" s="42"/>
      <c r="H210" s="41"/>
      <c r="I210" s="44"/>
      <c r="J210" s="44"/>
      <c r="K210" s="44"/>
      <c r="L210" s="44"/>
      <c r="M210" s="41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39"/>
      <c r="B211" s="40"/>
      <c r="C211" s="39"/>
      <c r="D211" s="41"/>
      <c r="E211" s="41"/>
      <c r="F211" s="41"/>
      <c r="G211" s="42"/>
      <c r="H211" s="41"/>
      <c r="I211" s="44"/>
      <c r="J211" s="44"/>
      <c r="K211" s="44"/>
      <c r="L211" s="44"/>
      <c r="M211" s="41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39"/>
      <c r="B212" s="40"/>
      <c r="C212" s="39"/>
      <c r="D212" s="41"/>
      <c r="E212" s="41"/>
      <c r="F212" s="41"/>
      <c r="G212" s="42"/>
      <c r="H212" s="41"/>
      <c r="I212" s="44"/>
      <c r="J212" s="44"/>
      <c r="K212" s="44"/>
      <c r="L212" s="44"/>
      <c r="M212" s="41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39"/>
      <c r="B213" s="40"/>
      <c r="C213" s="39"/>
      <c r="D213" s="41"/>
      <c r="E213" s="41"/>
      <c r="F213" s="41"/>
      <c r="G213" s="42"/>
      <c r="H213" s="41"/>
      <c r="I213" s="44"/>
      <c r="J213" s="44"/>
      <c r="K213" s="44"/>
      <c r="L213" s="44"/>
      <c r="M213" s="41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39"/>
      <c r="B214" s="40"/>
      <c r="C214" s="39"/>
      <c r="D214" s="41"/>
      <c r="E214" s="41"/>
      <c r="F214" s="41"/>
      <c r="G214" s="42"/>
      <c r="H214" s="41"/>
      <c r="I214" s="44"/>
      <c r="J214" s="44"/>
      <c r="K214" s="44"/>
      <c r="L214" s="44"/>
      <c r="M214" s="41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39"/>
      <c r="B215" s="40"/>
      <c r="C215" s="39"/>
      <c r="D215" s="41"/>
      <c r="E215" s="41"/>
      <c r="F215" s="41"/>
      <c r="G215" s="42"/>
      <c r="H215" s="41"/>
      <c r="I215" s="44"/>
      <c r="J215" s="44"/>
      <c r="K215" s="44"/>
      <c r="L215" s="44"/>
      <c r="M215" s="41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39"/>
      <c r="B216" s="40"/>
      <c r="C216" s="39"/>
      <c r="D216" s="41"/>
      <c r="E216" s="41"/>
      <c r="F216" s="41"/>
      <c r="G216" s="42"/>
      <c r="H216" s="41"/>
      <c r="I216" s="44"/>
      <c r="J216" s="44"/>
      <c r="K216" s="44"/>
      <c r="L216" s="44"/>
      <c r="M216" s="41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39"/>
      <c r="B217" s="40"/>
      <c r="C217" s="39"/>
      <c r="D217" s="41"/>
      <c r="E217" s="41"/>
      <c r="F217" s="41"/>
      <c r="G217" s="42"/>
      <c r="H217" s="41"/>
      <c r="I217" s="44"/>
      <c r="J217" s="44"/>
      <c r="K217" s="44"/>
      <c r="L217" s="44"/>
      <c r="M217" s="41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39"/>
      <c r="B218" s="40"/>
      <c r="C218" s="39"/>
      <c r="D218" s="41"/>
      <c r="E218" s="41"/>
      <c r="F218" s="41"/>
      <c r="G218" s="42"/>
      <c r="H218" s="41"/>
      <c r="I218" s="44"/>
      <c r="J218" s="44"/>
      <c r="K218" s="44"/>
      <c r="L218" s="44"/>
      <c r="M218" s="41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39"/>
      <c r="B219" s="40"/>
      <c r="C219" s="39"/>
      <c r="D219" s="41"/>
      <c r="E219" s="41"/>
      <c r="F219" s="41"/>
      <c r="G219" s="42"/>
      <c r="H219" s="41"/>
      <c r="I219" s="44"/>
      <c r="J219" s="44"/>
      <c r="K219" s="44"/>
      <c r="L219" s="44"/>
      <c r="M219" s="41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39"/>
      <c r="B220" s="40"/>
      <c r="C220" s="39"/>
      <c r="D220" s="41"/>
      <c r="E220" s="41"/>
      <c r="F220" s="41"/>
      <c r="G220" s="42"/>
      <c r="H220" s="41"/>
      <c r="I220" s="44"/>
      <c r="J220" s="44"/>
      <c r="K220" s="44"/>
      <c r="L220" s="44"/>
      <c r="M220" s="41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39"/>
      <c r="B221" s="40"/>
      <c r="C221" s="39"/>
      <c r="D221" s="41"/>
      <c r="E221" s="41"/>
      <c r="F221" s="41"/>
      <c r="G221" s="42"/>
      <c r="H221" s="41"/>
      <c r="I221" s="44"/>
      <c r="J221" s="44"/>
      <c r="K221" s="44"/>
      <c r="L221" s="44"/>
      <c r="M221" s="41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39"/>
      <c r="B222" s="40"/>
      <c r="C222" s="39"/>
      <c r="D222" s="41"/>
      <c r="E222" s="41"/>
      <c r="F222" s="41"/>
      <c r="G222" s="42"/>
      <c r="H222" s="41"/>
      <c r="I222" s="44"/>
      <c r="J222" s="44"/>
      <c r="K222" s="44"/>
      <c r="L222" s="44"/>
      <c r="M222" s="41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39"/>
      <c r="B223" s="40"/>
      <c r="C223" s="39"/>
      <c r="D223" s="41"/>
      <c r="E223" s="41"/>
      <c r="F223" s="41"/>
      <c r="G223" s="42"/>
      <c r="H223" s="41"/>
      <c r="I223" s="44"/>
      <c r="J223" s="44"/>
      <c r="K223" s="44"/>
      <c r="L223" s="44"/>
      <c r="M223" s="41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39"/>
      <c r="B224" s="40"/>
      <c r="C224" s="39"/>
      <c r="D224" s="41"/>
      <c r="E224" s="41"/>
      <c r="F224" s="41"/>
      <c r="G224" s="42"/>
      <c r="H224" s="41"/>
      <c r="I224" s="44"/>
      <c r="J224" s="44"/>
      <c r="K224" s="44"/>
      <c r="L224" s="44"/>
      <c r="M224" s="41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39"/>
      <c r="B225" s="40"/>
      <c r="C225" s="39"/>
      <c r="D225" s="41"/>
      <c r="E225" s="41"/>
      <c r="F225" s="41"/>
      <c r="G225" s="42"/>
      <c r="H225" s="41"/>
      <c r="I225" s="44"/>
      <c r="J225" s="44"/>
      <c r="K225" s="44"/>
      <c r="L225" s="44"/>
      <c r="M225" s="41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39"/>
      <c r="B226" s="40"/>
      <c r="C226" s="39"/>
      <c r="D226" s="41"/>
      <c r="E226" s="41"/>
      <c r="F226" s="41"/>
      <c r="G226" s="42"/>
      <c r="H226" s="41"/>
      <c r="I226" s="44"/>
      <c r="J226" s="44"/>
      <c r="K226" s="44"/>
      <c r="L226" s="44"/>
      <c r="M226" s="41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39"/>
      <c r="B227" s="40"/>
      <c r="C227" s="39"/>
      <c r="D227" s="41"/>
      <c r="E227" s="41"/>
      <c r="F227" s="41"/>
      <c r="G227" s="42"/>
      <c r="H227" s="41"/>
      <c r="I227" s="44"/>
      <c r="J227" s="44"/>
      <c r="K227" s="44"/>
      <c r="L227" s="44"/>
      <c r="M227" s="41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39"/>
      <c r="B228" s="40"/>
      <c r="C228" s="39"/>
      <c r="D228" s="41"/>
      <c r="E228" s="41"/>
      <c r="F228" s="41"/>
      <c r="G228" s="42"/>
      <c r="H228" s="41"/>
      <c r="I228" s="44"/>
      <c r="J228" s="44"/>
      <c r="K228" s="44"/>
      <c r="L228" s="44"/>
      <c r="M228" s="41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39"/>
      <c r="B229" s="40"/>
      <c r="C229" s="39"/>
      <c r="D229" s="41"/>
      <c r="E229" s="41"/>
      <c r="F229" s="41"/>
      <c r="G229" s="42"/>
      <c r="H229" s="41"/>
      <c r="I229" s="44"/>
      <c r="J229" s="44"/>
      <c r="K229" s="44"/>
      <c r="L229" s="44"/>
      <c r="M229" s="41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39"/>
      <c r="B230" s="40"/>
      <c r="C230" s="39"/>
      <c r="D230" s="41"/>
      <c r="E230" s="41"/>
      <c r="F230" s="41"/>
      <c r="G230" s="42"/>
      <c r="H230" s="41"/>
      <c r="I230" s="44"/>
      <c r="J230" s="44"/>
      <c r="K230" s="44"/>
      <c r="L230" s="44"/>
      <c r="M230" s="41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39"/>
      <c r="B231" s="40"/>
      <c r="C231" s="39"/>
      <c r="D231" s="41"/>
      <c r="E231" s="41"/>
      <c r="F231" s="41"/>
      <c r="G231" s="42"/>
      <c r="H231" s="41"/>
      <c r="I231" s="44"/>
      <c r="J231" s="44"/>
      <c r="K231" s="44"/>
      <c r="L231" s="44"/>
      <c r="M231" s="41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39"/>
      <c r="B232" s="40"/>
      <c r="C232" s="39"/>
      <c r="D232" s="41"/>
      <c r="E232" s="41"/>
      <c r="F232" s="41"/>
      <c r="G232" s="42"/>
      <c r="H232" s="41"/>
      <c r="I232" s="44"/>
      <c r="J232" s="44"/>
      <c r="K232" s="44"/>
      <c r="L232" s="44"/>
      <c r="M232" s="41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39"/>
      <c r="B233" s="40"/>
      <c r="C233" s="39"/>
      <c r="D233" s="41"/>
      <c r="E233" s="41"/>
      <c r="F233" s="41"/>
      <c r="G233" s="42"/>
      <c r="H233" s="41"/>
      <c r="I233" s="44"/>
      <c r="J233" s="44"/>
      <c r="K233" s="44"/>
      <c r="L233" s="44"/>
      <c r="M233" s="41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39"/>
      <c r="B234" s="40"/>
      <c r="C234" s="39"/>
      <c r="D234" s="41"/>
      <c r="E234" s="41"/>
      <c r="F234" s="41"/>
      <c r="G234" s="42"/>
      <c r="H234" s="41"/>
      <c r="I234" s="44"/>
      <c r="J234" s="44"/>
      <c r="K234" s="44"/>
      <c r="L234" s="44"/>
      <c r="M234" s="41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39"/>
      <c r="B235" s="40"/>
      <c r="C235" s="39"/>
      <c r="D235" s="41"/>
      <c r="E235" s="41"/>
      <c r="F235" s="41"/>
      <c r="G235" s="42"/>
      <c r="H235" s="41"/>
      <c r="I235" s="44"/>
      <c r="J235" s="44"/>
      <c r="K235" s="44"/>
      <c r="L235" s="44"/>
      <c r="M235" s="41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39"/>
      <c r="B236" s="40"/>
      <c r="C236" s="39"/>
      <c r="D236" s="41"/>
      <c r="E236" s="41"/>
      <c r="F236" s="41"/>
      <c r="G236" s="42"/>
      <c r="H236" s="41"/>
      <c r="I236" s="44"/>
      <c r="J236" s="44"/>
      <c r="K236" s="44"/>
      <c r="L236" s="44"/>
      <c r="M236" s="41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39"/>
      <c r="B237" s="40"/>
      <c r="C237" s="39"/>
      <c r="D237" s="41"/>
      <c r="E237" s="41"/>
      <c r="F237" s="41"/>
      <c r="G237" s="42"/>
      <c r="H237" s="41"/>
      <c r="I237" s="44"/>
      <c r="J237" s="44"/>
      <c r="K237" s="44"/>
      <c r="L237" s="44"/>
      <c r="M237" s="41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39"/>
      <c r="B238" s="40"/>
      <c r="C238" s="39"/>
      <c r="D238" s="41"/>
      <c r="E238" s="41"/>
      <c r="F238" s="41"/>
      <c r="G238" s="42"/>
      <c r="H238" s="41"/>
      <c r="I238" s="44"/>
      <c r="J238" s="44"/>
      <c r="K238" s="44"/>
      <c r="L238" s="44"/>
      <c r="M238" s="41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39"/>
      <c r="B239" s="40"/>
      <c r="C239" s="39"/>
      <c r="D239" s="41"/>
      <c r="E239" s="41"/>
      <c r="F239" s="41"/>
      <c r="G239" s="42"/>
      <c r="H239" s="41"/>
      <c r="I239" s="44"/>
      <c r="J239" s="44"/>
      <c r="K239" s="44"/>
      <c r="L239" s="44"/>
      <c r="M239" s="41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39"/>
      <c r="B240" s="40"/>
      <c r="C240" s="39"/>
      <c r="D240" s="41"/>
      <c r="E240" s="41"/>
      <c r="F240" s="41"/>
      <c r="G240" s="42"/>
      <c r="H240" s="41"/>
      <c r="I240" s="44"/>
      <c r="J240" s="44"/>
      <c r="K240" s="44"/>
      <c r="L240" s="44"/>
      <c r="M240" s="41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39"/>
      <c r="B241" s="40"/>
      <c r="C241" s="39"/>
      <c r="D241" s="41"/>
      <c r="E241" s="41"/>
      <c r="F241" s="41"/>
      <c r="G241" s="42"/>
      <c r="H241" s="41"/>
      <c r="I241" s="44"/>
      <c r="J241" s="44"/>
      <c r="K241" s="44"/>
      <c r="L241" s="44"/>
      <c r="M241" s="41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39"/>
      <c r="B242" s="40"/>
      <c r="C242" s="39"/>
      <c r="D242" s="41"/>
      <c r="E242" s="41"/>
      <c r="F242" s="41"/>
      <c r="G242" s="42"/>
      <c r="H242" s="41"/>
      <c r="I242" s="44"/>
      <c r="J242" s="44"/>
      <c r="K242" s="44"/>
      <c r="L242" s="44"/>
      <c r="M242" s="41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39"/>
      <c r="B243" s="40"/>
      <c r="C243" s="39"/>
      <c r="D243" s="41"/>
      <c r="E243" s="41"/>
      <c r="F243" s="41"/>
      <c r="G243" s="42"/>
      <c r="H243" s="41"/>
      <c r="I243" s="44"/>
      <c r="J243" s="44"/>
      <c r="K243" s="44"/>
      <c r="L243" s="44"/>
      <c r="M243" s="41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39"/>
      <c r="B244" s="40"/>
      <c r="C244" s="39"/>
      <c r="D244" s="41"/>
      <c r="E244" s="41"/>
      <c r="F244" s="41"/>
      <c r="G244" s="42"/>
      <c r="H244" s="41"/>
      <c r="I244" s="44"/>
      <c r="J244" s="44"/>
      <c r="K244" s="44"/>
      <c r="L244" s="44"/>
      <c r="M244" s="41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39"/>
      <c r="B245" s="40"/>
      <c r="C245" s="39"/>
      <c r="D245" s="41"/>
      <c r="E245" s="41"/>
      <c r="F245" s="41"/>
      <c r="G245" s="42"/>
      <c r="H245" s="41"/>
      <c r="I245" s="44"/>
      <c r="J245" s="44"/>
      <c r="K245" s="44"/>
      <c r="L245" s="44"/>
      <c r="M245" s="41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39"/>
      <c r="B246" s="40"/>
      <c r="C246" s="39"/>
      <c r="D246" s="41"/>
      <c r="E246" s="41"/>
      <c r="F246" s="41"/>
      <c r="G246" s="42"/>
      <c r="H246" s="41"/>
      <c r="I246" s="44"/>
      <c r="J246" s="44"/>
      <c r="K246" s="44"/>
      <c r="L246" s="44"/>
      <c r="M246" s="41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39"/>
      <c r="B247" s="40"/>
      <c r="C247" s="39"/>
      <c r="D247" s="41"/>
      <c r="E247" s="41"/>
      <c r="F247" s="41"/>
      <c r="G247" s="42"/>
      <c r="H247" s="41"/>
      <c r="I247" s="44"/>
      <c r="J247" s="44"/>
      <c r="K247" s="44"/>
      <c r="L247" s="44"/>
      <c r="M247" s="41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39"/>
      <c r="B248" s="40"/>
      <c r="C248" s="39"/>
      <c r="D248" s="41"/>
      <c r="E248" s="41"/>
      <c r="F248" s="41"/>
      <c r="G248" s="42"/>
      <c r="H248" s="41"/>
      <c r="I248" s="44"/>
      <c r="J248" s="44"/>
      <c r="K248" s="44"/>
      <c r="L248" s="44"/>
      <c r="M248" s="41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39"/>
      <c r="B249" s="40"/>
      <c r="C249" s="39"/>
      <c r="D249" s="41"/>
      <c r="E249" s="41"/>
      <c r="F249" s="41"/>
      <c r="G249" s="42"/>
      <c r="H249" s="41"/>
      <c r="I249" s="44"/>
      <c r="J249" s="44"/>
      <c r="K249" s="44"/>
      <c r="L249" s="44"/>
      <c r="M249" s="41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39"/>
      <c r="B250" s="40"/>
      <c r="C250" s="39"/>
      <c r="D250" s="41"/>
      <c r="E250" s="41"/>
      <c r="F250" s="41"/>
      <c r="G250" s="42"/>
      <c r="H250" s="41"/>
      <c r="I250" s="44"/>
      <c r="J250" s="44"/>
      <c r="K250" s="44"/>
      <c r="L250" s="44"/>
      <c r="M250" s="41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39"/>
      <c r="B251" s="40"/>
      <c r="C251" s="39"/>
      <c r="D251" s="41"/>
      <c r="E251" s="41"/>
      <c r="F251" s="41"/>
      <c r="G251" s="42"/>
      <c r="H251" s="41"/>
      <c r="I251" s="44"/>
      <c r="J251" s="44"/>
      <c r="K251" s="44"/>
      <c r="L251" s="44"/>
      <c r="M251" s="41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39"/>
      <c r="B252" s="40"/>
      <c r="C252" s="39"/>
      <c r="D252" s="41"/>
      <c r="E252" s="41"/>
      <c r="F252" s="41"/>
      <c r="G252" s="42"/>
      <c r="H252" s="41"/>
      <c r="I252" s="44"/>
      <c r="J252" s="44"/>
      <c r="K252" s="44"/>
      <c r="L252" s="44"/>
      <c r="M252" s="41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39"/>
      <c r="B253" s="40"/>
      <c r="C253" s="39"/>
      <c r="D253" s="41"/>
      <c r="E253" s="41"/>
      <c r="F253" s="41"/>
      <c r="G253" s="42"/>
      <c r="H253" s="41"/>
      <c r="I253" s="44"/>
      <c r="J253" s="44"/>
      <c r="K253" s="44"/>
      <c r="L253" s="44"/>
      <c r="M253" s="41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39"/>
      <c r="B254" s="40"/>
      <c r="C254" s="39"/>
      <c r="D254" s="41"/>
      <c r="E254" s="41"/>
      <c r="F254" s="41"/>
      <c r="G254" s="42"/>
      <c r="H254" s="41"/>
      <c r="I254" s="44"/>
      <c r="J254" s="44"/>
      <c r="K254" s="44"/>
      <c r="L254" s="44"/>
      <c r="M254" s="41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39"/>
      <c r="B255" s="40"/>
      <c r="C255" s="39"/>
      <c r="D255" s="41"/>
      <c r="E255" s="41"/>
      <c r="F255" s="41"/>
      <c r="G255" s="42"/>
      <c r="H255" s="41"/>
      <c r="I255" s="44"/>
      <c r="J255" s="44"/>
      <c r="K255" s="44"/>
      <c r="L255" s="44"/>
      <c r="M255" s="41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39"/>
      <c r="B256" s="40"/>
      <c r="C256" s="39"/>
      <c r="D256" s="41"/>
      <c r="E256" s="41"/>
      <c r="F256" s="41"/>
      <c r="G256" s="42"/>
      <c r="H256" s="41"/>
      <c r="I256" s="44"/>
      <c r="J256" s="44"/>
      <c r="K256" s="44"/>
      <c r="L256" s="44"/>
      <c r="M256" s="41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39"/>
      <c r="B257" s="40"/>
      <c r="C257" s="39"/>
      <c r="D257" s="41"/>
      <c r="E257" s="41"/>
      <c r="F257" s="41"/>
      <c r="G257" s="42"/>
      <c r="H257" s="41"/>
      <c r="I257" s="44"/>
      <c r="J257" s="44"/>
      <c r="K257" s="44"/>
      <c r="L257" s="44"/>
      <c r="M257" s="41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39"/>
      <c r="B258" s="40"/>
      <c r="C258" s="39"/>
      <c r="D258" s="41"/>
      <c r="E258" s="41"/>
      <c r="F258" s="41"/>
      <c r="G258" s="42"/>
      <c r="H258" s="41"/>
      <c r="I258" s="44"/>
      <c r="J258" s="44"/>
      <c r="K258" s="44"/>
      <c r="L258" s="44"/>
      <c r="M258" s="41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39"/>
      <c r="B259" s="40"/>
      <c r="C259" s="39"/>
      <c r="D259" s="41"/>
      <c r="E259" s="41"/>
      <c r="F259" s="41"/>
      <c r="G259" s="42"/>
      <c r="H259" s="41"/>
      <c r="I259" s="44"/>
      <c r="J259" s="44"/>
      <c r="K259" s="44"/>
      <c r="L259" s="44"/>
      <c r="M259" s="41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39"/>
      <c r="B260" s="40"/>
      <c r="C260" s="39"/>
      <c r="D260" s="41"/>
      <c r="E260" s="41"/>
      <c r="F260" s="41"/>
      <c r="G260" s="42"/>
      <c r="H260" s="41"/>
      <c r="I260" s="44"/>
      <c r="J260" s="44"/>
      <c r="K260" s="44"/>
      <c r="L260" s="44"/>
      <c r="M260" s="41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39"/>
      <c r="B261" s="40"/>
      <c r="C261" s="39"/>
      <c r="D261" s="41"/>
      <c r="E261" s="41"/>
      <c r="F261" s="41"/>
      <c r="G261" s="42"/>
      <c r="H261" s="41"/>
      <c r="I261" s="44"/>
      <c r="J261" s="44"/>
      <c r="K261" s="44"/>
      <c r="L261" s="44"/>
      <c r="M261" s="41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39"/>
      <c r="B262" s="40"/>
      <c r="C262" s="39"/>
      <c r="D262" s="41"/>
      <c r="E262" s="41"/>
      <c r="F262" s="41"/>
      <c r="G262" s="42"/>
      <c r="H262" s="41"/>
      <c r="I262" s="44"/>
      <c r="J262" s="44"/>
      <c r="K262" s="44"/>
      <c r="L262" s="44"/>
      <c r="M262" s="41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39"/>
      <c r="B263" s="40"/>
      <c r="C263" s="39"/>
      <c r="D263" s="41"/>
      <c r="E263" s="41"/>
      <c r="F263" s="41"/>
      <c r="G263" s="42"/>
      <c r="H263" s="41"/>
      <c r="I263" s="44"/>
      <c r="J263" s="44"/>
      <c r="K263" s="44"/>
      <c r="L263" s="44"/>
      <c r="M263" s="41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39"/>
      <c r="B264" s="40"/>
      <c r="C264" s="39"/>
      <c r="D264" s="41"/>
      <c r="E264" s="41"/>
      <c r="F264" s="41"/>
      <c r="G264" s="42"/>
      <c r="H264" s="41"/>
      <c r="I264" s="44"/>
      <c r="J264" s="44"/>
      <c r="K264" s="44"/>
      <c r="L264" s="44"/>
      <c r="M264" s="41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39"/>
      <c r="B265" s="40"/>
      <c r="C265" s="39"/>
      <c r="D265" s="41"/>
      <c r="E265" s="41"/>
      <c r="F265" s="41"/>
      <c r="G265" s="42"/>
      <c r="H265" s="41"/>
      <c r="I265" s="44"/>
      <c r="J265" s="44"/>
      <c r="K265" s="44"/>
      <c r="L265" s="44"/>
      <c r="M265" s="41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39"/>
      <c r="B266" s="40"/>
      <c r="C266" s="39"/>
      <c r="D266" s="41"/>
      <c r="E266" s="41"/>
      <c r="F266" s="41"/>
      <c r="G266" s="42"/>
      <c r="H266" s="41"/>
      <c r="I266" s="44"/>
      <c r="J266" s="44"/>
      <c r="K266" s="44"/>
      <c r="L266" s="44"/>
      <c r="M266" s="41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39"/>
      <c r="B267" s="40"/>
      <c r="C267" s="39"/>
      <c r="D267" s="41"/>
      <c r="E267" s="41"/>
      <c r="F267" s="41"/>
      <c r="G267" s="42"/>
      <c r="H267" s="41"/>
      <c r="I267" s="44"/>
      <c r="J267" s="44"/>
      <c r="K267" s="44"/>
      <c r="L267" s="44"/>
      <c r="M267" s="41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39"/>
      <c r="B268" s="40"/>
      <c r="C268" s="39"/>
      <c r="D268" s="41"/>
      <c r="E268" s="41"/>
      <c r="F268" s="41"/>
      <c r="G268" s="42"/>
      <c r="H268" s="41"/>
      <c r="I268" s="44"/>
      <c r="J268" s="44"/>
      <c r="K268" s="44"/>
      <c r="L268" s="44"/>
      <c r="M268" s="41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39"/>
      <c r="B269" s="40"/>
      <c r="C269" s="39"/>
      <c r="D269" s="41"/>
      <c r="E269" s="41"/>
      <c r="F269" s="41"/>
      <c r="G269" s="42"/>
      <c r="H269" s="41"/>
      <c r="I269" s="44"/>
      <c r="J269" s="44"/>
      <c r="K269" s="44"/>
      <c r="L269" s="44"/>
      <c r="M269" s="41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39"/>
      <c r="B270" s="40"/>
      <c r="C270" s="39"/>
      <c r="D270" s="41"/>
      <c r="E270" s="41"/>
      <c r="F270" s="41"/>
      <c r="G270" s="42"/>
      <c r="H270" s="41"/>
      <c r="I270" s="44"/>
      <c r="J270" s="44"/>
      <c r="K270" s="44"/>
      <c r="L270" s="44"/>
      <c r="M270" s="41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39"/>
      <c r="B271" s="40"/>
      <c r="C271" s="39"/>
      <c r="D271" s="41"/>
      <c r="E271" s="41"/>
      <c r="F271" s="41"/>
      <c r="G271" s="42"/>
      <c r="H271" s="41"/>
      <c r="I271" s="44"/>
      <c r="J271" s="44"/>
      <c r="K271" s="44"/>
      <c r="L271" s="44"/>
      <c r="M271" s="41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39"/>
      <c r="B272" s="40"/>
      <c r="C272" s="39"/>
      <c r="D272" s="41"/>
      <c r="E272" s="41"/>
      <c r="F272" s="41"/>
      <c r="G272" s="42"/>
      <c r="H272" s="41"/>
      <c r="I272" s="44"/>
      <c r="J272" s="44"/>
      <c r="K272" s="44"/>
      <c r="L272" s="44"/>
      <c r="M272" s="41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39"/>
      <c r="B273" s="40"/>
      <c r="C273" s="39"/>
      <c r="D273" s="41"/>
      <c r="E273" s="41"/>
      <c r="F273" s="41"/>
      <c r="G273" s="42"/>
      <c r="H273" s="41"/>
      <c r="I273" s="44"/>
      <c r="J273" s="44"/>
      <c r="K273" s="44"/>
      <c r="L273" s="44"/>
      <c r="M273" s="41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39"/>
      <c r="B274" s="40"/>
      <c r="C274" s="39"/>
      <c r="D274" s="41"/>
      <c r="E274" s="41"/>
      <c r="F274" s="41"/>
      <c r="G274" s="42"/>
      <c r="H274" s="41"/>
      <c r="I274" s="44"/>
      <c r="J274" s="44"/>
      <c r="K274" s="44"/>
      <c r="L274" s="44"/>
      <c r="M274" s="41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39"/>
      <c r="B275" s="40"/>
      <c r="C275" s="39"/>
      <c r="D275" s="41"/>
      <c r="E275" s="41"/>
      <c r="F275" s="41"/>
      <c r="G275" s="42"/>
      <c r="H275" s="41"/>
      <c r="I275" s="44"/>
      <c r="J275" s="44"/>
      <c r="K275" s="44"/>
      <c r="L275" s="44"/>
      <c r="M275" s="41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39"/>
      <c r="B276" s="40"/>
      <c r="C276" s="39"/>
      <c r="D276" s="41"/>
      <c r="E276" s="41"/>
      <c r="F276" s="41"/>
      <c r="G276" s="42"/>
      <c r="H276" s="41"/>
      <c r="I276" s="44"/>
      <c r="J276" s="44"/>
      <c r="K276" s="44"/>
      <c r="L276" s="44"/>
      <c r="M276" s="41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39"/>
      <c r="B277" s="40"/>
      <c r="C277" s="39"/>
      <c r="D277" s="41"/>
      <c r="E277" s="41"/>
      <c r="F277" s="41"/>
      <c r="G277" s="42"/>
      <c r="H277" s="41"/>
      <c r="I277" s="44"/>
      <c r="J277" s="44"/>
      <c r="K277" s="44"/>
      <c r="L277" s="44"/>
      <c r="M277" s="41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39"/>
      <c r="B278" s="40"/>
      <c r="C278" s="39"/>
      <c r="D278" s="41"/>
      <c r="E278" s="41"/>
      <c r="F278" s="41"/>
      <c r="G278" s="42"/>
      <c r="H278" s="41"/>
      <c r="I278" s="44"/>
      <c r="J278" s="44"/>
      <c r="K278" s="44"/>
      <c r="L278" s="44"/>
      <c r="M278" s="41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39"/>
      <c r="B279" s="40"/>
      <c r="C279" s="39"/>
      <c r="D279" s="41"/>
      <c r="E279" s="41"/>
      <c r="F279" s="41"/>
      <c r="G279" s="42"/>
      <c r="H279" s="41"/>
      <c r="I279" s="44"/>
      <c r="J279" s="44"/>
      <c r="K279" s="44"/>
      <c r="L279" s="44"/>
      <c r="M279" s="41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39"/>
      <c r="B280" s="40"/>
      <c r="C280" s="39"/>
      <c r="D280" s="41"/>
      <c r="E280" s="41"/>
      <c r="F280" s="41"/>
      <c r="G280" s="42"/>
      <c r="H280" s="41"/>
      <c r="I280" s="44"/>
      <c r="J280" s="44"/>
      <c r="K280" s="44"/>
      <c r="L280" s="44"/>
      <c r="M280" s="41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39"/>
      <c r="B281" s="40"/>
      <c r="C281" s="39"/>
      <c r="D281" s="41"/>
      <c r="E281" s="41"/>
      <c r="F281" s="41"/>
      <c r="G281" s="42"/>
      <c r="H281" s="41"/>
      <c r="I281" s="44"/>
      <c r="J281" s="44"/>
      <c r="K281" s="44"/>
      <c r="L281" s="44"/>
      <c r="M281" s="41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39"/>
      <c r="B282" s="40"/>
      <c r="C282" s="39"/>
      <c r="D282" s="41"/>
      <c r="E282" s="41"/>
      <c r="F282" s="41"/>
      <c r="G282" s="42"/>
      <c r="H282" s="41"/>
      <c r="I282" s="44"/>
      <c r="J282" s="44"/>
      <c r="K282" s="44"/>
      <c r="L282" s="44"/>
      <c r="M282" s="41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39"/>
      <c r="B283" s="40"/>
      <c r="C283" s="39"/>
      <c r="D283" s="41"/>
      <c r="E283" s="41"/>
      <c r="F283" s="41"/>
      <c r="G283" s="42"/>
      <c r="H283" s="41"/>
      <c r="I283" s="44"/>
      <c r="J283" s="44"/>
      <c r="K283" s="44"/>
      <c r="L283" s="44"/>
      <c r="M283" s="41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39"/>
      <c r="B284" s="40"/>
      <c r="C284" s="39"/>
      <c r="D284" s="41"/>
      <c r="E284" s="41"/>
      <c r="F284" s="41"/>
      <c r="G284" s="42"/>
      <c r="H284" s="41"/>
      <c r="I284" s="44"/>
      <c r="J284" s="44"/>
      <c r="K284" s="44"/>
      <c r="L284" s="44"/>
      <c r="M284" s="41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39"/>
      <c r="B285" s="40"/>
      <c r="C285" s="39"/>
      <c r="D285" s="41"/>
      <c r="E285" s="41"/>
      <c r="F285" s="41"/>
      <c r="G285" s="42"/>
      <c r="H285" s="41"/>
      <c r="I285" s="44"/>
      <c r="J285" s="44"/>
      <c r="K285" s="44"/>
      <c r="L285" s="44"/>
      <c r="M285" s="41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39"/>
      <c r="B286" s="40"/>
      <c r="C286" s="39"/>
      <c r="D286" s="41"/>
      <c r="E286" s="41"/>
      <c r="F286" s="41"/>
      <c r="G286" s="42"/>
      <c r="H286" s="41"/>
      <c r="I286" s="44"/>
      <c r="J286" s="44"/>
      <c r="K286" s="44"/>
      <c r="L286" s="44"/>
      <c r="M286" s="41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39"/>
      <c r="B287" s="40"/>
      <c r="C287" s="39"/>
      <c r="D287" s="41"/>
      <c r="E287" s="41"/>
      <c r="F287" s="41"/>
      <c r="G287" s="42"/>
      <c r="H287" s="41"/>
      <c r="I287" s="44"/>
      <c r="J287" s="44"/>
      <c r="K287" s="44"/>
      <c r="L287" s="44"/>
      <c r="M287" s="41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39"/>
      <c r="B288" s="40"/>
      <c r="C288" s="39"/>
      <c r="D288" s="41"/>
      <c r="E288" s="41"/>
      <c r="F288" s="41"/>
      <c r="G288" s="42"/>
      <c r="H288" s="41"/>
      <c r="I288" s="44"/>
      <c r="J288" s="44"/>
      <c r="K288" s="44"/>
      <c r="L288" s="44"/>
      <c r="M288" s="41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39"/>
      <c r="B289" s="40"/>
      <c r="C289" s="39"/>
      <c r="D289" s="41"/>
      <c r="E289" s="41"/>
      <c r="F289" s="41"/>
      <c r="G289" s="42"/>
      <c r="H289" s="41"/>
      <c r="I289" s="44"/>
      <c r="J289" s="44"/>
      <c r="K289" s="44"/>
      <c r="L289" s="44"/>
      <c r="M289" s="41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39"/>
      <c r="B290" s="40"/>
      <c r="C290" s="39"/>
      <c r="D290" s="41"/>
      <c r="E290" s="41"/>
      <c r="F290" s="41"/>
      <c r="G290" s="42"/>
      <c r="H290" s="41"/>
      <c r="I290" s="44"/>
      <c r="J290" s="44"/>
      <c r="K290" s="44"/>
      <c r="L290" s="44"/>
      <c r="M290" s="41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39"/>
      <c r="B291" s="40"/>
      <c r="C291" s="39"/>
      <c r="D291" s="41"/>
      <c r="E291" s="41"/>
      <c r="F291" s="41"/>
      <c r="G291" s="42"/>
      <c r="H291" s="41"/>
      <c r="I291" s="44"/>
      <c r="J291" s="44"/>
      <c r="K291" s="44"/>
      <c r="L291" s="44"/>
      <c r="M291" s="41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39"/>
      <c r="B292" s="40"/>
      <c r="C292" s="39"/>
      <c r="D292" s="41"/>
      <c r="E292" s="41"/>
      <c r="F292" s="41"/>
      <c r="G292" s="42"/>
      <c r="H292" s="41"/>
      <c r="I292" s="44"/>
      <c r="J292" s="44"/>
      <c r="K292" s="44"/>
      <c r="L292" s="44"/>
      <c r="M292" s="41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39"/>
      <c r="B293" s="40"/>
      <c r="C293" s="39"/>
      <c r="D293" s="41"/>
      <c r="E293" s="41"/>
      <c r="F293" s="41"/>
      <c r="G293" s="42"/>
      <c r="H293" s="41"/>
      <c r="I293" s="44"/>
      <c r="J293" s="44"/>
      <c r="K293" s="44"/>
      <c r="L293" s="44"/>
      <c r="M293" s="41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39"/>
      <c r="B294" s="40"/>
      <c r="C294" s="39"/>
      <c r="D294" s="41"/>
      <c r="E294" s="41"/>
      <c r="F294" s="41"/>
      <c r="G294" s="42"/>
      <c r="H294" s="41"/>
      <c r="I294" s="44"/>
      <c r="J294" s="44"/>
      <c r="K294" s="44"/>
      <c r="L294" s="44"/>
      <c r="M294" s="41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39"/>
      <c r="B295" s="40"/>
      <c r="C295" s="39"/>
      <c r="D295" s="41"/>
      <c r="E295" s="41"/>
      <c r="F295" s="41"/>
      <c r="G295" s="42"/>
      <c r="H295" s="41"/>
      <c r="I295" s="44"/>
      <c r="J295" s="44"/>
      <c r="K295" s="44"/>
      <c r="L295" s="44"/>
      <c r="M295" s="41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39"/>
      <c r="B296" s="40"/>
      <c r="C296" s="39"/>
      <c r="D296" s="41"/>
      <c r="E296" s="41"/>
      <c r="F296" s="41"/>
      <c r="G296" s="42"/>
      <c r="H296" s="41"/>
      <c r="I296" s="44"/>
      <c r="J296" s="44"/>
      <c r="K296" s="44"/>
      <c r="L296" s="44"/>
      <c r="M296" s="41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39"/>
      <c r="B297" s="40"/>
      <c r="C297" s="39"/>
      <c r="D297" s="41"/>
      <c r="E297" s="41"/>
      <c r="F297" s="41"/>
      <c r="G297" s="42"/>
      <c r="H297" s="41"/>
      <c r="I297" s="44"/>
      <c r="J297" s="44"/>
      <c r="K297" s="44"/>
      <c r="L297" s="44"/>
      <c r="M297" s="41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39"/>
      <c r="B298" s="40"/>
      <c r="C298" s="39"/>
      <c r="D298" s="41"/>
      <c r="E298" s="41"/>
      <c r="F298" s="41"/>
      <c r="G298" s="42"/>
      <c r="H298" s="41"/>
      <c r="I298" s="44"/>
      <c r="J298" s="44"/>
      <c r="K298" s="44"/>
      <c r="L298" s="44"/>
      <c r="M298" s="41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39"/>
      <c r="B299" s="40"/>
      <c r="C299" s="39"/>
      <c r="D299" s="41"/>
      <c r="E299" s="41"/>
      <c r="F299" s="41"/>
      <c r="G299" s="42"/>
      <c r="H299" s="41"/>
      <c r="I299" s="44"/>
      <c r="J299" s="44"/>
      <c r="K299" s="44"/>
      <c r="L299" s="44"/>
      <c r="M299" s="41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39"/>
      <c r="B300" s="40"/>
      <c r="C300" s="39"/>
      <c r="D300" s="41"/>
      <c r="E300" s="41"/>
      <c r="F300" s="41"/>
      <c r="G300" s="42"/>
      <c r="H300" s="41"/>
      <c r="I300" s="44"/>
      <c r="J300" s="44"/>
      <c r="K300" s="44"/>
      <c r="L300" s="44"/>
      <c r="M300" s="41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39"/>
      <c r="B301" s="40"/>
      <c r="C301" s="39"/>
      <c r="D301" s="41"/>
      <c r="E301" s="41"/>
      <c r="F301" s="41"/>
      <c r="G301" s="42"/>
      <c r="H301" s="41"/>
      <c r="I301" s="44"/>
      <c r="J301" s="44"/>
      <c r="K301" s="44"/>
      <c r="L301" s="44"/>
      <c r="M301" s="41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39"/>
      <c r="B302" s="40"/>
      <c r="C302" s="39"/>
      <c r="D302" s="41"/>
      <c r="E302" s="41"/>
      <c r="F302" s="41"/>
      <c r="G302" s="42"/>
      <c r="H302" s="41"/>
      <c r="I302" s="44"/>
      <c r="J302" s="44"/>
      <c r="K302" s="44"/>
      <c r="L302" s="44"/>
      <c r="M302" s="41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39"/>
      <c r="B303" s="40"/>
      <c r="C303" s="39"/>
      <c r="D303" s="41"/>
      <c r="E303" s="41"/>
      <c r="F303" s="41"/>
      <c r="G303" s="42"/>
      <c r="H303" s="41"/>
      <c r="I303" s="44"/>
      <c r="J303" s="44"/>
      <c r="K303" s="44"/>
      <c r="L303" s="44"/>
      <c r="M303" s="41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39"/>
      <c r="B304" s="40"/>
      <c r="C304" s="39"/>
      <c r="D304" s="41"/>
      <c r="E304" s="41"/>
      <c r="F304" s="41"/>
      <c r="G304" s="42"/>
      <c r="H304" s="41"/>
      <c r="I304" s="44"/>
      <c r="J304" s="44"/>
      <c r="K304" s="44"/>
      <c r="L304" s="44"/>
      <c r="M304" s="41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39"/>
      <c r="B305" s="40"/>
      <c r="C305" s="39"/>
      <c r="D305" s="41"/>
      <c r="E305" s="41"/>
      <c r="F305" s="41"/>
      <c r="G305" s="42"/>
      <c r="H305" s="41"/>
      <c r="I305" s="44"/>
      <c r="J305" s="44"/>
      <c r="K305" s="44"/>
      <c r="L305" s="44"/>
      <c r="M305" s="41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39"/>
      <c r="B306" s="40"/>
      <c r="C306" s="39"/>
      <c r="D306" s="41"/>
      <c r="E306" s="41"/>
      <c r="F306" s="41"/>
      <c r="G306" s="42"/>
      <c r="H306" s="41"/>
      <c r="I306" s="44"/>
      <c r="J306" s="44"/>
      <c r="K306" s="44"/>
      <c r="L306" s="44"/>
      <c r="M306" s="41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39"/>
      <c r="B307" s="40"/>
      <c r="C307" s="39"/>
      <c r="D307" s="41"/>
      <c r="E307" s="41"/>
      <c r="F307" s="41"/>
      <c r="G307" s="42"/>
      <c r="H307" s="41"/>
      <c r="I307" s="44"/>
      <c r="J307" s="44"/>
      <c r="K307" s="44"/>
      <c r="L307" s="44"/>
      <c r="M307" s="41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39"/>
      <c r="B308" s="40"/>
      <c r="C308" s="39"/>
      <c r="D308" s="41"/>
      <c r="E308" s="41"/>
      <c r="F308" s="41"/>
      <c r="G308" s="42"/>
      <c r="H308" s="41"/>
      <c r="I308" s="44"/>
      <c r="J308" s="44"/>
      <c r="K308" s="44"/>
      <c r="L308" s="44"/>
      <c r="M308" s="41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39"/>
      <c r="B309" s="40"/>
      <c r="C309" s="39"/>
      <c r="D309" s="41"/>
      <c r="E309" s="41"/>
      <c r="F309" s="41"/>
      <c r="G309" s="42"/>
      <c r="H309" s="41"/>
      <c r="I309" s="44"/>
      <c r="J309" s="44"/>
      <c r="K309" s="44"/>
      <c r="L309" s="44"/>
      <c r="M309" s="41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39"/>
      <c r="B310" s="40"/>
      <c r="C310" s="39"/>
      <c r="D310" s="41"/>
      <c r="E310" s="41"/>
      <c r="F310" s="41"/>
      <c r="G310" s="42"/>
      <c r="H310" s="41"/>
      <c r="I310" s="44"/>
      <c r="J310" s="44"/>
      <c r="K310" s="44"/>
      <c r="L310" s="44"/>
      <c r="M310" s="41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39"/>
      <c r="B311" s="40"/>
      <c r="C311" s="39"/>
      <c r="D311" s="41"/>
      <c r="E311" s="41"/>
      <c r="F311" s="41"/>
      <c r="G311" s="42"/>
      <c r="H311" s="41"/>
      <c r="I311" s="44"/>
      <c r="J311" s="44"/>
      <c r="K311" s="44"/>
      <c r="L311" s="44"/>
      <c r="M311" s="41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39"/>
      <c r="B312" s="40"/>
      <c r="C312" s="39"/>
      <c r="D312" s="41"/>
      <c r="E312" s="41"/>
      <c r="F312" s="41"/>
      <c r="G312" s="42"/>
      <c r="H312" s="41"/>
      <c r="I312" s="44"/>
      <c r="J312" s="44"/>
      <c r="K312" s="44"/>
      <c r="L312" s="44"/>
      <c r="M312" s="41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39"/>
      <c r="B313" s="40"/>
      <c r="C313" s="39"/>
      <c r="D313" s="41"/>
      <c r="E313" s="41"/>
      <c r="F313" s="41"/>
      <c r="G313" s="42"/>
      <c r="H313" s="41"/>
      <c r="I313" s="44"/>
      <c r="J313" s="44"/>
      <c r="K313" s="44"/>
      <c r="L313" s="44"/>
      <c r="M313" s="41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39"/>
      <c r="B314" s="40"/>
      <c r="C314" s="39"/>
      <c r="D314" s="41"/>
      <c r="E314" s="41"/>
      <c r="F314" s="41"/>
      <c r="G314" s="42"/>
      <c r="H314" s="41"/>
      <c r="I314" s="44"/>
      <c r="J314" s="44"/>
      <c r="K314" s="44"/>
      <c r="L314" s="44"/>
      <c r="M314" s="41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39"/>
      <c r="B315" s="40"/>
      <c r="C315" s="39"/>
      <c r="D315" s="41"/>
      <c r="E315" s="41"/>
      <c r="F315" s="41"/>
      <c r="G315" s="42"/>
      <c r="H315" s="41"/>
      <c r="I315" s="44"/>
      <c r="J315" s="44"/>
      <c r="K315" s="44"/>
      <c r="L315" s="44"/>
      <c r="M315" s="41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39"/>
      <c r="B316" s="40"/>
      <c r="C316" s="39"/>
      <c r="D316" s="41"/>
      <c r="E316" s="41"/>
      <c r="F316" s="41"/>
      <c r="G316" s="42"/>
      <c r="H316" s="41"/>
      <c r="I316" s="44"/>
      <c r="J316" s="44"/>
      <c r="K316" s="44"/>
      <c r="L316" s="44"/>
      <c r="M316" s="41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39"/>
      <c r="B317" s="40"/>
      <c r="C317" s="39"/>
      <c r="D317" s="41"/>
      <c r="E317" s="41"/>
      <c r="F317" s="41"/>
      <c r="G317" s="42"/>
      <c r="H317" s="41"/>
      <c r="I317" s="44"/>
      <c r="J317" s="44"/>
      <c r="K317" s="44"/>
      <c r="L317" s="44"/>
      <c r="M317" s="41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39"/>
      <c r="B318" s="40"/>
      <c r="C318" s="39"/>
      <c r="D318" s="41"/>
      <c r="E318" s="41"/>
      <c r="F318" s="41"/>
      <c r="G318" s="42"/>
      <c r="H318" s="41"/>
      <c r="I318" s="44"/>
      <c r="J318" s="44"/>
      <c r="K318" s="44"/>
      <c r="L318" s="44"/>
      <c r="M318" s="41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39"/>
      <c r="B319" s="40"/>
      <c r="C319" s="39"/>
      <c r="D319" s="41"/>
      <c r="E319" s="41"/>
      <c r="F319" s="41"/>
      <c r="G319" s="42"/>
      <c r="H319" s="41"/>
      <c r="I319" s="44"/>
      <c r="J319" s="44"/>
      <c r="K319" s="44"/>
      <c r="L319" s="44"/>
      <c r="M319" s="41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39"/>
      <c r="B320" s="40"/>
      <c r="C320" s="39"/>
      <c r="D320" s="41"/>
      <c r="E320" s="41"/>
      <c r="F320" s="41"/>
      <c r="G320" s="42"/>
      <c r="H320" s="41"/>
      <c r="I320" s="44"/>
      <c r="J320" s="44"/>
      <c r="K320" s="44"/>
      <c r="L320" s="44"/>
      <c r="M320" s="41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39"/>
      <c r="B321" s="40"/>
      <c r="C321" s="39"/>
      <c r="D321" s="41"/>
      <c r="E321" s="41"/>
      <c r="F321" s="41"/>
      <c r="G321" s="42"/>
      <c r="H321" s="41"/>
      <c r="I321" s="44"/>
      <c r="J321" s="44"/>
      <c r="K321" s="44"/>
      <c r="L321" s="44"/>
      <c r="M321" s="41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39"/>
      <c r="B322" s="40"/>
      <c r="C322" s="39"/>
      <c r="D322" s="41"/>
      <c r="E322" s="41"/>
      <c r="F322" s="41"/>
      <c r="G322" s="42"/>
      <c r="H322" s="41"/>
      <c r="I322" s="44"/>
      <c r="J322" s="44"/>
      <c r="K322" s="44"/>
      <c r="L322" s="44"/>
      <c r="M322" s="41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39"/>
      <c r="B323" s="40"/>
      <c r="C323" s="39"/>
      <c r="D323" s="41"/>
      <c r="E323" s="41"/>
      <c r="F323" s="41"/>
      <c r="G323" s="42"/>
      <c r="H323" s="41"/>
      <c r="I323" s="44"/>
      <c r="J323" s="44"/>
      <c r="K323" s="44"/>
      <c r="L323" s="44"/>
      <c r="M323" s="41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39"/>
      <c r="B324" s="40"/>
      <c r="C324" s="39"/>
      <c r="D324" s="41"/>
      <c r="E324" s="41"/>
      <c r="F324" s="41"/>
      <c r="G324" s="42"/>
      <c r="H324" s="41"/>
      <c r="I324" s="44"/>
      <c r="J324" s="44"/>
      <c r="K324" s="44"/>
      <c r="L324" s="44"/>
      <c r="M324" s="41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39"/>
      <c r="B325" s="40"/>
      <c r="C325" s="39"/>
      <c r="D325" s="41"/>
      <c r="E325" s="41"/>
      <c r="F325" s="41"/>
      <c r="G325" s="42"/>
      <c r="H325" s="41"/>
      <c r="I325" s="44"/>
      <c r="J325" s="44"/>
      <c r="K325" s="44"/>
      <c r="L325" s="44"/>
      <c r="M325" s="41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39"/>
      <c r="B326" s="40"/>
      <c r="C326" s="39"/>
      <c r="D326" s="41"/>
      <c r="E326" s="41"/>
      <c r="F326" s="41"/>
      <c r="G326" s="42"/>
      <c r="H326" s="41"/>
      <c r="I326" s="44"/>
      <c r="J326" s="44"/>
      <c r="K326" s="44"/>
      <c r="L326" s="44"/>
      <c r="M326" s="41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39"/>
      <c r="B327" s="40"/>
      <c r="C327" s="39"/>
      <c r="D327" s="41"/>
      <c r="E327" s="41"/>
      <c r="F327" s="41"/>
      <c r="G327" s="42"/>
      <c r="H327" s="41"/>
      <c r="I327" s="44"/>
      <c r="J327" s="44"/>
      <c r="K327" s="44"/>
      <c r="L327" s="44"/>
      <c r="M327" s="41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39"/>
      <c r="B328" s="40"/>
      <c r="C328" s="39"/>
      <c r="D328" s="41"/>
      <c r="E328" s="41"/>
      <c r="F328" s="41"/>
      <c r="G328" s="42"/>
      <c r="H328" s="41"/>
      <c r="I328" s="44"/>
      <c r="J328" s="44"/>
      <c r="K328" s="44"/>
      <c r="L328" s="44"/>
      <c r="M328" s="41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39"/>
      <c r="B329" s="40"/>
      <c r="C329" s="39"/>
      <c r="D329" s="41"/>
      <c r="E329" s="41"/>
      <c r="F329" s="41"/>
      <c r="G329" s="42"/>
      <c r="H329" s="41"/>
      <c r="I329" s="44"/>
      <c r="J329" s="44"/>
      <c r="K329" s="44"/>
      <c r="L329" s="44"/>
      <c r="M329" s="41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39"/>
      <c r="B330" s="40"/>
      <c r="C330" s="39"/>
      <c r="D330" s="41"/>
      <c r="E330" s="41"/>
      <c r="F330" s="41"/>
      <c r="G330" s="42"/>
      <c r="H330" s="41"/>
      <c r="I330" s="44"/>
      <c r="J330" s="44"/>
      <c r="K330" s="44"/>
      <c r="L330" s="44"/>
      <c r="M330" s="41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39"/>
      <c r="B331" s="40"/>
      <c r="C331" s="39"/>
      <c r="D331" s="41"/>
      <c r="E331" s="41"/>
      <c r="F331" s="41"/>
      <c r="G331" s="42"/>
      <c r="H331" s="41"/>
      <c r="I331" s="44"/>
      <c r="J331" s="44"/>
      <c r="K331" s="44"/>
      <c r="L331" s="44"/>
      <c r="M331" s="41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39"/>
      <c r="B332" s="40"/>
      <c r="C332" s="39"/>
      <c r="D332" s="41"/>
      <c r="E332" s="41"/>
      <c r="F332" s="41"/>
      <c r="G332" s="42"/>
      <c r="H332" s="41"/>
      <c r="I332" s="44"/>
      <c r="J332" s="44"/>
      <c r="K332" s="44"/>
      <c r="L332" s="44"/>
      <c r="M332" s="41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39"/>
      <c r="B333" s="40"/>
      <c r="C333" s="39"/>
      <c r="D333" s="41"/>
      <c r="E333" s="41"/>
      <c r="F333" s="41"/>
      <c r="G333" s="42"/>
      <c r="H333" s="41"/>
      <c r="I333" s="44"/>
      <c r="J333" s="44"/>
      <c r="K333" s="44"/>
      <c r="L333" s="44"/>
      <c r="M333" s="41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39"/>
      <c r="B334" s="40"/>
      <c r="C334" s="39"/>
      <c r="D334" s="41"/>
      <c r="E334" s="41"/>
      <c r="F334" s="41"/>
      <c r="G334" s="42"/>
      <c r="H334" s="41"/>
      <c r="I334" s="44"/>
      <c r="J334" s="44"/>
      <c r="K334" s="44"/>
      <c r="L334" s="44"/>
      <c r="M334" s="41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39"/>
      <c r="B335" s="40"/>
      <c r="C335" s="39"/>
      <c r="D335" s="41"/>
      <c r="E335" s="41"/>
      <c r="F335" s="41"/>
      <c r="G335" s="42"/>
      <c r="H335" s="41"/>
      <c r="I335" s="44"/>
      <c r="J335" s="44"/>
      <c r="K335" s="44"/>
      <c r="L335" s="44"/>
      <c r="M335" s="41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39"/>
      <c r="B336" s="40"/>
      <c r="C336" s="39"/>
      <c r="D336" s="41"/>
      <c r="E336" s="41"/>
      <c r="F336" s="41"/>
      <c r="G336" s="42"/>
      <c r="H336" s="41"/>
      <c r="I336" s="44"/>
      <c r="J336" s="44"/>
      <c r="K336" s="44"/>
      <c r="L336" s="44"/>
      <c r="M336" s="41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39"/>
      <c r="B337" s="40"/>
      <c r="C337" s="39"/>
      <c r="D337" s="41"/>
      <c r="E337" s="41"/>
      <c r="F337" s="41"/>
      <c r="G337" s="42"/>
      <c r="H337" s="41"/>
      <c r="I337" s="44"/>
      <c r="J337" s="44"/>
      <c r="K337" s="44"/>
      <c r="L337" s="44"/>
      <c r="M337" s="41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39"/>
      <c r="B338" s="40"/>
      <c r="C338" s="39"/>
      <c r="D338" s="41"/>
      <c r="E338" s="41"/>
      <c r="F338" s="41"/>
      <c r="G338" s="42"/>
      <c r="H338" s="41"/>
      <c r="I338" s="44"/>
      <c r="J338" s="44"/>
      <c r="K338" s="44"/>
      <c r="L338" s="44"/>
      <c r="M338" s="41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39"/>
      <c r="B339" s="40"/>
      <c r="C339" s="39"/>
      <c r="D339" s="41"/>
      <c r="E339" s="41"/>
      <c r="F339" s="41"/>
      <c r="G339" s="42"/>
      <c r="H339" s="41"/>
      <c r="I339" s="44"/>
      <c r="J339" s="44"/>
      <c r="K339" s="44"/>
      <c r="L339" s="44"/>
      <c r="M339" s="41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39"/>
      <c r="B340" s="40"/>
      <c r="C340" s="39"/>
      <c r="D340" s="41"/>
      <c r="E340" s="41"/>
      <c r="F340" s="41"/>
      <c r="G340" s="42"/>
      <c r="H340" s="41"/>
      <c r="I340" s="44"/>
      <c r="J340" s="44"/>
      <c r="K340" s="44"/>
      <c r="L340" s="44"/>
      <c r="M340" s="41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39"/>
      <c r="B341" s="40"/>
      <c r="C341" s="39"/>
      <c r="D341" s="41"/>
      <c r="E341" s="41"/>
      <c r="F341" s="41"/>
      <c r="G341" s="42"/>
      <c r="H341" s="41"/>
      <c r="I341" s="44"/>
      <c r="J341" s="44"/>
      <c r="K341" s="44"/>
      <c r="L341" s="44"/>
      <c r="M341" s="41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39"/>
      <c r="B342" s="40"/>
      <c r="C342" s="39"/>
      <c r="D342" s="41"/>
      <c r="E342" s="41"/>
      <c r="F342" s="41"/>
      <c r="G342" s="42"/>
      <c r="H342" s="41"/>
      <c r="I342" s="44"/>
      <c r="J342" s="44"/>
      <c r="K342" s="44"/>
      <c r="L342" s="44"/>
      <c r="M342" s="41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39"/>
      <c r="B343" s="40"/>
      <c r="C343" s="39"/>
      <c r="D343" s="41"/>
      <c r="E343" s="41"/>
      <c r="F343" s="41"/>
      <c r="G343" s="42"/>
      <c r="H343" s="41"/>
      <c r="I343" s="44"/>
      <c r="J343" s="44"/>
      <c r="K343" s="44"/>
      <c r="L343" s="44"/>
      <c r="M343" s="41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39"/>
      <c r="B344" s="40"/>
      <c r="C344" s="39"/>
      <c r="D344" s="41"/>
      <c r="E344" s="41"/>
      <c r="F344" s="41"/>
      <c r="G344" s="42"/>
      <c r="H344" s="41"/>
      <c r="I344" s="44"/>
      <c r="J344" s="44"/>
      <c r="K344" s="44"/>
      <c r="L344" s="44"/>
      <c r="M344" s="41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39"/>
      <c r="B345" s="40"/>
      <c r="C345" s="39"/>
      <c r="D345" s="41"/>
      <c r="E345" s="41"/>
      <c r="F345" s="41"/>
      <c r="G345" s="42"/>
      <c r="H345" s="41"/>
      <c r="I345" s="44"/>
      <c r="J345" s="44"/>
      <c r="K345" s="44"/>
      <c r="L345" s="44"/>
      <c r="M345" s="41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39"/>
      <c r="B346" s="40"/>
      <c r="C346" s="39"/>
      <c r="D346" s="41"/>
      <c r="E346" s="41"/>
      <c r="F346" s="41"/>
      <c r="G346" s="42"/>
      <c r="H346" s="41"/>
      <c r="I346" s="44"/>
      <c r="J346" s="44"/>
      <c r="K346" s="44"/>
      <c r="L346" s="44"/>
      <c r="M346" s="41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39"/>
      <c r="B347" s="40"/>
      <c r="C347" s="39"/>
      <c r="D347" s="41"/>
      <c r="E347" s="41"/>
      <c r="F347" s="41"/>
      <c r="G347" s="42"/>
      <c r="H347" s="41"/>
      <c r="I347" s="44"/>
      <c r="J347" s="44"/>
      <c r="K347" s="44"/>
      <c r="L347" s="44"/>
      <c r="M347" s="41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39"/>
      <c r="B348" s="40"/>
      <c r="C348" s="39"/>
      <c r="D348" s="41"/>
      <c r="E348" s="41"/>
      <c r="F348" s="41"/>
      <c r="G348" s="42"/>
      <c r="H348" s="41"/>
      <c r="I348" s="44"/>
      <c r="J348" s="44"/>
      <c r="K348" s="44"/>
      <c r="L348" s="44"/>
      <c r="M348" s="41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39"/>
      <c r="B349" s="40"/>
      <c r="C349" s="39"/>
      <c r="D349" s="41"/>
      <c r="E349" s="41"/>
      <c r="F349" s="41"/>
      <c r="G349" s="42"/>
      <c r="H349" s="41"/>
      <c r="I349" s="44"/>
      <c r="J349" s="44"/>
      <c r="K349" s="44"/>
      <c r="L349" s="44"/>
      <c r="M349" s="41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39"/>
      <c r="B350" s="40"/>
      <c r="C350" s="39"/>
      <c r="D350" s="41"/>
      <c r="E350" s="41"/>
      <c r="F350" s="41"/>
      <c r="G350" s="42"/>
      <c r="H350" s="41"/>
      <c r="I350" s="44"/>
      <c r="J350" s="44"/>
      <c r="K350" s="44"/>
      <c r="L350" s="44"/>
      <c r="M350" s="41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39"/>
      <c r="B351" s="40"/>
      <c r="C351" s="39"/>
      <c r="D351" s="41"/>
      <c r="E351" s="41"/>
      <c r="F351" s="41"/>
      <c r="G351" s="42"/>
      <c r="H351" s="41"/>
      <c r="I351" s="44"/>
      <c r="J351" s="44"/>
      <c r="K351" s="44"/>
      <c r="L351" s="44"/>
      <c r="M351" s="41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39"/>
      <c r="B352" s="40"/>
      <c r="C352" s="39"/>
      <c r="D352" s="41"/>
      <c r="E352" s="41"/>
      <c r="F352" s="41"/>
      <c r="G352" s="42"/>
      <c r="H352" s="41"/>
      <c r="I352" s="44"/>
      <c r="J352" s="44"/>
      <c r="K352" s="44"/>
      <c r="L352" s="44"/>
      <c r="M352" s="41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39"/>
      <c r="B353" s="40"/>
      <c r="C353" s="39"/>
      <c r="D353" s="41"/>
      <c r="E353" s="41"/>
      <c r="F353" s="41"/>
      <c r="G353" s="42"/>
      <c r="H353" s="41"/>
      <c r="I353" s="44"/>
      <c r="J353" s="44"/>
      <c r="K353" s="44"/>
      <c r="L353" s="44"/>
      <c r="M353" s="41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39"/>
      <c r="B354" s="40"/>
      <c r="C354" s="39"/>
      <c r="D354" s="41"/>
      <c r="E354" s="41"/>
      <c r="F354" s="41"/>
      <c r="G354" s="42"/>
      <c r="H354" s="41"/>
      <c r="I354" s="44"/>
      <c r="J354" s="44"/>
      <c r="K354" s="44"/>
      <c r="L354" s="44"/>
      <c r="M354" s="41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39"/>
      <c r="B355" s="40"/>
      <c r="C355" s="39"/>
      <c r="D355" s="41"/>
      <c r="E355" s="41"/>
      <c r="F355" s="41"/>
      <c r="G355" s="42"/>
      <c r="H355" s="41"/>
      <c r="I355" s="44"/>
      <c r="J355" s="44"/>
      <c r="K355" s="44"/>
      <c r="L355" s="44"/>
      <c r="M355" s="41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39"/>
      <c r="B356" s="40"/>
      <c r="C356" s="39"/>
      <c r="D356" s="41"/>
      <c r="E356" s="41"/>
      <c r="F356" s="41"/>
      <c r="G356" s="42"/>
      <c r="H356" s="41"/>
      <c r="I356" s="44"/>
      <c r="J356" s="44"/>
      <c r="K356" s="44"/>
      <c r="L356" s="44"/>
      <c r="M356" s="41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39"/>
      <c r="B357" s="40"/>
      <c r="C357" s="39"/>
      <c r="D357" s="41"/>
      <c r="E357" s="41"/>
      <c r="F357" s="41"/>
      <c r="G357" s="42"/>
      <c r="H357" s="41"/>
      <c r="I357" s="44"/>
      <c r="J357" s="44"/>
      <c r="K357" s="44"/>
      <c r="L357" s="44"/>
      <c r="M357" s="41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39"/>
      <c r="B358" s="40"/>
      <c r="C358" s="39"/>
      <c r="D358" s="41"/>
      <c r="E358" s="41"/>
      <c r="F358" s="41"/>
      <c r="G358" s="42"/>
      <c r="H358" s="41"/>
      <c r="I358" s="44"/>
      <c r="J358" s="44"/>
      <c r="K358" s="44"/>
      <c r="L358" s="44"/>
      <c r="M358" s="41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39"/>
      <c r="B359" s="40"/>
      <c r="C359" s="39"/>
      <c r="D359" s="41"/>
      <c r="E359" s="41"/>
      <c r="F359" s="41"/>
      <c r="G359" s="42"/>
      <c r="H359" s="41"/>
      <c r="I359" s="44"/>
      <c r="J359" s="44"/>
      <c r="K359" s="44"/>
      <c r="L359" s="44"/>
      <c r="M359" s="41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39"/>
      <c r="B360" s="40"/>
      <c r="C360" s="39"/>
      <c r="D360" s="41"/>
      <c r="E360" s="41"/>
      <c r="F360" s="41"/>
      <c r="G360" s="42"/>
      <c r="H360" s="41"/>
      <c r="I360" s="44"/>
      <c r="J360" s="44"/>
      <c r="K360" s="44"/>
      <c r="L360" s="44"/>
      <c r="M360" s="41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39"/>
      <c r="B361" s="40"/>
      <c r="C361" s="39"/>
      <c r="D361" s="41"/>
      <c r="E361" s="41"/>
      <c r="F361" s="41"/>
      <c r="G361" s="42"/>
      <c r="H361" s="41"/>
      <c r="I361" s="44"/>
      <c r="J361" s="44"/>
      <c r="K361" s="44"/>
      <c r="L361" s="44"/>
      <c r="M361" s="41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39"/>
      <c r="B362" s="40"/>
      <c r="C362" s="39"/>
      <c r="D362" s="41"/>
      <c r="E362" s="41"/>
      <c r="F362" s="41"/>
      <c r="G362" s="42"/>
      <c r="H362" s="41"/>
      <c r="I362" s="44"/>
      <c r="J362" s="44"/>
      <c r="K362" s="44"/>
      <c r="L362" s="44"/>
      <c r="M362" s="41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39"/>
      <c r="B363" s="40"/>
      <c r="C363" s="39"/>
      <c r="D363" s="41"/>
      <c r="E363" s="41"/>
      <c r="F363" s="41"/>
      <c r="G363" s="42"/>
      <c r="H363" s="41"/>
      <c r="I363" s="44"/>
      <c r="J363" s="44"/>
      <c r="K363" s="44"/>
      <c r="L363" s="44"/>
      <c r="M363" s="41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39"/>
      <c r="B364" s="40"/>
      <c r="C364" s="39"/>
      <c r="D364" s="41"/>
      <c r="E364" s="41"/>
      <c r="F364" s="41"/>
      <c r="G364" s="42"/>
      <c r="H364" s="41"/>
      <c r="I364" s="44"/>
      <c r="J364" s="44"/>
      <c r="K364" s="44"/>
      <c r="L364" s="44"/>
      <c r="M364" s="41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39"/>
      <c r="B365" s="40"/>
      <c r="C365" s="39"/>
      <c r="D365" s="41"/>
      <c r="E365" s="41"/>
      <c r="F365" s="41"/>
      <c r="G365" s="42"/>
      <c r="H365" s="41"/>
      <c r="I365" s="44"/>
      <c r="J365" s="44"/>
      <c r="K365" s="44"/>
      <c r="L365" s="44"/>
      <c r="M365" s="41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39"/>
      <c r="B366" s="40"/>
      <c r="C366" s="39"/>
      <c r="D366" s="41"/>
      <c r="E366" s="41"/>
      <c r="F366" s="41"/>
      <c r="G366" s="42"/>
      <c r="H366" s="41"/>
      <c r="I366" s="44"/>
      <c r="J366" s="44"/>
      <c r="K366" s="44"/>
      <c r="L366" s="44"/>
      <c r="M366" s="41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39"/>
      <c r="B367" s="40"/>
      <c r="C367" s="39"/>
      <c r="D367" s="41"/>
      <c r="E367" s="41"/>
      <c r="F367" s="41"/>
      <c r="G367" s="42"/>
      <c r="H367" s="41"/>
      <c r="I367" s="44"/>
      <c r="J367" s="44"/>
      <c r="K367" s="44"/>
      <c r="L367" s="44"/>
      <c r="M367" s="41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39"/>
      <c r="B368" s="40"/>
      <c r="C368" s="39"/>
      <c r="D368" s="41"/>
      <c r="E368" s="41"/>
      <c r="F368" s="41"/>
      <c r="G368" s="42"/>
      <c r="H368" s="41"/>
      <c r="I368" s="44"/>
      <c r="J368" s="44"/>
      <c r="K368" s="44"/>
      <c r="L368" s="44"/>
      <c r="M368" s="41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39"/>
      <c r="B369" s="40"/>
      <c r="C369" s="39"/>
      <c r="D369" s="41"/>
      <c r="E369" s="41"/>
      <c r="F369" s="41"/>
      <c r="G369" s="42"/>
      <c r="H369" s="41"/>
      <c r="I369" s="44"/>
      <c r="J369" s="44"/>
      <c r="K369" s="44"/>
      <c r="L369" s="44"/>
      <c r="M369" s="41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39"/>
      <c r="B370" s="40"/>
      <c r="C370" s="39"/>
      <c r="D370" s="41"/>
      <c r="E370" s="41"/>
      <c r="F370" s="41"/>
      <c r="G370" s="42"/>
      <c r="H370" s="41"/>
      <c r="I370" s="44"/>
      <c r="J370" s="44"/>
      <c r="K370" s="44"/>
      <c r="L370" s="44"/>
      <c r="M370" s="41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39"/>
      <c r="B371" s="40"/>
      <c r="C371" s="39"/>
      <c r="D371" s="41"/>
      <c r="E371" s="41"/>
      <c r="F371" s="41"/>
      <c r="G371" s="42"/>
      <c r="H371" s="41"/>
      <c r="I371" s="44"/>
      <c r="J371" s="44"/>
      <c r="K371" s="44"/>
      <c r="L371" s="44"/>
      <c r="M371" s="41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39"/>
      <c r="B372" s="40"/>
      <c r="C372" s="39"/>
      <c r="D372" s="41"/>
      <c r="E372" s="41"/>
      <c r="F372" s="41"/>
      <c r="G372" s="42"/>
      <c r="H372" s="41"/>
      <c r="I372" s="44"/>
      <c r="J372" s="44"/>
      <c r="K372" s="44"/>
      <c r="L372" s="44"/>
      <c r="M372" s="41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39"/>
      <c r="B373" s="40"/>
      <c r="C373" s="39"/>
      <c r="D373" s="41"/>
      <c r="E373" s="41"/>
      <c r="F373" s="41"/>
      <c r="G373" s="42"/>
      <c r="H373" s="41"/>
      <c r="I373" s="44"/>
      <c r="J373" s="44"/>
      <c r="K373" s="44"/>
      <c r="L373" s="44"/>
      <c r="M373" s="41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39"/>
      <c r="B374" s="40"/>
      <c r="C374" s="39"/>
      <c r="D374" s="41"/>
      <c r="E374" s="41"/>
      <c r="F374" s="41"/>
      <c r="G374" s="42"/>
      <c r="H374" s="41"/>
      <c r="I374" s="44"/>
      <c r="J374" s="44"/>
      <c r="K374" s="44"/>
      <c r="L374" s="44"/>
      <c r="M374" s="41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39"/>
      <c r="B375" s="40"/>
      <c r="C375" s="39"/>
      <c r="D375" s="41"/>
      <c r="E375" s="41"/>
      <c r="F375" s="41"/>
      <c r="G375" s="42"/>
      <c r="H375" s="41"/>
      <c r="I375" s="44"/>
      <c r="J375" s="44"/>
      <c r="K375" s="44"/>
      <c r="L375" s="44"/>
      <c r="M375" s="41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39"/>
      <c r="B376" s="40"/>
      <c r="C376" s="39"/>
      <c r="D376" s="41"/>
      <c r="E376" s="41"/>
      <c r="F376" s="41"/>
      <c r="G376" s="42"/>
      <c r="H376" s="41"/>
      <c r="I376" s="44"/>
      <c r="J376" s="44"/>
      <c r="K376" s="44"/>
      <c r="L376" s="44"/>
      <c r="M376" s="41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39"/>
      <c r="B377" s="40"/>
      <c r="C377" s="39"/>
      <c r="D377" s="41"/>
      <c r="E377" s="41"/>
      <c r="F377" s="41"/>
      <c r="G377" s="42"/>
      <c r="H377" s="41"/>
      <c r="I377" s="44"/>
      <c r="J377" s="44"/>
      <c r="K377" s="44"/>
      <c r="L377" s="44"/>
      <c r="M377" s="41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39"/>
      <c r="B378" s="40"/>
      <c r="C378" s="39"/>
      <c r="D378" s="41"/>
      <c r="E378" s="41"/>
      <c r="F378" s="41"/>
      <c r="G378" s="42"/>
      <c r="H378" s="41"/>
      <c r="I378" s="44"/>
      <c r="J378" s="44"/>
      <c r="K378" s="44"/>
      <c r="L378" s="44"/>
      <c r="M378" s="41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39"/>
      <c r="B379" s="40"/>
      <c r="C379" s="39"/>
      <c r="D379" s="41"/>
      <c r="E379" s="41"/>
      <c r="F379" s="41"/>
      <c r="G379" s="42"/>
      <c r="H379" s="41"/>
      <c r="I379" s="44"/>
      <c r="J379" s="44"/>
      <c r="K379" s="44"/>
      <c r="L379" s="44"/>
      <c r="M379" s="41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39"/>
      <c r="B380" s="40"/>
      <c r="C380" s="39"/>
      <c r="D380" s="41"/>
      <c r="E380" s="41"/>
      <c r="F380" s="41"/>
      <c r="G380" s="42"/>
      <c r="H380" s="41"/>
      <c r="I380" s="44"/>
      <c r="J380" s="44"/>
      <c r="K380" s="44"/>
      <c r="L380" s="44"/>
      <c r="M380" s="41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39"/>
      <c r="B381" s="40"/>
      <c r="C381" s="39"/>
      <c r="D381" s="41"/>
      <c r="E381" s="41"/>
      <c r="F381" s="41"/>
      <c r="G381" s="42"/>
      <c r="H381" s="41"/>
      <c r="I381" s="44"/>
      <c r="J381" s="44"/>
      <c r="K381" s="44"/>
      <c r="L381" s="44"/>
      <c r="M381" s="41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39"/>
      <c r="B382" s="40"/>
      <c r="C382" s="39"/>
      <c r="D382" s="41"/>
      <c r="E382" s="41"/>
      <c r="F382" s="41"/>
      <c r="G382" s="42"/>
      <c r="H382" s="41"/>
      <c r="I382" s="44"/>
      <c r="J382" s="44"/>
      <c r="K382" s="44"/>
      <c r="L382" s="44"/>
      <c r="M382" s="41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39"/>
      <c r="B383" s="40"/>
      <c r="C383" s="39"/>
      <c r="D383" s="41"/>
      <c r="E383" s="41"/>
      <c r="F383" s="41"/>
      <c r="G383" s="42"/>
      <c r="H383" s="41"/>
      <c r="I383" s="44"/>
      <c r="J383" s="44"/>
      <c r="K383" s="44"/>
      <c r="L383" s="44"/>
      <c r="M383" s="41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39"/>
      <c r="B384" s="40"/>
      <c r="C384" s="39"/>
      <c r="D384" s="41"/>
      <c r="E384" s="41"/>
      <c r="F384" s="41"/>
      <c r="G384" s="42"/>
      <c r="H384" s="41"/>
      <c r="I384" s="44"/>
      <c r="J384" s="44"/>
      <c r="K384" s="44"/>
      <c r="L384" s="44"/>
      <c r="M384" s="41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39"/>
      <c r="B385" s="40"/>
      <c r="C385" s="39"/>
      <c r="D385" s="41"/>
      <c r="E385" s="41"/>
      <c r="F385" s="41"/>
      <c r="G385" s="42"/>
      <c r="H385" s="41"/>
      <c r="I385" s="44"/>
      <c r="J385" s="44"/>
      <c r="K385" s="44"/>
      <c r="L385" s="44"/>
      <c r="M385" s="41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39"/>
      <c r="B386" s="40"/>
      <c r="C386" s="39"/>
      <c r="D386" s="41"/>
      <c r="E386" s="41"/>
      <c r="F386" s="41"/>
      <c r="G386" s="42"/>
      <c r="H386" s="41"/>
      <c r="I386" s="44"/>
      <c r="J386" s="44"/>
      <c r="K386" s="44"/>
      <c r="L386" s="44"/>
      <c r="M386" s="41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39"/>
      <c r="B387" s="40"/>
      <c r="C387" s="39"/>
      <c r="D387" s="41"/>
      <c r="E387" s="41"/>
      <c r="F387" s="41"/>
      <c r="G387" s="42"/>
      <c r="H387" s="41"/>
      <c r="I387" s="44"/>
      <c r="J387" s="44"/>
      <c r="K387" s="44"/>
      <c r="L387" s="44"/>
      <c r="M387" s="41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39"/>
      <c r="B388" s="40"/>
      <c r="C388" s="39"/>
      <c r="D388" s="41"/>
      <c r="E388" s="41"/>
      <c r="F388" s="41"/>
      <c r="G388" s="42"/>
      <c r="H388" s="41"/>
      <c r="I388" s="44"/>
      <c r="J388" s="44"/>
      <c r="K388" s="44"/>
      <c r="L388" s="44"/>
      <c r="M388" s="41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39"/>
      <c r="B389" s="40"/>
      <c r="C389" s="39"/>
      <c r="D389" s="41"/>
      <c r="E389" s="41"/>
      <c r="F389" s="41"/>
      <c r="G389" s="42"/>
      <c r="H389" s="41"/>
      <c r="I389" s="44"/>
      <c r="J389" s="44"/>
      <c r="K389" s="44"/>
      <c r="L389" s="44"/>
      <c r="M389" s="41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39"/>
      <c r="B390" s="40"/>
      <c r="C390" s="39"/>
      <c r="D390" s="41"/>
      <c r="E390" s="41"/>
      <c r="F390" s="41"/>
      <c r="G390" s="42"/>
      <c r="H390" s="41"/>
      <c r="I390" s="44"/>
      <c r="J390" s="44"/>
      <c r="K390" s="44"/>
      <c r="L390" s="44"/>
      <c r="M390" s="41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39"/>
      <c r="B391" s="40"/>
      <c r="C391" s="39"/>
      <c r="D391" s="41"/>
      <c r="E391" s="41"/>
      <c r="F391" s="41"/>
      <c r="G391" s="42"/>
      <c r="H391" s="41"/>
      <c r="I391" s="44"/>
      <c r="J391" s="44"/>
      <c r="K391" s="44"/>
      <c r="L391" s="44"/>
      <c r="M391" s="41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39"/>
      <c r="B392" s="40"/>
      <c r="C392" s="39"/>
      <c r="D392" s="41"/>
      <c r="E392" s="41"/>
      <c r="F392" s="41"/>
      <c r="G392" s="42"/>
      <c r="H392" s="41"/>
      <c r="I392" s="44"/>
      <c r="J392" s="44"/>
      <c r="K392" s="44"/>
      <c r="L392" s="44"/>
      <c r="M392" s="41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39"/>
      <c r="B393" s="40"/>
      <c r="C393" s="39"/>
      <c r="D393" s="41"/>
      <c r="E393" s="41"/>
      <c r="F393" s="41"/>
      <c r="G393" s="42"/>
      <c r="H393" s="41"/>
      <c r="I393" s="44"/>
      <c r="J393" s="44"/>
      <c r="K393" s="44"/>
      <c r="L393" s="44"/>
      <c r="M393" s="41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39"/>
      <c r="B394" s="40"/>
      <c r="C394" s="39"/>
      <c r="D394" s="41"/>
      <c r="E394" s="41"/>
      <c r="F394" s="41"/>
      <c r="G394" s="42"/>
      <c r="H394" s="41"/>
      <c r="I394" s="44"/>
      <c r="J394" s="44"/>
      <c r="K394" s="44"/>
      <c r="L394" s="44"/>
      <c r="M394" s="41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39"/>
      <c r="B395" s="40"/>
      <c r="C395" s="39"/>
      <c r="D395" s="41"/>
      <c r="E395" s="41"/>
      <c r="F395" s="41"/>
      <c r="G395" s="42"/>
      <c r="H395" s="41"/>
      <c r="I395" s="44"/>
      <c r="J395" s="44"/>
      <c r="K395" s="44"/>
      <c r="L395" s="44"/>
      <c r="M395" s="41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39"/>
      <c r="B396" s="40"/>
      <c r="C396" s="39"/>
      <c r="D396" s="41"/>
      <c r="E396" s="41"/>
      <c r="F396" s="41"/>
      <c r="G396" s="42"/>
      <c r="H396" s="41"/>
      <c r="I396" s="44"/>
      <c r="J396" s="44"/>
      <c r="K396" s="44"/>
      <c r="L396" s="44"/>
      <c r="M396" s="41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39"/>
      <c r="B397" s="40"/>
      <c r="C397" s="39"/>
      <c r="D397" s="41"/>
      <c r="E397" s="41"/>
      <c r="F397" s="41"/>
      <c r="G397" s="42"/>
      <c r="H397" s="41"/>
      <c r="I397" s="44"/>
      <c r="J397" s="44"/>
      <c r="K397" s="44"/>
      <c r="L397" s="44"/>
      <c r="M397" s="41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39"/>
      <c r="B398" s="40"/>
      <c r="C398" s="39"/>
      <c r="D398" s="41"/>
      <c r="E398" s="41"/>
      <c r="F398" s="41"/>
      <c r="G398" s="42"/>
      <c r="H398" s="41"/>
      <c r="I398" s="44"/>
      <c r="J398" s="44"/>
      <c r="K398" s="44"/>
      <c r="L398" s="44"/>
      <c r="M398" s="41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39"/>
      <c r="B399" s="40"/>
      <c r="C399" s="39"/>
      <c r="D399" s="41"/>
      <c r="E399" s="41"/>
      <c r="F399" s="41"/>
      <c r="G399" s="42"/>
      <c r="H399" s="41"/>
      <c r="I399" s="44"/>
      <c r="J399" s="44"/>
      <c r="K399" s="44"/>
      <c r="L399" s="44"/>
      <c r="M399" s="41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39"/>
      <c r="B400" s="40"/>
      <c r="C400" s="39"/>
      <c r="D400" s="41"/>
      <c r="E400" s="41"/>
      <c r="F400" s="41"/>
      <c r="G400" s="42"/>
      <c r="H400" s="41"/>
      <c r="I400" s="44"/>
      <c r="J400" s="44"/>
      <c r="K400" s="44"/>
      <c r="L400" s="44"/>
      <c r="M400" s="41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39"/>
      <c r="B401" s="40"/>
      <c r="C401" s="39"/>
      <c r="D401" s="41"/>
      <c r="E401" s="41"/>
      <c r="F401" s="41"/>
      <c r="G401" s="42"/>
      <c r="H401" s="41"/>
      <c r="I401" s="44"/>
      <c r="J401" s="44"/>
      <c r="K401" s="44"/>
      <c r="L401" s="44"/>
      <c r="M401" s="41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39"/>
      <c r="B402" s="40"/>
      <c r="C402" s="39"/>
      <c r="D402" s="41"/>
      <c r="E402" s="41"/>
      <c r="F402" s="41"/>
      <c r="G402" s="42"/>
      <c r="H402" s="41"/>
      <c r="I402" s="44"/>
      <c r="J402" s="44"/>
      <c r="K402" s="44"/>
      <c r="L402" s="44"/>
      <c r="M402" s="41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39"/>
      <c r="B403" s="40"/>
      <c r="C403" s="39"/>
      <c r="D403" s="41"/>
      <c r="E403" s="41"/>
      <c r="F403" s="41"/>
      <c r="G403" s="42"/>
      <c r="H403" s="41"/>
      <c r="I403" s="44"/>
      <c r="J403" s="44"/>
      <c r="K403" s="44"/>
      <c r="L403" s="44"/>
      <c r="M403" s="41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39"/>
      <c r="B404" s="40"/>
      <c r="C404" s="39"/>
      <c r="D404" s="41"/>
      <c r="E404" s="41"/>
      <c r="F404" s="41"/>
      <c r="G404" s="42"/>
      <c r="H404" s="41"/>
      <c r="I404" s="44"/>
      <c r="J404" s="44"/>
      <c r="K404" s="44"/>
      <c r="L404" s="44"/>
      <c r="M404" s="41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39"/>
      <c r="B405" s="40"/>
      <c r="C405" s="39"/>
      <c r="D405" s="41"/>
      <c r="E405" s="41"/>
      <c r="F405" s="41"/>
      <c r="G405" s="42"/>
      <c r="H405" s="41"/>
      <c r="I405" s="44"/>
      <c r="J405" s="44"/>
      <c r="K405" s="44"/>
      <c r="L405" s="44"/>
      <c r="M405" s="41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39"/>
      <c r="B406" s="40"/>
      <c r="C406" s="39"/>
      <c r="D406" s="41"/>
      <c r="E406" s="41"/>
      <c r="F406" s="41"/>
      <c r="G406" s="42"/>
      <c r="H406" s="41"/>
      <c r="I406" s="44"/>
      <c r="J406" s="44"/>
      <c r="K406" s="44"/>
      <c r="L406" s="44"/>
      <c r="M406" s="41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39"/>
      <c r="B407" s="40"/>
      <c r="C407" s="39"/>
      <c r="D407" s="41"/>
      <c r="E407" s="41"/>
      <c r="F407" s="41"/>
      <c r="G407" s="42"/>
      <c r="H407" s="41"/>
      <c r="I407" s="44"/>
      <c r="J407" s="44"/>
      <c r="K407" s="44"/>
      <c r="L407" s="44"/>
      <c r="M407" s="41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39"/>
      <c r="B408" s="40"/>
      <c r="C408" s="39"/>
      <c r="D408" s="41"/>
      <c r="E408" s="41"/>
      <c r="F408" s="41"/>
      <c r="G408" s="42"/>
      <c r="H408" s="41"/>
      <c r="I408" s="44"/>
      <c r="J408" s="44"/>
      <c r="K408" s="44"/>
      <c r="L408" s="44"/>
      <c r="M408" s="41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39"/>
      <c r="B409" s="40"/>
      <c r="C409" s="39"/>
      <c r="D409" s="41"/>
      <c r="E409" s="41"/>
      <c r="F409" s="41"/>
      <c r="G409" s="42"/>
      <c r="H409" s="41"/>
      <c r="I409" s="44"/>
      <c r="J409" s="44"/>
      <c r="K409" s="44"/>
      <c r="L409" s="44"/>
      <c r="M409" s="41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39"/>
      <c r="B410" s="40"/>
      <c r="C410" s="39"/>
      <c r="D410" s="41"/>
      <c r="E410" s="41"/>
      <c r="F410" s="41"/>
      <c r="G410" s="42"/>
      <c r="H410" s="41"/>
      <c r="I410" s="44"/>
      <c r="J410" s="44"/>
      <c r="K410" s="44"/>
      <c r="L410" s="44"/>
      <c r="M410" s="41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39"/>
      <c r="B411" s="40"/>
      <c r="C411" s="39"/>
      <c r="D411" s="41"/>
      <c r="E411" s="41"/>
      <c r="F411" s="41"/>
      <c r="G411" s="42"/>
      <c r="H411" s="41"/>
      <c r="I411" s="44"/>
      <c r="J411" s="44"/>
      <c r="K411" s="44"/>
      <c r="L411" s="44"/>
      <c r="M411" s="41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39"/>
      <c r="B412" s="40"/>
      <c r="C412" s="39"/>
      <c r="D412" s="41"/>
      <c r="E412" s="41"/>
      <c r="F412" s="41"/>
      <c r="G412" s="42"/>
      <c r="H412" s="41"/>
      <c r="I412" s="44"/>
      <c r="J412" s="44"/>
      <c r="K412" s="44"/>
      <c r="L412" s="44"/>
      <c r="M412" s="41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39"/>
      <c r="B413" s="40"/>
      <c r="C413" s="39"/>
      <c r="D413" s="41"/>
      <c r="E413" s="41"/>
      <c r="F413" s="41"/>
      <c r="G413" s="42"/>
      <c r="H413" s="41"/>
      <c r="I413" s="44"/>
      <c r="J413" s="44"/>
      <c r="K413" s="44"/>
      <c r="L413" s="44"/>
      <c r="M413" s="41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39"/>
      <c r="B414" s="40"/>
      <c r="C414" s="39"/>
      <c r="D414" s="41"/>
      <c r="E414" s="41"/>
      <c r="F414" s="41"/>
      <c r="G414" s="42"/>
      <c r="H414" s="41"/>
      <c r="I414" s="44"/>
      <c r="J414" s="44"/>
      <c r="K414" s="44"/>
      <c r="L414" s="44"/>
      <c r="M414" s="41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39"/>
      <c r="B415" s="40"/>
      <c r="C415" s="39"/>
      <c r="D415" s="41"/>
      <c r="E415" s="41"/>
      <c r="F415" s="41"/>
      <c r="G415" s="42"/>
      <c r="H415" s="41"/>
      <c r="I415" s="44"/>
      <c r="J415" s="44"/>
      <c r="K415" s="44"/>
      <c r="L415" s="44"/>
      <c r="M415" s="41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39"/>
      <c r="B416" s="40"/>
      <c r="C416" s="39"/>
      <c r="D416" s="41"/>
      <c r="E416" s="41"/>
      <c r="F416" s="41"/>
      <c r="G416" s="42"/>
      <c r="H416" s="41"/>
      <c r="I416" s="44"/>
      <c r="J416" s="44"/>
      <c r="K416" s="44"/>
      <c r="L416" s="44"/>
      <c r="M416" s="41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39"/>
      <c r="B417" s="40"/>
      <c r="C417" s="39"/>
      <c r="D417" s="41"/>
      <c r="E417" s="41"/>
      <c r="F417" s="41"/>
      <c r="G417" s="42"/>
      <c r="H417" s="41"/>
      <c r="I417" s="44"/>
      <c r="J417" s="44"/>
      <c r="K417" s="44"/>
      <c r="L417" s="44"/>
      <c r="M417" s="41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39"/>
      <c r="B418" s="40"/>
      <c r="C418" s="39"/>
      <c r="D418" s="41"/>
      <c r="E418" s="41"/>
      <c r="F418" s="41"/>
      <c r="G418" s="42"/>
      <c r="H418" s="41"/>
      <c r="I418" s="44"/>
      <c r="J418" s="44"/>
      <c r="K418" s="44"/>
      <c r="L418" s="44"/>
      <c r="M418" s="41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39"/>
      <c r="B419" s="40"/>
      <c r="C419" s="39"/>
      <c r="D419" s="41"/>
      <c r="E419" s="41"/>
      <c r="F419" s="41"/>
      <c r="G419" s="42"/>
      <c r="H419" s="41"/>
      <c r="I419" s="44"/>
      <c r="J419" s="44"/>
      <c r="K419" s="44"/>
      <c r="L419" s="44"/>
      <c r="M419" s="41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39"/>
      <c r="B420" s="40"/>
      <c r="C420" s="39"/>
      <c r="D420" s="41"/>
      <c r="E420" s="41"/>
      <c r="F420" s="41"/>
      <c r="G420" s="42"/>
      <c r="H420" s="41"/>
      <c r="I420" s="44"/>
      <c r="J420" s="44"/>
      <c r="K420" s="44"/>
      <c r="L420" s="44"/>
      <c r="M420" s="41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39"/>
      <c r="B421" s="40"/>
      <c r="C421" s="39"/>
      <c r="D421" s="41"/>
      <c r="E421" s="41"/>
      <c r="F421" s="41"/>
      <c r="G421" s="42"/>
      <c r="H421" s="41"/>
      <c r="I421" s="44"/>
      <c r="J421" s="44"/>
      <c r="K421" s="44"/>
      <c r="L421" s="44"/>
      <c r="M421" s="41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39"/>
      <c r="B422" s="40"/>
      <c r="C422" s="39"/>
      <c r="D422" s="41"/>
      <c r="E422" s="41"/>
      <c r="F422" s="41"/>
      <c r="G422" s="42"/>
      <c r="H422" s="41"/>
      <c r="I422" s="44"/>
      <c r="J422" s="44"/>
      <c r="K422" s="44"/>
      <c r="L422" s="44"/>
      <c r="M422" s="41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39"/>
      <c r="B423" s="40"/>
      <c r="C423" s="39"/>
      <c r="D423" s="41"/>
      <c r="E423" s="41"/>
      <c r="F423" s="41"/>
      <c r="G423" s="42"/>
      <c r="H423" s="41"/>
      <c r="I423" s="44"/>
      <c r="J423" s="44"/>
      <c r="K423" s="44"/>
      <c r="L423" s="44"/>
      <c r="M423" s="41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39"/>
      <c r="B424" s="40"/>
      <c r="C424" s="39"/>
      <c r="D424" s="41"/>
      <c r="E424" s="41"/>
      <c r="F424" s="41"/>
      <c r="G424" s="42"/>
      <c r="H424" s="41"/>
      <c r="I424" s="44"/>
      <c r="J424" s="44"/>
      <c r="K424" s="44"/>
      <c r="L424" s="44"/>
      <c r="M424" s="41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39"/>
      <c r="B425" s="40"/>
      <c r="C425" s="39"/>
      <c r="D425" s="41"/>
      <c r="E425" s="41"/>
      <c r="F425" s="41"/>
      <c r="G425" s="42"/>
      <c r="H425" s="41"/>
      <c r="I425" s="44"/>
      <c r="J425" s="44"/>
      <c r="K425" s="44"/>
      <c r="L425" s="44"/>
      <c r="M425" s="41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39"/>
      <c r="B426" s="40"/>
      <c r="C426" s="39"/>
      <c r="D426" s="41"/>
      <c r="E426" s="41"/>
      <c r="F426" s="41"/>
      <c r="G426" s="42"/>
      <c r="H426" s="41"/>
      <c r="I426" s="44"/>
      <c r="J426" s="44"/>
      <c r="K426" s="44"/>
      <c r="L426" s="44"/>
      <c r="M426" s="41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39"/>
      <c r="B427" s="40"/>
      <c r="C427" s="39"/>
      <c r="D427" s="41"/>
      <c r="E427" s="41"/>
      <c r="F427" s="41"/>
      <c r="G427" s="42"/>
      <c r="H427" s="41"/>
      <c r="I427" s="44"/>
      <c r="J427" s="44"/>
      <c r="K427" s="44"/>
      <c r="L427" s="44"/>
      <c r="M427" s="41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39"/>
      <c r="B428" s="40"/>
      <c r="C428" s="39"/>
      <c r="D428" s="41"/>
      <c r="E428" s="41"/>
      <c r="F428" s="41"/>
      <c r="G428" s="42"/>
      <c r="H428" s="41"/>
      <c r="I428" s="44"/>
      <c r="J428" s="44"/>
      <c r="K428" s="44"/>
      <c r="L428" s="44"/>
      <c r="M428" s="41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39"/>
      <c r="B429" s="40"/>
      <c r="C429" s="39"/>
      <c r="D429" s="41"/>
      <c r="E429" s="41"/>
      <c r="F429" s="41"/>
      <c r="G429" s="42"/>
      <c r="H429" s="41"/>
      <c r="I429" s="44"/>
      <c r="J429" s="44"/>
      <c r="K429" s="44"/>
      <c r="L429" s="44"/>
      <c r="M429" s="41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39"/>
      <c r="B430" s="40"/>
      <c r="C430" s="39"/>
      <c r="D430" s="41"/>
      <c r="E430" s="41"/>
      <c r="F430" s="41"/>
      <c r="G430" s="42"/>
      <c r="H430" s="41"/>
      <c r="I430" s="44"/>
      <c r="J430" s="44"/>
      <c r="K430" s="44"/>
      <c r="L430" s="44"/>
      <c r="M430" s="41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39"/>
      <c r="B431" s="40"/>
      <c r="C431" s="39"/>
      <c r="D431" s="41"/>
      <c r="E431" s="41"/>
      <c r="F431" s="41"/>
      <c r="G431" s="42"/>
      <c r="H431" s="41"/>
      <c r="I431" s="44"/>
      <c r="J431" s="44"/>
      <c r="K431" s="44"/>
      <c r="L431" s="44"/>
      <c r="M431" s="41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39"/>
      <c r="B432" s="40"/>
      <c r="C432" s="39"/>
      <c r="D432" s="41"/>
      <c r="E432" s="41"/>
      <c r="F432" s="41"/>
      <c r="G432" s="42"/>
      <c r="H432" s="41"/>
      <c r="I432" s="44"/>
      <c r="J432" s="44"/>
      <c r="K432" s="44"/>
      <c r="L432" s="44"/>
      <c r="M432" s="41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39"/>
      <c r="B433" s="40"/>
      <c r="C433" s="39"/>
      <c r="D433" s="41"/>
      <c r="E433" s="41"/>
      <c r="F433" s="41"/>
      <c r="G433" s="42"/>
      <c r="H433" s="41"/>
      <c r="I433" s="44"/>
      <c r="J433" s="44"/>
      <c r="K433" s="44"/>
      <c r="L433" s="44"/>
      <c r="M433" s="41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39"/>
      <c r="B434" s="40"/>
      <c r="C434" s="39"/>
      <c r="D434" s="41"/>
      <c r="E434" s="41"/>
      <c r="F434" s="41"/>
      <c r="G434" s="42"/>
      <c r="H434" s="41"/>
      <c r="I434" s="44"/>
      <c r="J434" s="44"/>
      <c r="K434" s="44"/>
      <c r="L434" s="44"/>
      <c r="M434" s="41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39"/>
      <c r="B435" s="40"/>
      <c r="C435" s="39"/>
      <c r="D435" s="41"/>
      <c r="E435" s="41"/>
      <c r="F435" s="41"/>
      <c r="G435" s="42"/>
      <c r="H435" s="41"/>
      <c r="I435" s="44"/>
      <c r="J435" s="44"/>
      <c r="K435" s="44"/>
      <c r="L435" s="44"/>
      <c r="M435" s="41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39"/>
      <c r="B436" s="40"/>
      <c r="C436" s="39"/>
      <c r="D436" s="41"/>
      <c r="E436" s="41"/>
      <c r="F436" s="41"/>
      <c r="G436" s="42"/>
      <c r="H436" s="41"/>
      <c r="I436" s="44"/>
      <c r="J436" s="44"/>
      <c r="K436" s="44"/>
      <c r="L436" s="44"/>
      <c r="M436" s="41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39"/>
      <c r="B437" s="40"/>
      <c r="C437" s="39"/>
      <c r="D437" s="41"/>
      <c r="E437" s="41"/>
      <c r="F437" s="41"/>
      <c r="G437" s="42"/>
      <c r="H437" s="41"/>
      <c r="I437" s="44"/>
      <c r="J437" s="44"/>
      <c r="K437" s="44"/>
      <c r="L437" s="44"/>
      <c r="M437" s="41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39"/>
      <c r="B438" s="40"/>
      <c r="C438" s="39"/>
      <c r="D438" s="41"/>
      <c r="E438" s="41"/>
      <c r="F438" s="41"/>
      <c r="G438" s="42"/>
      <c r="H438" s="41"/>
      <c r="I438" s="44"/>
      <c r="J438" s="44"/>
      <c r="K438" s="44"/>
      <c r="L438" s="44"/>
      <c r="M438" s="41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39"/>
      <c r="B439" s="40"/>
      <c r="C439" s="39"/>
      <c r="D439" s="41"/>
      <c r="E439" s="41"/>
      <c r="F439" s="41"/>
      <c r="G439" s="42"/>
      <c r="H439" s="41"/>
      <c r="I439" s="44"/>
      <c r="J439" s="44"/>
      <c r="K439" s="44"/>
      <c r="L439" s="44"/>
      <c r="M439" s="41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39"/>
      <c r="B440" s="40"/>
      <c r="C440" s="39"/>
      <c r="D440" s="41"/>
      <c r="E440" s="41"/>
      <c r="F440" s="41"/>
      <c r="G440" s="42"/>
      <c r="H440" s="41"/>
      <c r="I440" s="44"/>
      <c r="J440" s="44"/>
      <c r="K440" s="44"/>
      <c r="L440" s="44"/>
      <c r="M440" s="41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39"/>
      <c r="B441" s="40"/>
      <c r="C441" s="39"/>
      <c r="D441" s="41"/>
      <c r="E441" s="41"/>
      <c r="F441" s="41"/>
      <c r="G441" s="42"/>
      <c r="H441" s="41"/>
      <c r="I441" s="44"/>
      <c r="J441" s="44"/>
      <c r="K441" s="44"/>
      <c r="L441" s="44"/>
      <c r="M441" s="41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39"/>
      <c r="B442" s="40"/>
      <c r="C442" s="39"/>
      <c r="D442" s="41"/>
      <c r="E442" s="41"/>
      <c r="F442" s="41"/>
      <c r="G442" s="42"/>
      <c r="H442" s="41"/>
      <c r="I442" s="44"/>
      <c r="J442" s="44"/>
      <c r="K442" s="44"/>
      <c r="L442" s="44"/>
      <c r="M442" s="41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39"/>
      <c r="B443" s="40"/>
      <c r="C443" s="39"/>
      <c r="D443" s="41"/>
      <c r="E443" s="41"/>
      <c r="F443" s="41"/>
      <c r="G443" s="42"/>
      <c r="H443" s="41"/>
      <c r="I443" s="44"/>
      <c r="J443" s="44"/>
      <c r="K443" s="44"/>
      <c r="L443" s="44"/>
      <c r="M443" s="41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39"/>
      <c r="B444" s="40"/>
      <c r="C444" s="39"/>
      <c r="D444" s="41"/>
      <c r="E444" s="41"/>
      <c r="F444" s="41"/>
      <c r="G444" s="42"/>
      <c r="H444" s="41"/>
      <c r="I444" s="44"/>
      <c r="J444" s="44"/>
      <c r="K444" s="44"/>
      <c r="L444" s="44"/>
      <c r="M444" s="41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39"/>
      <c r="B445" s="40"/>
      <c r="C445" s="39"/>
      <c r="D445" s="41"/>
      <c r="E445" s="41"/>
      <c r="F445" s="41"/>
      <c r="G445" s="42"/>
      <c r="H445" s="41"/>
      <c r="I445" s="44"/>
      <c r="J445" s="44"/>
      <c r="K445" s="44"/>
      <c r="L445" s="44"/>
      <c r="M445" s="41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39"/>
      <c r="B446" s="40"/>
      <c r="C446" s="39"/>
      <c r="D446" s="41"/>
      <c r="E446" s="41"/>
      <c r="F446" s="41"/>
      <c r="G446" s="42"/>
      <c r="H446" s="41"/>
      <c r="I446" s="44"/>
      <c r="J446" s="44"/>
      <c r="K446" s="44"/>
      <c r="L446" s="44"/>
      <c r="M446" s="41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39"/>
      <c r="B447" s="40"/>
      <c r="C447" s="39"/>
      <c r="D447" s="41"/>
      <c r="E447" s="41"/>
      <c r="F447" s="41"/>
      <c r="G447" s="42"/>
      <c r="H447" s="41"/>
      <c r="I447" s="44"/>
      <c r="J447" s="44"/>
      <c r="K447" s="44"/>
      <c r="L447" s="44"/>
      <c r="M447" s="41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39"/>
      <c r="B448" s="40"/>
      <c r="C448" s="39"/>
      <c r="D448" s="41"/>
      <c r="E448" s="41"/>
      <c r="F448" s="41"/>
      <c r="G448" s="42"/>
      <c r="H448" s="41"/>
      <c r="I448" s="44"/>
      <c r="J448" s="44"/>
      <c r="K448" s="44"/>
      <c r="L448" s="44"/>
      <c r="M448" s="41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39"/>
      <c r="B449" s="40"/>
      <c r="C449" s="39"/>
      <c r="D449" s="41"/>
      <c r="E449" s="41"/>
      <c r="F449" s="41"/>
      <c r="G449" s="42"/>
      <c r="H449" s="41"/>
      <c r="I449" s="44"/>
      <c r="J449" s="44"/>
      <c r="K449" s="44"/>
      <c r="L449" s="44"/>
      <c r="M449" s="41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39"/>
      <c r="B450" s="40"/>
      <c r="C450" s="39"/>
      <c r="D450" s="41"/>
      <c r="E450" s="41"/>
      <c r="F450" s="41"/>
      <c r="G450" s="42"/>
      <c r="H450" s="41"/>
      <c r="I450" s="44"/>
      <c r="J450" s="44"/>
      <c r="K450" s="44"/>
      <c r="L450" s="44"/>
      <c r="M450" s="41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39"/>
      <c r="B451" s="40"/>
      <c r="C451" s="39"/>
      <c r="D451" s="41"/>
      <c r="E451" s="41"/>
      <c r="F451" s="41"/>
      <c r="G451" s="42"/>
      <c r="H451" s="41"/>
      <c r="I451" s="44"/>
      <c r="J451" s="44"/>
      <c r="K451" s="44"/>
      <c r="L451" s="44"/>
      <c r="M451" s="41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39"/>
      <c r="B452" s="40"/>
      <c r="C452" s="39"/>
      <c r="D452" s="41"/>
      <c r="E452" s="41"/>
      <c r="F452" s="41"/>
      <c r="G452" s="42"/>
      <c r="H452" s="41"/>
      <c r="I452" s="44"/>
      <c r="J452" s="44"/>
      <c r="K452" s="44"/>
      <c r="L452" s="44"/>
      <c r="M452" s="41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39"/>
      <c r="B453" s="40"/>
      <c r="C453" s="39"/>
      <c r="D453" s="41"/>
      <c r="E453" s="41"/>
      <c r="F453" s="41"/>
      <c r="G453" s="42"/>
      <c r="H453" s="41"/>
      <c r="I453" s="44"/>
      <c r="J453" s="44"/>
      <c r="K453" s="44"/>
      <c r="L453" s="44"/>
      <c r="M453" s="41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39"/>
      <c r="B454" s="40"/>
      <c r="C454" s="39"/>
      <c r="D454" s="41"/>
      <c r="E454" s="41"/>
      <c r="F454" s="41"/>
      <c r="G454" s="42"/>
      <c r="H454" s="41"/>
      <c r="I454" s="44"/>
      <c r="J454" s="44"/>
      <c r="K454" s="44"/>
      <c r="L454" s="44"/>
      <c r="M454" s="41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39"/>
      <c r="B455" s="40"/>
      <c r="C455" s="39"/>
      <c r="D455" s="41"/>
      <c r="E455" s="41"/>
      <c r="F455" s="41"/>
      <c r="G455" s="42"/>
      <c r="H455" s="41"/>
      <c r="I455" s="44"/>
      <c r="J455" s="44"/>
      <c r="K455" s="44"/>
      <c r="L455" s="44"/>
      <c r="M455" s="41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39"/>
      <c r="B456" s="40"/>
      <c r="C456" s="39"/>
      <c r="D456" s="41"/>
      <c r="E456" s="41"/>
      <c r="F456" s="41"/>
      <c r="G456" s="42"/>
      <c r="H456" s="41"/>
      <c r="I456" s="44"/>
      <c r="J456" s="44"/>
      <c r="K456" s="44"/>
      <c r="L456" s="44"/>
      <c r="M456" s="41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39"/>
      <c r="B457" s="40"/>
      <c r="C457" s="39"/>
      <c r="D457" s="41"/>
      <c r="E457" s="41"/>
      <c r="F457" s="41"/>
      <c r="G457" s="42"/>
      <c r="H457" s="41"/>
      <c r="I457" s="44"/>
      <c r="J457" s="44"/>
      <c r="K457" s="44"/>
      <c r="L457" s="44"/>
      <c r="M457" s="41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39"/>
      <c r="B458" s="40"/>
      <c r="C458" s="39"/>
      <c r="D458" s="41"/>
      <c r="E458" s="41"/>
      <c r="F458" s="41"/>
      <c r="G458" s="42"/>
      <c r="H458" s="41"/>
      <c r="I458" s="44"/>
      <c r="J458" s="44"/>
      <c r="K458" s="44"/>
      <c r="L458" s="44"/>
      <c r="M458" s="41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39"/>
      <c r="B459" s="40"/>
      <c r="C459" s="39"/>
      <c r="D459" s="41"/>
      <c r="E459" s="41"/>
      <c r="F459" s="41"/>
      <c r="G459" s="42"/>
      <c r="H459" s="41"/>
      <c r="I459" s="44"/>
      <c r="J459" s="44"/>
      <c r="K459" s="44"/>
      <c r="L459" s="44"/>
      <c r="M459" s="41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39"/>
      <c r="B460" s="40"/>
      <c r="C460" s="39"/>
      <c r="D460" s="41"/>
      <c r="E460" s="41"/>
      <c r="F460" s="41"/>
      <c r="G460" s="42"/>
      <c r="H460" s="41"/>
      <c r="I460" s="44"/>
      <c r="J460" s="44"/>
      <c r="K460" s="44"/>
      <c r="L460" s="44"/>
      <c r="M460" s="41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39"/>
      <c r="B461" s="40"/>
      <c r="C461" s="39"/>
      <c r="D461" s="41"/>
      <c r="E461" s="41"/>
      <c r="F461" s="41"/>
      <c r="G461" s="42"/>
      <c r="H461" s="41"/>
      <c r="I461" s="44"/>
      <c r="J461" s="44"/>
      <c r="K461" s="44"/>
      <c r="L461" s="44"/>
      <c r="M461" s="41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39"/>
      <c r="B462" s="40"/>
      <c r="C462" s="39"/>
      <c r="D462" s="41"/>
      <c r="E462" s="41"/>
      <c r="F462" s="41"/>
      <c r="G462" s="42"/>
      <c r="H462" s="41"/>
      <c r="I462" s="44"/>
      <c r="J462" s="44"/>
      <c r="K462" s="44"/>
      <c r="L462" s="44"/>
      <c r="M462" s="41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39"/>
      <c r="B463" s="40"/>
      <c r="C463" s="39"/>
      <c r="D463" s="41"/>
      <c r="E463" s="41"/>
      <c r="F463" s="41"/>
      <c r="G463" s="42"/>
      <c r="H463" s="41"/>
      <c r="I463" s="44"/>
      <c r="J463" s="44"/>
      <c r="K463" s="44"/>
      <c r="L463" s="44"/>
      <c r="M463" s="41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39"/>
      <c r="B464" s="40"/>
      <c r="C464" s="39"/>
      <c r="D464" s="41"/>
      <c r="E464" s="41"/>
      <c r="F464" s="41"/>
      <c r="G464" s="42"/>
      <c r="H464" s="41"/>
      <c r="I464" s="44"/>
      <c r="J464" s="44"/>
      <c r="K464" s="44"/>
      <c r="L464" s="44"/>
      <c r="M464" s="41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39"/>
      <c r="B465" s="40"/>
      <c r="C465" s="39"/>
      <c r="D465" s="41"/>
      <c r="E465" s="41"/>
      <c r="F465" s="41"/>
      <c r="G465" s="42"/>
      <c r="H465" s="41"/>
      <c r="I465" s="44"/>
      <c r="J465" s="44"/>
      <c r="K465" s="44"/>
      <c r="L465" s="44"/>
      <c r="M465" s="41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39"/>
      <c r="B466" s="40"/>
      <c r="C466" s="39"/>
      <c r="D466" s="41"/>
      <c r="E466" s="41"/>
      <c r="F466" s="41"/>
      <c r="G466" s="42"/>
      <c r="H466" s="41"/>
      <c r="I466" s="44"/>
      <c r="J466" s="44"/>
      <c r="K466" s="44"/>
      <c r="L466" s="44"/>
      <c r="M466" s="41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39"/>
      <c r="B467" s="40"/>
      <c r="C467" s="39"/>
      <c r="D467" s="41"/>
      <c r="E467" s="41"/>
      <c r="F467" s="41"/>
      <c r="G467" s="42"/>
      <c r="H467" s="41"/>
      <c r="I467" s="44"/>
      <c r="J467" s="44"/>
      <c r="K467" s="44"/>
      <c r="L467" s="44"/>
      <c r="M467" s="41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39"/>
      <c r="B468" s="40"/>
      <c r="C468" s="39"/>
      <c r="D468" s="41"/>
      <c r="E468" s="41"/>
      <c r="F468" s="41"/>
      <c r="G468" s="42"/>
      <c r="H468" s="41"/>
      <c r="I468" s="44"/>
      <c r="J468" s="44"/>
      <c r="K468" s="44"/>
      <c r="L468" s="44"/>
      <c r="M468" s="41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39"/>
      <c r="B469" s="40"/>
      <c r="C469" s="39"/>
      <c r="D469" s="41"/>
      <c r="E469" s="41"/>
      <c r="F469" s="41"/>
      <c r="G469" s="42"/>
      <c r="H469" s="41"/>
      <c r="I469" s="44"/>
      <c r="J469" s="44"/>
      <c r="K469" s="44"/>
      <c r="L469" s="44"/>
      <c r="M469" s="41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39"/>
      <c r="B470" s="40"/>
      <c r="C470" s="39"/>
      <c r="D470" s="41"/>
      <c r="E470" s="41"/>
      <c r="F470" s="41"/>
      <c r="G470" s="42"/>
      <c r="H470" s="41"/>
      <c r="I470" s="44"/>
      <c r="J470" s="44"/>
      <c r="K470" s="44"/>
      <c r="L470" s="44"/>
      <c r="M470" s="41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39"/>
      <c r="B471" s="40"/>
      <c r="C471" s="39"/>
      <c r="D471" s="41"/>
      <c r="E471" s="41"/>
      <c r="F471" s="41"/>
      <c r="G471" s="42"/>
      <c r="H471" s="41"/>
      <c r="I471" s="44"/>
      <c r="J471" s="44"/>
      <c r="K471" s="44"/>
      <c r="L471" s="44"/>
      <c r="M471" s="41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39"/>
      <c r="B472" s="40"/>
      <c r="C472" s="39"/>
      <c r="D472" s="41"/>
      <c r="E472" s="41"/>
      <c r="F472" s="41"/>
      <c r="G472" s="42"/>
      <c r="H472" s="41"/>
      <c r="I472" s="44"/>
      <c r="J472" s="44"/>
      <c r="K472" s="44"/>
      <c r="L472" s="44"/>
      <c r="M472" s="41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39"/>
      <c r="B473" s="40"/>
      <c r="C473" s="39"/>
      <c r="D473" s="41"/>
      <c r="E473" s="41"/>
      <c r="F473" s="41"/>
      <c r="G473" s="42"/>
      <c r="H473" s="41"/>
      <c r="I473" s="44"/>
      <c r="J473" s="44"/>
      <c r="K473" s="44"/>
      <c r="L473" s="44"/>
      <c r="M473" s="41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39"/>
      <c r="B474" s="40"/>
      <c r="C474" s="39"/>
      <c r="D474" s="41"/>
      <c r="E474" s="41"/>
      <c r="F474" s="41"/>
      <c r="G474" s="42"/>
      <c r="H474" s="41"/>
      <c r="I474" s="44"/>
      <c r="J474" s="44"/>
      <c r="K474" s="44"/>
      <c r="L474" s="44"/>
      <c r="M474" s="41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39"/>
      <c r="B475" s="40"/>
      <c r="C475" s="39"/>
      <c r="D475" s="41"/>
      <c r="E475" s="41"/>
      <c r="F475" s="41"/>
      <c r="G475" s="42"/>
      <c r="H475" s="41"/>
      <c r="I475" s="44"/>
      <c r="J475" s="44"/>
      <c r="K475" s="44"/>
      <c r="L475" s="44"/>
      <c r="M475" s="41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39"/>
      <c r="B476" s="40"/>
      <c r="C476" s="39"/>
      <c r="D476" s="41"/>
      <c r="E476" s="41"/>
      <c r="F476" s="41"/>
      <c r="G476" s="42"/>
      <c r="H476" s="41"/>
      <c r="I476" s="44"/>
      <c r="J476" s="44"/>
      <c r="K476" s="44"/>
      <c r="L476" s="44"/>
      <c r="M476" s="41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39"/>
      <c r="B477" s="40"/>
      <c r="C477" s="39"/>
      <c r="D477" s="41"/>
      <c r="E477" s="41"/>
      <c r="F477" s="41"/>
      <c r="G477" s="42"/>
      <c r="H477" s="41"/>
      <c r="I477" s="44"/>
      <c r="J477" s="44"/>
      <c r="K477" s="44"/>
      <c r="L477" s="44"/>
      <c r="M477" s="41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39"/>
      <c r="B478" s="40"/>
      <c r="C478" s="39"/>
      <c r="D478" s="41"/>
      <c r="E478" s="41"/>
      <c r="F478" s="41"/>
      <c r="G478" s="42"/>
      <c r="H478" s="41"/>
      <c r="I478" s="44"/>
      <c r="J478" s="44"/>
      <c r="K478" s="44"/>
      <c r="L478" s="44"/>
      <c r="M478" s="41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39"/>
      <c r="B479" s="40"/>
      <c r="C479" s="39"/>
      <c r="D479" s="41"/>
      <c r="E479" s="41"/>
      <c r="F479" s="41"/>
      <c r="G479" s="42"/>
      <c r="H479" s="41"/>
      <c r="I479" s="44"/>
      <c r="J479" s="44"/>
      <c r="K479" s="44"/>
      <c r="L479" s="44"/>
      <c r="M479" s="41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39"/>
      <c r="B480" s="40"/>
      <c r="C480" s="39"/>
      <c r="D480" s="41"/>
      <c r="E480" s="41"/>
      <c r="F480" s="41"/>
      <c r="G480" s="42"/>
      <c r="H480" s="41"/>
      <c r="I480" s="44"/>
      <c r="J480" s="44"/>
      <c r="K480" s="44"/>
      <c r="L480" s="44"/>
      <c r="M480" s="41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39"/>
      <c r="B481" s="40"/>
      <c r="C481" s="39"/>
      <c r="D481" s="41"/>
      <c r="E481" s="41"/>
      <c r="F481" s="41"/>
      <c r="G481" s="42"/>
      <c r="H481" s="41"/>
      <c r="I481" s="44"/>
      <c r="J481" s="44"/>
      <c r="K481" s="44"/>
      <c r="L481" s="44"/>
      <c r="M481" s="41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39"/>
      <c r="B482" s="40"/>
      <c r="C482" s="39"/>
      <c r="D482" s="41"/>
      <c r="E482" s="41"/>
      <c r="F482" s="41"/>
      <c r="G482" s="42"/>
      <c r="H482" s="41"/>
      <c r="I482" s="44"/>
      <c r="J482" s="44"/>
      <c r="K482" s="44"/>
      <c r="L482" s="44"/>
      <c r="M482" s="41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39"/>
      <c r="B483" s="40"/>
      <c r="C483" s="39"/>
      <c r="D483" s="41"/>
      <c r="E483" s="41"/>
      <c r="F483" s="41"/>
      <c r="G483" s="42"/>
      <c r="H483" s="41"/>
      <c r="I483" s="44"/>
      <c r="J483" s="44"/>
      <c r="K483" s="44"/>
      <c r="L483" s="44"/>
      <c r="M483" s="41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39"/>
      <c r="B484" s="40"/>
      <c r="C484" s="39"/>
      <c r="D484" s="41"/>
      <c r="E484" s="41"/>
      <c r="F484" s="41"/>
      <c r="G484" s="42"/>
      <c r="H484" s="41"/>
      <c r="I484" s="44"/>
      <c r="J484" s="44"/>
      <c r="K484" s="44"/>
      <c r="L484" s="44"/>
      <c r="M484" s="41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39"/>
      <c r="B485" s="40"/>
      <c r="C485" s="39"/>
      <c r="D485" s="41"/>
      <c r="E485" s="41"/>
      <c r="F485" s="41"/>
      <c r="G485" s="42"/>
      <c r="H485" s="41"/>
      <c r="I485" s="44"/>
      <c r="J485" s="44"/>
      <c r="K485" s="44"/>
      <c r="L485" s="44"/>
      <c r="M485" s="41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39"/>
      <c r="B486" s="40"/>
      <c r="C486" s="39"/>
      <c r="D486" s="41"/>
      <c r="E486" s="41"/>
      <c r="F486" s="41"/>
      <c r="G486" s="42"/>
      <c r="H486" s="41"/>
      <c r="I486" s="44"/>
      <c r="J486" s="44"/>
      <c r="K486" s="44"/>
      <c r="L486" s="44"/>
      <c r="M486" s="41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39"/>
      <c r="B487" s="40"/>
      <c r="C487" s="39"/>
      <c r="D487" s="41"/>
      <c r="E487" s="41"/>
      <c r="F487" s="41"/>
      <c r="G487" s="42"/>
      <c r="H487" s="41"/>
      <c r="I487" s="44"/>
      <c r="J487" s="44"/>
      <c r="K487" s="44"/>
      <c r="L487" s="44"/>
      <c r="M487" s="41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39"/>
      <c r="B488" s="40"/>
      <c r="C488" s="39"/>
      <c r="D488" s="41"/>
      <c r="E488" s="41"/>
      <c r="F488" s="41"/>
      <c r="G488" s="42"/>
      <c r="H488" s="41"/>
      <c r="I488" s="44"/>
      <c r="J488" s="44"/>
      <c r="K488" s="44"/>
      <c r="L488" s="44"/>
      <c r="M488" s="41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39"/>
      <c r="B489" s="40"/>
      <c r="C489" s="39"/>
      <c r="D489" s="41"/>
      <c r="E489" s="41"/>
      <c r="F489" s="41"/>
      <c r="G489" s="42"/>
      <c r="H489" s="41"/>
      <c r="I489" s="44"/>
      <c r="J489" s="44"/>
      <c r="K489" s="44"/>
      <c r="L489" s="44"/>
      <c r="M489" s="41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39"/>
      <c r="B490" s="40"/>
      <c r="C490" s="39"/>
      <c r="D490" s="41"/>
      <c r="E490" s="41"/>
      <c r="F490" s="41"/>
      <c r="G490" s="42"/>
      <c r="H490" s="41"/>
      <c r="I490" s="44"/>
      <c r="J490" s="44"/>
      <c r="K490" s="44"/>
      <c r="L490" s="44"/>
      <c r="M490" s="41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39"/>
      <c r="B491" s="40"/>
      <c r="C491" s="39"/>
      <c r="D491" s="41"/>
      <c r="E491" s="41"/>
      <c r="F491" s="41"/>
      <c r="G491" s="42"/>
      <c r="H491" s="41"/>
      <c r="I491" s="44"/>
      <c r="J491" s="44"/>
      <c r="K491" s="44"/>
      <c r="L491" s="44"/>
      <c r="M491" s="41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39"/>
      <c r="B492" s="40"/>
      <c r="C492" s="39"/>
      <c r="D492" s="41"/>
      <c r="E492" s="41"/>
      <c r="F492" s="41"/>
      <c r="G492" s="42"/>
      <c r="H492" s="41"/>
      <c r="I492" s="44"/>
      <c r="J492" s="44"/>
      <c r="K492" s="44"/>
      <c r="L492" s="44"/>
      <c r="M492" s="41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39"/>
      <c r="B493" s="40"/>
      <c r="C493" s="39"/>
      <c r="D493" s="41"/>
      <c r="E493" s="41"/>
      <c r="F493" s="41"/>
      <c r="G493" s="42"/>
      <c r="H493" s="41"/>
      <c r="I493" s="44"/>
      <c r="J493" s="44"/>
      <c r="K493" s="44"/>
      <c r="L493" s="44"/>
      <c r="M493" s="41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39"/>
      <c r="B494" s="40"/>
      <c r="C494" s="39"/>
      <c r="D494" s="41"/>
      <c r="E494" s="41"/>
      <c r="F494" s="41"/>
      <c r="G494" s="42"/>
      <c r="H494" s="41"/>
      <c r="I494" s="44"/>
      <c r="J494" s="44"/>
      <c r="K494" s="44"/>
      <c r="L494" s="44"/>
      <c r="M494" s="41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39"/>
      <c r="B495" s="40"/>
      <c r="C495" s="39"/>
      <c r="D495" s="41"/>
      <c r="E495" s="41"/>
      <c r="F495" s="41"/>
      <c r="G495" s="42"/>
      <c r="H495" s="41"/>
      <c r="I495" s="44"/>
      <c r="J495" s="44"/>
      <c r="K495" s="44"/>
      <c r="L495" s="44"/>
      <c r="M495" s="41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39"/>
      <c r="B496" s="40"/>
      <c r="C496" s="39"/>
      <c r="D496" s="41"/>
      <c r="E496" s="41"/>
      <c r="F496" s="41"/>
      <c r="G496" s="42"/>
      <c r="H496" s="41"/>
      <c r="I496" s="44"/>
      <c r="J496" s="44"/>
      <c r="K496" s="44"/>
      <c r="L496" s="44"/>
      <c r="M496" s="41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39"/>
      <c r="B497" s="40"/>
      <c r="C497" s="39"/>
      <c r="D497" s="41"/>
      <c r="E497" s="41"/>
      <c r="F497" s="41"/>
      <c r="G497" s="42"/>
      <c r="H497" s="41"/>
      <c r="I497" s="44"/>
      <c r="J497" s="44"/>
      <c r="K497" s="44"/>
      <c r="L497" s="44"/>
      <c r="M497" s="41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39"/>
      <c r="B498" s="40"/>
      <c r="C498" s="39"/>
      <c r="D498" s="41"/>
      <c r="E498" s="41"/>
      <c r="F498" s="41"/>
      <c r="G498" s="42"/>
      <c r="H498" s="41"/>
      <c r="I498" s="44"/>
      <c r="J498" s="44"/>
      <c r="K498" s="44"/>
      <c r="L498" s="44"/>
      <c r="M498" s="41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39"/>
      <c r="B499" s="40"/>
      <c r="C499" s="39"/>
      <c r="D499" s="41"/>
      <c r="E499" s="41"/>
      <c r="F499" s="41"/>
      <c r="G499" s="42"/>
      <c r="H499" s="41"/>
      <c r="I499" s="44"/>
      <c r="J499" s="44"/>
      <c r="K499" s="44"/>
      <c r="L499" s="44"/>
      <c r="M499" s="41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39"/>
      <c r="B500" s="40"/>
      <c r="C500" s="39"/>
      <c r="D500" s="41"/>
      <c r="E500" s="41"/>
      <c r="F500" s="41"/>
      <c r="G500" s="42"/>
      <c r="H500" s="41"/>
      <c r="I500" s="44"/>
      <c r="J500" s="44"/>
      <c r="K500" s="44"/>
      <c r="L500" s="44"/>
      <c r="M500" s="41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39"/>
      <c r="B501" s="40"/>
      <c r="C501" s="39"/>
      <c r="D501" s="41"/>
      <c r="E501" s="41"/>
      <c r="F501" s="41"/>
      <c r="G501" s="42"/>
      <c r="H501" s="41"/>
      <c r="I501" s="44"/>
      <c r="J501" s="44"/>
      <c r="K501" s="44"/>
      <c r="L501" s="44"/>
      <c r="M501" s="41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39"/>
      <c r="B502" s="40"/>
      <c r="C502" s="39"/>
      <c r="D502" s="41"/>
      <c r="E502" s="41"/>
      <c r="F502" s="41"/>
      <c r="G502" s="42"/>
      <c r="H502" s="41"/>
      <c r="I502" s="44"/>
      <c r="J502" s="44"/>
      <c r="K502" s="44"/>
      <c r="L502" s="44"/>
      <c r="M502" s="41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39"/>
      <c r="B503" s="40"/>
      <c r="C503" s="39"/>
      <c r="D503" s="41"/>
      <c r="E503" s="41"/>
      <c r="F503" s="41"/>
      <c r="G503" s="42"/>
      <c r="H503" s="41"/>
      <c r="I503" s="44"/>
      <c r="J503" s="44"/>
      <c r="K503" s="44"/>
      <c r="L503" s="44"/>
      <c r="M503" s="41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39"/>
      <c r="B504" s="40"/>
      <c r="C504" s="39"/>
      <c r="D504" s="41"/>
      <c r="E504" s="41"/>
      <c r="F504" s="41"/>
      <c r="G504" s="42"/>
      <c r="H504" s="41"/>
      <c r="I504" s="44"/>
      <c r="J504" s="44"/>
      <c r="K504" s="44"/>
      <c r="L504" s="44"/>
      <c r="M504" s="41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39"/>
      <c r="B505" s="40"/>
      <c r="C505" s="39"/>
      <c r="D505" s="41"/>
      <c r="E505" s="41"/>
      <c r="F505" s="41"/>
      <c r="G505" s="42"/>
      <c r="H505" s="41"/>
      <c r="I505" s="44"/>
      <c r="J505" s="44"/>
      <c r="K505" s="44"/>
      <c r="L505" s="44"/>
      <c r="M505" s="41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39"/>
      <c r="B506" s="40"/>
      <c r="C506" s="39"/>
      <c r="D506" s="41"/>
      <c r="E506" s="41"/>
      <c r="F506" s="41"/>
      <c r="G506" s="42"/>
      <c r="H506" s="41"/>
      <c r="I506" s="44"/>
      <c r="J506" s="44"/>
      <c r="K506" s="44"/>
      <c r="L506" s="44"/>
      <c r="M506" s="41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39"/>
      <c r="B507" s="40"/>
      <c r="C507" s="39"/>
      <c r="D507" s="41"/>
      <c r="E507" s="41"/>
      <c r="F507" s="41"/>
      <c r="G507" s="42"/>
      <c r="H507" s="41"/>
      <c r="I507" s="44"/>
      <c r="J507" s="44"/>
      <c r="K507" s="44"/>
      <c r="L507" s="44"/>
      <c r="M507" s="41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39"/>
      <c r="B508" s="40"/>
      <c r="C508" s="39"/>
      <c r="D508" s="41"/>
      <c r="E508" s="41"/>
      <c r="F508" s="41"/>
      <c r="G508" s="42"/>
      <c r="H508" s="41"/>
      <c r="I508" s="44"/>
      <c r="J508" s="44"/>
      <c r="K508" s="44"/>
      <c r="L508" s="44"/>
      <c r="M508" s="41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39"/>
      <c r="B509" s="40"/>
      <c r="C509" s="39"/>
      <c r="D509" s="41"/>
      <c r="E509" s="41"/>
      <c r="F509" s="41"/>
      <c r="G509" s="42"/>
      <c r="H509" s="41"/>
      <c r="I509" s="44"/>
      <c r="J509" s="44"/>
      <c r="K509" s="44"/>
      <c r="L509" s="44"/>
      <c r="M509" s="41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39"/>
      <c r="B510" s="40"/>
      <c r="C510" s="39"/>
      <c r="D510" s="41"/>
      <c r="E510" s="41"/>
      <c r="F510" s="41"/>
      <c r="G510" s="42"/>
      <c r="H510" s="41"/>
      <c r="I510" s="44"/>
      <c r="J510" s="44"/>
      <c r="K510" s="44"/>
      <c r="L510" s="44"/>
      <c r="M510" s="41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39"/>
      <c r="B511" s="40"/>
      <c r="C511" s="39"/>
      <c r="D511" s="41"/>
      <c r="E511" s="41"/>
      <c r="F511" s="41"/>
      <c r="G511" s="42"/>
      <c r="H511" s="41"/>
      <c r="I511" s="44"/>
      <c r="J511" s="44"/>
      <c r="K511" s="44"/>
      <c r="L511" s="44"/>
      <c r="M511" s="41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39"/>
      <c r="B512" s="40"/>
      <c r="C512" s="39"/>
      <c r="D512" s="41"/>
      <c r="E512" s="41"/>
      <c r="F512" s="41"/>
      <c r="G512" s="42"/>
      <c r="H512" s="41"/>
      <c r="I512" s="44"/>
      <c r="J512" s="44"/>
      <c r="K512" s="44"/>
      <c r="L512" s="44"/>
      <c r="M512" s="41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39"/>
      <c r="B513" s="40"/>
      <c r="C513" s="39"/>
      <c r="D513" s="41"/>
      <c r="E513" s="41"/>
      <c r="F513" s="41"/>
      <c r="G513" s="42"/>
      <c r="H513" s="41"/>
      <c r="I513" s="44"/>
      <c r="J513" s="44"/>
      <c r="K513" s="44"/>
      <c r="L513" s="44"/>
      <c r="M513" s="41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39"/>
      <c r="B514" s="40"/>
      <c r="C514" s="39"/>
      <c r="D514" s="41"/>
      <c r="E514" s="41"/>
      <c r="F514" s="41"/>
      <c r="G514" s="42"/>
      <c r="H514" s="41"/>
      <c r="I514" s="44"/>
      <c r="J514" s="44"/>
      <c r="K514" s="44"/>
      <c r="L514" s="44"/>
      <c r="M514" s="41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39"/>
      <c r="B515" s="40"/>
      <c r="C515" s="39"/>
      <c r="D515" s="41"/>
      <c r="E515" s="41"/>
      <c r="F515" s="41"/>
      <c r="G515" s="42"/>
      <c r="H515" s="41"/>
      <c r="I515" s="44"/>
      <c r="J515" s="44"/>
      <c r="K515" s="44"/>
      <c r="L515" s="44"/>
      <c r="M515" s="41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39"/>
      <c r="B516" s="40"/>
      <c r="C516" s="39"/>
      <c r="D516" s="41"/>
      <c r="E516" s="41"/>
      <c r="F516" s="41"/>
      <c r="G516" s="42"/>
      <c r="H516" s="41"/>
      <c r="I516" s="44"/>
      <c r="J516" s="44"/>
      <c r="K516" s="44"/>
      <c r="L516" s="44"/>
      <c r="M516" s="41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39"/>
      <c r="B517" s="40"/>
      <c r="C517" s="39"/>
      <c r="D517" s="41"/>
      <c r="E517" s="41"/>
      <c r="F517" s="41"/>
      <c r="G517" s="42"/>
      <c r="H517" s="41"/>
      <c r="I517" s="44"/>
      <c r="J517" s="44"/>
      <c r="K517" s="44"/>
      <c r="L517" s="44"/>
      <c r="M517" s="41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39"/>
      <c r="B518" s="40"/>
      <c r="C518" s="39"/>
      <c r="D518" s="41"/>
      <c r="E518" s="41"/>
      <c r="F518" s="41"/>
      <c r="G518" s="42"/>
      <c r="H518" s="41"/>
      <c r="I518" s="44"/>
      <c r="J518" s="44"/>
      <c r="K518" s="44"/>
      <c r="L518" s="44"/>
      <c r="M518" s="41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39"/>
      <c r="B519" s="40"/>
      <c r="C519" s="39"/>
      <c r="D519" s="41"/>
      <c r="E519" s="41"/>
      <c r="F519" s="41"/>
      <c r="G519" s="42"/>
      <c r="H519" s="41"/>
      <c r="I519" s="44"/>
      <c r="J519" s="44"/>
      <c r="K519" s="44"/>
      <c r="L519" s="44"/>
      <c r="M519" s="41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39"/>
      <c r="B520" s="40"/>
      <c r="C520" s="39"/>
      <c r="D520" s="41"/>
      <c r="E520" s="41"/>
      <c r="F520" s="41"/>
      <c r="G520" s="42"/>
      <c r="H520" s="41"/>
      <c r="I520" s="44"/>
      <c r="J520" s="44"/>
      <c r="K520" s="44"/>
      <c r="L520" s="44"/>
      <c r="M520" s="41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39"/>
      <c r="B521" s="40"/>
      <c r="C521" s="39"/>
      <c r="D521" s="41"/>
      <c r="E521" s="41"/>
      <c r="F521" s="41"/>
      <c r="G521" s="42"/>
      <c r="H521" s="41"/>
      <c r="I521" s="44"/>
      <c r="J521" s="44"/>
      <c r="K521" s="44"/>
      <c r="L521" s="44"/>
      <c r="M521" s="41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39"/>
      <c r="B522" s="40"/>
      <c r="C522" s="39"/>
      <c r="D522" s="41"/>
      <c r="E522" s="41"/>
      <c r="F522" s="41"/>
      <c r="G522" s="42"/>
      <c r="H522" s="41"/>
      <c r="I522" s="44"/>
      <c r="J522" s="44"/>
      <c r="K522" s="44"/>
      <c r="L522" s="44"/>
      <c r="M522" s="41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39"/>
      <c r="B523" s="40"/>
      <c r="C523" s="39"/>
      <c r="D523" s="41"/>
      <c r="E523" s="41"/>
      <c r="F523" s="41"/>
      <c r="G523" s="42"/>
      <c r="H523" s="41"/>
      <c r="I523" s="44"/>
      <c r="J523" s="44"/>
      <c r="K523" s="44"/>
      <c r="L523" s="44"/>
      <c r="M523" s="41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39"/>
      <c r="B524" s="40"/>
      <c r="C524" s="39"/>
      <c r="D524" s="41"/>
      <c r="E524" s="41"/>
      <c r="F524" s="41"/>
      <c r="G524" s="42"/>
      <c r="H524" s="41"/>
      <c r="I524" s="44"/>
      <c r="J524" s="44"/>
      <c r="K524" s="44"/>
      <c r="L524" s="44"/>
      <c r="M524" s="41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39"/>
      <c r="B525" s="40"/>
      <c r="C525" s="39"/>
      <c r="D525" s="41"/>
      <c r="E525" s="41"/>
      <c r="F525" s="41"/>
      <c r="G525" s="42"/>
      <c r="H525" s="41"/>
      <c r="I525" s="44"/>
      <c r="J525" s="44"/>
      <c r="K525" s="44"/>
      <c r="L525" s="44"/>
      <c r="M525" s="41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39"/>
      <c r="B526" s="40"/>
      <c r="C526" s="39"/>
      <c r="D526" s="41"/>
      <c r="E526" s="41"/>
      <c r="F526" s="41"/>
      <c r="G526" s="42"/>
      <c r="H526" s="41"/>
      <c r="I526" s="44"/>
      <c r="J526" s="44"/>
      <c r="K526" s="44"/>
      <c r="L526" s="44"/>
      <c r="M526" s="41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39"/>
      <c r="B527" s="40"/>
      <c r="C527" s="39"/>
      <c r="D527" s="41"/>
      <c r="E527" s="41"/>
      <c r="F527" s="41"/>
      <c r="G527" s="42"/>
      <c r="H527" s="41"/>
      <c r="I527" s="44"/>
      <c r="J527" s="44"/>
      <c r="K527" s="44"/>
      <c r="L527" s="44"/>
      <c r="M527" s="41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39"/>
      <c r="B528" s="40"/>
      <c r="C528" s="39"/>
      <c r="D528" s="41"/>
      <c r="E528" s="41"/>
      <c r="F528" s="41"/>
      <c r="G528" s="42"/>
      <c r="H528" s="41"/>
      <c r="I528" s="44"/>
      <c r="J528" s="44"/>
      <c r="K528" s="44"/>
      <c r="L528" s="44"/>
      <c r="M528" s="41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39"/>
      <c r="B529" s="40"/>
      <c r="C529" s="39"/>
      <c r="D529" s="41"/>
      <c r="E529" s="41"/>
      <c r="F529" s="41"/>
      <c r="G529" s="42"/>
      <c r="H529" s="41"/>
      <c r="I529" s="44"/>
      <c r="J529" s="44"/>
      <c r="K529" s="44"/>
      <c r="L529" s="44"/>
      <c r="M529" s="41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39"/>
      <c r="B530" s="40"/>
      <c r="C530" s="39"/>
      <c r="D530" s="41"/>
      <c r="E530" s="41"/>
      <c r="F530" s="41"/>
      <c r="G530" s="42"/>
      <c r="H530" s="41"/>
      <c r="I530" s="44"/>
      <c r="J530" s="44"/>
      <c r="K530" s="44"/>
      <c r="L530" s="44"/>
      <c r="M530" s="41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39"/>
      <c r="B531" s="40"/>
      <c r="C531" s="39"/>
      <c r="D531" s="41"/>
      <c r="E531" s="41"/>
      <c r="F531" s="41"/>
      <c r="G531" s="42"/>
      <c r="H531" s="41"/>
      <c r="I531" s="44"/>
      <c r="J531" s="44"/>
      <c r="K531" s="44"/>
      <c r="L531" s="44"/>
      <c r="M531" s="41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39"/>
      <c r="B532" s="40"/>
      <c r="C532" s="39"/>
      <c r="D532" s="41"/>
      <c r="E532" s="41"/>
      <c r="F532" s="41"/>
      <c r="G532" s="42"/>
      <c r="H532" s="41"/>
      <c r="I532" s="44"/>
      <c r="J532" s="44"/>
      <c r="K532" s="44"/>
      <c r="L532" s="44"/>
      <c r="M532" s="41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39"/>
      <c r="B533" s="40"/>
      <c r="C533" s="39"/>
      <c r="D533" s="41"/>
      <c r="E533" s="41"/>
      <c r="F533" s="41"/>
      <c r="G533" s="42"/>
      <c r="H533" s="41"/>
      <c r="I533" s="44"/>
      <c r="J533" s="44"/>
      <c r="K533" s="44"/>
      <c r="L533" s="44"/>
      <c r="M533" s="41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39"/>
      <c r="B534" s="40"/>
      <c r="C534" s="39"/>
      <c r="D534" s="41"/>
      <c r="E534" s="41"/>
      <c r="F534" s="41"/>
      <c r="G534" s="42"/>
      <c r="H534" s="41"/>
      <c r="I534" s="44"/>
      <c r="J534" s="44"/>
      <c r="K534" s="44"/>
      <c r="L534" s="44"/>
      <c r="M534" s="41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39"/>
      <c r="B535" s="40"/>
      <c r="C535" s="39"/>
      <c r="D535" s="41"/>
      <c r="E535" s="41"/>
      <c r="F535" s="41"/>
      <c r="G535" s="42"/>
      <c r="H535" s="41"/>
      <c r="I535" s="44"/>
      <c r="J535" s="44"/>
      <c r="K535" s="44"/>
      <c r="L535" s="44"/>
      <c r="M535" s="41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39"/>
      <c r="B536" s="40"/>
      <c r="C536" s="39"/>
      <c r="D536" s="41"/>
      <c r="E536" s="41"/>
      <c r="F536" s="41"/>
      <c r="G536" s="42"/>
      <c r="H536" s="41"/>
      <c r="I536" s="44"/>
      <c r="J536" s="44"/>
      <c r="K536" s="44"/>
      <c r="L536" s="44"/>
      <c r="M536" s="41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39"/>
      <c r="B537" s="40"/>
      <c r="C537" s="39"/>
      <c r="D537" s="41"/>
      <c r="E537" s="41"/>
      <c r="F537" s="41"/>
      <c r="G537" s="42"/>
      <c r="H537" s="41"/>
      <c r="I537" s="44"/>
      <c r="J537" s="44"/>
      <c r="K537" s="44"/>
      <c r="L537" s="44"/>
      <c r="M537" s="41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39"/>
      <c r="B538" s="40"/>
      <c r="C538" s="39"/>
      <c r="D538" s="41"/>
      <c r="E538" s="41"/>
      <c r="F538" s="41"/>
      <c r="G538" s="42"/>
      <c r="H538" s="41"/>
      <c r="I538" s="44"/>
      <c r="J538" s="44"/>
      <c r="K538" s="44"/>
      <c r="L538" s="44"/>
      <c r="M538" s="41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39"/>
      <c r="B539" s="40"/>
      <c r="C539" s="39"/>
      <c r="D539" s="41"/>
      <c r="E539" s="41"/>
      <c r="F539" s="41"/>
      <c r="G539" s="42"/>
      <c r="H539" s="41"/>
      <c r="I539" s="44"/>
      <c r="J539" s="44"/>
      <c r="K539" s="44"/>
      <c r="L539" s="44"/>
      <c r="M539" s="41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39"/>
      <c r="B540" s="40"/>
      <c r="C540" s="39"/>
      <c r="D540" s="41"/>
      <c r="E540" s="41"/>
      <c r="F540" s="41"/>
      <c r="G540" s="42"/>
      <c r="H540" s="41"/>
      <c r="I540" s="44"/>
      <c r="J540" s="44"/>
      <c r="K540" s="44"/>
      <c r="L540" s="44"/>
      <c r="M540" s="41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39"/>
      <c r="B541" s="40"/>
      <c r="C541" s="39"/>
      <c r="D541" s="41"/>
      <c r="E541" s="41"/>
      <c r="F541" s="41"/>
      <c r="G541" s="42"/>
      <c r="H541" s="41"/>
      <c r="I541" s="44"/>
      <c r="J541" s="44"/>
      <c r="K541" s="44"/>
      <c r="L541" s="44"/>
      <c r="M541" s="41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39"/>
      <c r="B542" s="40"/>
      <c r="C542" s="39"/>
      <c r="D542" s="41"/>
      <c r="E542" s="41"/>
      <c r="F542" s="41"/>
      <c r="G542" s="42"/>
      <c r="H542" s="41"/>
      <c r="I542" s="44"/>
      <c r="J542" s="44"/>
      <c r="K542" s="44"/>
      <c r="L542" s="44"/>
      <c r="M542" s="41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39"/>
      <c r="B543" s="40"/>
      <c r="C543" s="39"/>
      <c r="D543" s="41"/>
      <c r="E543" s="41"/>
      <c r="F543" s="41"/>
      <c r="G543" s="42"/>
      <c r="H543" s="41"/>
      <c r="I543" s="44"/>
      <c r="J543" s="44"/>
      <c r="K543" s="44"/>
      <c r="L543" s="44"/>
      <c r="M543" s="41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39"/>
      <c r="B544" s="40"/>
      <c r="C544" s="39"/>
      <c r="D544" s="41"/>
      <c r="E544" s="41"/>
      <c r="F544" s="41"/>
      <c r="G544" s="42"/>
      <c r="H544" s="41"/>
      <c r="I544" s="44"/>
      <c r="J544" s="44"/>
      <c r="K544" s="44"/>
      <c r="L544" s="44"/>
      <c r="M544" s="41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39"/>
      <c r="B545" s="40"/>
      <c r="C545" s="39"/>
      <c r="D545" s="41"/>
      <c r="E545" s="41"/>
      <c r="F545" s="41"/>
      <c r="G545" s="42"/>
      <c r="H545" s="41"/>
      <c r="I545" s="44"/>
      <c r="J545" s="44"/>
      <c r="K545" s="44"/>
      <c r="L545" s="44"/>
      <c r="M545" s="41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39"/>
      <c r="B546" s="40"/>
      <c r="C546" s="39"/>
      <c r="D546" s="41"/>
      <c r="E546" s="41"/>
      <c r="F546" s="41"/>
      <c r="G546" s="42"/>
      <c r="H546" s="41"/>
      <c r="I546" s="44"/>
      <c r="J546" s="44"/>
      <c r="K546" s="44"/>
      <c r="L546" s="44"/>
      <c r="M546" s="41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39"/>
      <c r="B547" s="40"/>
      <c r="C547" s="39"/>
      <c r="D547" s="41"/>
      <c r="E547" s="41"/>
      <c r="F547" s="41"/>
      <c r="G547" s="42"/>
      <c r="H547" s="41"/>
      <c r="I547" s="44"/>
      <c r="J547" s="44"/>
      <c r="K547" s="44"/>
      <c r="L547" s="44"/>
      <c r="M547" s="41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39"/>
      <c r="B548" s="40"/>
      <c r="C548" s="39"/>
      <c r="D548" s="41"/>
      <c r="E548" s="41"/>
      <c r="F548" s="41"/>
      <c r="G548" s="42"/>
      <c r="H548" s="41"/>
      <c r="I548" s="44"/>
      <c r="J548" s="44"/>
      <c r="K548" s="44"/>
      <c r="L548" s="44"/>
      <c r="M548" s="41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39"/>
      <c r="B549" s="40"/>
      <c r="C549" s="39"/>
      <c r="D549" s="41"/>
      <c r="E549" s="41"/>
      <c r="F549" s="41"/>
      <c r="G549" s="42"/>
      <c r="H549" s="41"/>
      <c r="I549" s="44"/>
      <c r="J549" s="44"/>
      <c r="K549" s="44"/>
      <c r="L549" s="44"/>
      <c r="M549" s="41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39"/>
      <c r="B550" s="40"/>
      <c r="C550" s="39"/>
      <c r="D550" s="41"/>
      <c r="E550" s="41"/>
      <c r="F550" s="41"/>
      <c r="G550" s="42"/>
      <c r="H550" s="41"/>
      <c r="I550" s="44"/>
      <c r="J550" s="44"/>
      <c r="K550" s="44"/>
      <c r="L550" s="44"/>
      <c r="M550" s="41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39"/>
      <c r="B551" s="40"/>
      <c r="C551" s="39"/>
      <c r="D551" s="41"/>
      <c r="E551" s="41"/>
      <c r="F551" s="41"/>
      <c r="G551" s="42"/>
      <c r="H551" s="41"/>
      <c r="I551" s="44"/>
      <c r="J551" s="44"/>
      <c r="K551" s="44"/>
      <c r="L551" s="44"/>
      <c r="M551" s="41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39"/>
      <c r="B552" s="40"/>
      <c r="C552" s="39"/>
      <c r="D552" s="41"/>
      <c r="E552" s="41"/>
      <c r="F552" s="41"/>
      <c r="G552" s="42"/>
      <c r="H552" s="41"/>
      <c r="I552" s="44"/>
      <c r="J552" s="44"/>
      <c r="K552" s="44"/>
      <c r="L552" s="44"/>
      <c r="M552" s="41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39"/>
      <c r="B553" s="40"/>
      <c r="C553" s="39"/>
      <c r="D553" s="41"/>
      <c r="E553" s="41"/>
      <c r="F553" s="41"/>
      <c r="G553" s="42"/>
      <c r="H553" s="41"/>
      <c r="I553" s="44"/>
      <c r="J553" s="44"/>
      <c r="K553" s="44"/>
      <c r="L553" s="44"/>
      <c r="M553" s="41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39"/>
      <c r="B554" s="40"/>
      <c r="C554" s="39"/>
      <c r="D554" s="41"/>
      <c r="E554" s="41"/>
      <c r="F554" s="41"/>
      <c r="G554" s="42"/>
      <c r="H554" s="41"/>
      <c r="I554" s="44"/>
      <c r="J554" s="44"/>
      <c r="K554" s="44"/>
      <c r="L554" s="44"/>
      <c r="M554" s="41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39"/>
      <c r="B555" s="40"/>
      <c r="C555" s="39"/>
      <c r="D555" s="41"/>
      <c r="E555" s="41"/>
      <c r="F555" s="41"/>
      <c r="G555" s="42"/>
      <c r="H555" s="41"/>
      <c r="I555" s="44"/>
      <c r="J555" s="44"/>
      <c r="K555" s="44"/>
      <c r="L555" s="44"/>
      <c r="M555" s="41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39"/>
      <c r="B556" s="40"/>
      <c r="C556" s="39"/>
      <c r="D556" s="41"/>
      <c r="E556" s="41"/>
      <c r="F556" s="41"/>
      <c r="G556" s="42"/>
      <c r="H556" s="41"/>
      <c r="I556" s="44"/>
      <c r="J556" s="44"/>
      <c r="K556" s="44"/>
      <c r="L556" s="44"/>
      <c r="M556" s="41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39"/>
      <c r="B557" s="40"/>
      <c r="C557" s="39"/>
      <c r="D557" s="41"/>
      <c r="E557" s="41"/>
      <c r="F557" s="41"/>
      <c r="G557" s="42"/>
      <c r="H557" s="41"/>
      <c r="I557" s="44"/>
      <c r="J557" s="44"/>
      <c r="K557" s="44"/>
      <c r="L557" s="44"/>
      <c r="M557" s="41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39"/>
      <c r="B558" s="40"/>
      <c r="C558" s="39"/>
      <c r="D558" s="41"/>
      <c r="E558" s="41"/>
      <c r="F558" s="41"/>
      <c r="G558" s="42"/>
      <c r="H558" s="41"/>
      <c r="I558" s="44"/>
      <c r="J558" s="44"/>
      <c r="K558" s="44"/>
      <c r="L558" s="44"/>
      <c r="M558" s="41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39"/>
      <c r="B559" s="40"/>
      <c r="C559" s="39"/>
      <c r="D559" s="41"/>
      <c r="E559" s="41"/>
      <c r="F559" s="41"/>
      <c r="G559" s="42"/>
      <c r="H559" s="41"/>
      <c r="I559" s="44"/>
      <c r="J559" s="44"/>
      <c r="K559" s="44"/>
      <c r="L559" s="44"/>
      <c r="M559" s="41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39"/>
      <c r="B560" s="40"/>
      <c r="C560" s="39"/>
      <c r="D560" s="41"/>
      <c r="E560" s="41"/>
      <c r="F560" s="41"/>
      <c r="G560" s="42"/>
      <c r="H560" s="41"/>
      <c r="I560" s="44"/>
      <c r="J560" s="44"/>
      <c r="K560" s="44"/>
      <c r="L560" s="44"/>
      <c r="M560" s="41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39"/>
      <c r="B561" s="40"/>
      <c r="C561" s="39"/>
      <c r="D561" s="41"/>
      <c r="E561" s="41"/>
      <c r="F561" s="41"/>
      <c r="G561" s="42"/>
      <c r="H561" s="41"/>
      <c r="I561" s="44"/>
      <c r="J561" s="44"/>
      <c r="K561" s="44"/>
      <c r="L561" s="44"/>
      <c r="M561" s="41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39"/>
      <c r="B562" s="40"/>
      <c r="C562" s="39"/>
      <c r="D562" s="41"/>
      <c r="E562" s="41"/>
      <c r="F562" s="41"/>
      <c r="G562" s="42"/>
      <c r="H562" s="41"/>
      <c r="I562" s="44"/>
      <c r="J562" s="44"/>
      <c r="K562" s="44"/>
      <c r="L562" s="44"/>
      <c r="M562" s="41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39"/>
      <c r="B563" s="40"/>
      <c r="C563" s="39"/>
      <c r="D563" s="41"/>
      <c r="E563" s="41"/>
      <c r="F563" s="41"/>
      <c r="G563" s="42"/>
      <c r="H563" s="41"/>
      <c r="I563" s="44"/>
      <c r="J563" s="44"/>
      <c r="K563" s="44"/>
      <c r="L563" s="44"/>
      <c r="M563" s="41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39"/>
      <c r="B564" s="40"/>
      <c r="C564" s="39"/>
      <c r="D564" s="41"/>
      <c r="E564" s="41"/>
      <c r="F564" s="41"/>
      <c r="G564" s="42"/>
      <c r="H564" s="41"/>
      <c r="I564" s="44"/>
      <c r="J564" s="44"/>
      <c r="K564" s="44"/>
      <c r="L564" s="44"/>
      <c r="M564" s="41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39"/>
      <c r="B565" s="40"/>
      <c r="C565" s="39"/>
      <c r="D565" s="41"/>
      <c r="E565" s="41"/>
      <c r="F565" s="41"/>
      <c r="G565" s="42"/>
      <c r="H565" s="41"/>
      <c r="I565" s="44"/>
      <c r="J565" s="44"/>
      <c r="K565" s="44"/>
      <c r="L565" s="44"/>
      <c r="M565" s="41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39"/>
      <c r="B566" s="40"/>
      <c r="C566" s="39"/>
      <c r="D566" s="41"/>
      <c r="E566" s="41"/>
      <c r="F566" s="41"/>
      <c r="G566" s="42"/>
      <c r="H566" s="41"/>
      <c r="I566" s="44"/>
      <c r="J566" s="44"/>
      <c r="K566" s="44"/>
      <c r="L566" s="44"/>
      <c r="M566" s="41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39"/>
      <c r="B567" s="40"/>
      <c r="C567" s="39"/>
      <c r="D567" s="41"/>
      <c r="E567" s="41"/>
      <c r="F567" s="41"/>
      <c r="G567" s="42"/>
      <c r="H567" s="41"/>
      <c r="I567" s="44"/>
      <c r="J567" s="44"/>
      <c r="K567" s="44"/>
      <c r="L567" s="44"/>
      <c r="M567" s="41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39"/>
      <c r="B568" s="40"/>
      <c r="C568" s="39"/>
      <c r="D568" s="41"/>
      <c r="E568" s="41"/>
      <c r="F568" s="41"/>
      <c r="G568" s="42"/>
      <c r="H568" s="41"/>
      <c r="I568" s="44"/>
      <c r="J568" s="44"/>
      <c r="K568" s="44"/>
      <c r="L568" s="44"/>
      <c r="M568" s="41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39"/>
      <c r="B569" s="40"/>
      <c r="C569" s="39"/>
      <c r="D569" s="41"/>
      <c r="E569" s="41"/>
      <c r="F569" s="41"/>
      <c r="G569" s="42"/>
      <c r="H569" s="41"/>
      <c r="I569" s="44"/>
      <c r="J569" s="44"/>
      <c r="K569" s="44"/>
      <c r="L569" s="44"/>
      <c r="M569" s="41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39"/>
      <c r="B570" s="40"/>
      <c r="C570" s="39"/>
      <c r="D570" s="41"/>
      <c r="E570" s="41"/>
      <c r="F570" s="41"/>
      <c r="G570" s="42"/>
      <c r="H570" s="41"/>
      <c r="I570" s="44"/>
      <c r="J570" s="44"/>
      <c r="K570" s="44"/>
      <c r="L570" s="44"/>
      <c r="M570" s="41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39"/>
      <c r="B571" s="40"/>
      <c r="C571" s="39"/>
      <c r="D571" s="41"/>
      <c r="E571" s="41"/>
      <c r="F571" s="41"/>
      <c r="G571" s="42"/>
      <c r="H571" s="41"/>
      <c r="I571" s="44"/>
      <c r="J571" s="44"/>
      <c r="K571" s="44"/>
      <c r="L571" s="44"/>
      <c r="M571" s="41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39"/>
      <c r="B572" s="40"/>
      <c r="C572" s="39"/>
      <c r="D572" s="41"/>
      <c r="E572" s="41"/>
      <c r="F572" s="41"/>
      <c r="G572" s="42"/>
      <c r="H572" s="41"/>
      <c r="I572" s="44"/>
      <c r="J572" s="44"/>
      <c r="K572" s="44"/>
      <c r="L572" s="44"/>
      <c r="M572" s="41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39"/>
      <c r="B573" s="40"/>
      <c r="C573" s="39"/>
      <c r="D573" s="41"/>
      <c r="E573" s="41"/>
      <c r="F573" s="41"/>
      <c r="G573" s="42"/>
      <c r="H573" s="41"/>
      <c r="I573" s="44"/>
      <c r="J573" s="44"/>
      <c r="K573" s="44"/>
      <c r="L573" s="44"/>
      <c r="M573" s="41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39"/>
      <c r="B574" s="40"/>
      <c r="C574" s="39"/>
      <c r="D574" s="41"/>
      <c r="E574" s="41"/>
      <c r="F574" s="41"/>
      <c r="G574" s="42"/>
      <c r="H574" s="41"/>
      <c r="I574" s="44"/>
      <c r="J574" s="44"/>
      <c r="K574" s="44"/>
      <c r="L574" s="44"/>
      <c r="M574" s="41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39"/>
      <c r="B575" s="40"/>
      <c r="C575" s="39"/>
      <c r="D575" s="41"/>
      <c r="E575" s="41"/>
      <c r="F575" s="41"/>
      <c r="G575" s="42"/>
      <c r="H575" s="41"/>
      <c r="I575" s="44"/>
      <c r="J575" s="44"/>
      <c r="K575" s="44"/>
      <c r="L575" s="44"/>
      <c r="M575" s="41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39"/>
      <c r="B576" s="40"/>
      <c r="C576" s="39"/>
      <c r="D576" s="41"/>
      <c r="E576" s="41"/>
      <c r="F576" s="41"/>
      <c r="G576" s="42"/>
      <c r="H576" s="41"/>
      <c r="I576" s="44"/>
      <c r="J576" s="44"/>
      <c r="K576" s="44"/>
      <c r="L576" s="44"/>
      <c r="M576" s="41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39"/>
      <c r="B577" s="40"/>
      <c r="C577" s="39"/>
      <c r="D577" s="41"/>
      <c r="E577" s="41"/>
      <c r="F577" s="41"/>
      <c r="G577" s="42"/>
      <c r="H577" s="41"/>
      <c r="I577" s="44"/>
      <c r="J577" s="44"/>
      <c r="K577" s="44"/>
      <c r="L577" s="44"/>
      <c r="M577" s="41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39"/>
      <c r="B578" s="40"/>
      <c r="C578" s="39"/>
      <c r="D578" s="41"/>
      <c r="E578" s="41"/>
      <c r="F578" s="41"/>
      <c r="G578" s="42"/>
      <c r="H578" s="41"/>
      <c r="I578" s="44"/>
      <c r="J578" s="44"/>
      <c r="K578" s="44"/>
      <c r="L578" s="44"/>
      <c r="M578" s="41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39"/>
      <c r="B579" s="40"/>
      <c r="C579" s="39"/>
      <c r="D579" s="41"/>
      <c r="E579" s="41"/>
      <c r="F579" s="41"/>
      <c r="G579" s="42"/>
      <c r="H579" s="41"/>
      <c r="I579" s="44"/>
      <c r="J579" s="44"/>
      <c r="K579" s="44"/>
      <c r="L579" s="44"/>
      <c r="M579" s="41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39"/>
      <c r="B580" s="40"/>
      <c r="C580" s="39"/>
      <c r="D580" s="41"/>
      <c r="E580" s="41"/>
      <c r="F580" s="41"/>
      <c r="G580" s="42"/>
      <c r="H580" s="41"/>
      <c r="I580" s="44"/>
      <c r="J580" s="44"/>
      <c r="K580" s="44"/>
      <c r="L580" s="44"/>
      <c r="M580" s="41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39"/>
      <c r="B581" s="40"/>
      <c r="C581" s="39"/>
      <c r="D581" s="41"/>
      <c r="E581" s="41"/>
      <c r="F581" s="41"/>
      <c r="G581" s="42"/>
      <c r="H581" s="41"/>
      <c r="I581" s="44"/>
      <c r="J581" s="44"/>
      <c r="K581" s="44"/>
      <c r="L581" s="44"/>
      <c r="M581" s="41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39"/>
      <c r="B582" s="40"/>
      <c r="C582" s="39"/>
      <c r="D582" s="41"/>
      <c r="E582" s="41"/>
      <c r="F582" s="41"/>
      <c r="G582" s="42"/>
      <c r="H582" s="41"/>
      <c r="I582" s="44"/>
      <c r="J582" s="44"/>
      <c r="K582" s="44"/>
      <c r="L582" s="44"/>
      <c r="M582" s="41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39"/>
      <c r="B583" s="40"/>
      <c r="C583" s="39"/>
      <c r="D583" s="41"/>
      <c r="E583" s="41"/>
      <c r="F583" s="41"/>
      <c r="G583" s="42"/>
      <c r="H583" s="41"/>
      <c r="I583" s="44"/>
      <c r="J583" s="44"/>
      <c r="K583" s="44"/>
      <c r="L583" s="44"/>
      <c r="M583" s="41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39"/>
      <c r="B584" s="40"/>
      <c r="C584" s="39"/>
      <c r="D584" s="41"/>
      <c r="E584" s="41"/>
      <c r="F584" s="41"/>
      <c r="G584" s="42"/>
      <c r="H584" s="41"/>
      <c r="I584" s="44"/>
      <c r="J584" s="44"/>
      <c r="K584" s="44"/>
      <c r="L584" s="44"/>
      <c r="M584" s="41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39"/>
      <c r="B585" s="40"/>
      <c r="C585" s="39"/>
      <c r="D585" s="41"/>
      <c r="E585" s="41"/>
      <c r="F585" s="41"/>
      <c r="G585" s="42"/>
      <c r="H585" s="41"/>
      <c r="I585" s="44"/>
      <c r="J585" s="44"/>
      <c r="K585" s="44"/>
      <c r="L585" s="44"/>
      <c r="M585" s="41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39"/>
      <c r="B586" s="40"/>
      <c r="C586" s="39"/>
      <c r="D586" s="41"/>
      <c r="E586" s="41"/>
      <c r="F586" s="41"/>
      <c r="G586" s="42"/>
      <c r="H586" s="41"/>
      <c r="I586" s="44"/>
      <c r="J586" s="44"/>
      <c r="K586" s="44"/>
      <c r="L586" s="44"/>
      <c r="M586" s="41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39"/>
      <c r="B587" s="40"/>
      <c r="C587" s="39"/>
      <c r="D587" s="41"/>
      <c r="E587" s="41"/>
      <c r="F587" s="41"/>
      <c r="G587" s="42"/>
      <c r="H587" s="41"/>
      <c r="I587" s="44"/>
      <c r="J587" s="44"/>
      <c r="K587" s="44"/>
      <c r="L587" s="44"/>
      <c r="M587" s="41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39"/>
      <c r="B588" s="40"/>
      <c r="C588" s="39"/>
      <c r="D588" s="41"/>
      <c r="E588" s="41"/>
      <c r="F588" s="41"/>
      <c r="G588" s="42"/>
      <c r="H588" s="41"/>
      <c r="I588" s="44"/>
      <c r="J588" s="44"/>
      <c r="K588" s="44"/>
      <c r="L588" s="44"/>
      <c r="M588" s="41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39"/>
      <c r="B589" s="40"/>
      <c r="C589" s="39"/>
      <c r="D589" s="41"/>
      <c r="E589" s="41"/>
      <c r="F589" s="41"/>
      <c r="G589" s="42"/>
      <c r="H589" s="41"/>
      <c r="I589" s="44"/>
      <c r="J589" s="44"/>
      <c r="K589" s="44"/>
      <c r="L589" s="44"/>
      <c r="M589" s="41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39"/>
      <c r="B590" s="40"/>
      <c r="C590" s="39"/>
      <c r="D590" s="41"/>
      <c r="E590" s="41"/>
      <c r="F590" s="41"/>
      <c r="G590" s="42"/>
      <c r="H590" s="41"/>
      <c r="I590" s="44"/>
      <c r="J590" s="44"/>
      <c r="K590" s="44"/>
      <c r="L590" s="44"/>
      <c r="M590" s="41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39"/>
      <c r="B591" s="40"/>
      <c r="C591" s="39"/>
      <c r="D591" s="41"/>
      <c r="E591" s="41"/>
      <c r="F591" s="41"/>
      <c r="G591" s="42"/>
      <c r="H591" s="41"/>
      <c r="I591" s="44"/>
      <c r="J591" s="44"/>
      <c r="K591" s="44"/>
      <c r="L591" s="44"/>
      <c r="M591" s="41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39"/>
      <c r="B592" s="40"/>
      <c r="C592" s="39"/>
      <c r="D592" s="41"/>
      <c r="E592" s="41"/>
      <c r="F592" s="41"/>
      <c r="G592" s="42"/>
      <c r="H592" s="41"/>
      <c r="I592" s="44"/>
      <c r="J592" s="44"/>
      <c r="K592" s="44"/>
      <c r="L592" s="44"/>
      <c r="M592" s="41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39"/>
      <c r="B593" s="40"/>
      <c r="C593" s="39"/>
      <c r="D593" s="41"/>
      <c r="E593" s="41"/>
      <c r="F593" s="41"/>
      <c r="G593" s="42"/>
      <c r="H593" s="41"/>
      <c r="I593" s="44"/>
      <c r="J593" s="44"/>
      <c r="K593" s="44"/>
      <c r="L593" s="44"/>
      <c r="M593" s="41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39"/>
      <c r="B594" s="40"/>
      <c r="C594" s="39"/>
      <c r="D594" s="41"/>
      <c r="E594" s="41"/>
      <c r="F594" s="41"/>
      <c r="G594" s="42"/>
      <c r="H594" s="41"/>
      <c r="I594" s="44"/>
      <c r="J594" s="44"/>
      <c r="K594" s="44"/>
      <c r="L594" s="44"/>
      <c r="M594" s="41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39"/>
      <c r="B595" s="40"/>
      <c r="C595" s="39"/>
      <c r="D595" s="41"/>
      <c r="E595" s="41"/>
      <c r="F595" s="41"/>
      <c r="G595" s="42"/>
      <c r="H595" s="41"/>
      <c r="I595" s="44"/>
      <c r="J595" s="44"/>
      <c r="K595" s="44"/>
      <c r="L595" s="44"/>
      <c r="M595" s="41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39"/>
      <c r="B596" s="40"/>
      <c r="C596" s="39"/>
      <c r="D596" s="41"/>
      <c r="E596" s="41"/>
      <c r="F596" s="41"/>
      <c r="G596" s="42"/>
      <c r="H596" s="41"/>
      <c r="I596" s="44"/>
      <c r="J596" s="44"/>
      <c r="K596" s="44"/>
      <c r="L596" s="44"/>
      <c r="M596" s="41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39"/>
      <c r="B597" s="40"/>
      <c r="C597" s="39"/>
      <c r="D597" s="41"/>
      <c r="E597" s="41"/>
      <c r="F597" s="41"/>
      <c r="G597" s="42"/>
      <c r="H597" s="41"/>
      <c r="I597" s="44"/>
      <c r="J597" s="44"/>
      <c r="K597" s="44"/>
      <c r="L597" s="44"/>
      <c r="M597" s="41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39"/>
      <c r="B598" s="40"/>
      <c r="C598" s="39"/>
      <c r="D598" s="41"/>
      <c r="E598" s="41"/>
      <c r="F598" s="41"/>
      <c r="G598" s="42"/>
      <c r="H598" s="41"/>
      <c r="I598" s="44"/>
      <c r="J598" s="44"/>
      <c r="K598" s="44"/>
      <c r="L598" s="44"/>
      <c r="M598" s="41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39"/>
      <c r="B599" s="40"/>
      <c r="C599" s="39"/>
      <c r="D599" s="41"/>
      <c r="E599" s="41"/>
      <c r="F599" s="41"/>
      <c r="G599" s="42"/>
      <c r="H599" s="41"/>
      <c r="I599" s="44"/>
      <c r="J599" s="44"/>
      <c r="K599" s="44"/>
      <c r="L599" s="44"/>
      <c r="M599" s="41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39"/>
      <c r="B600" s="40"/>
      <c r="C600" s="39"/>
      <c r="D600" s="41"/>
      <c r="E600" s="41"/>
      <c r="F600" s="41"/>
      <c r="G600" s="42"/>
      <c r="H600" s="41"/>
      <c r="I600" s="44"/>
      <c r="J600" s="44"/>
      <c r="K600" s="44"/>
      <c r="L600" s="44"/>
      <c r="M600" s="41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39"/>
      <c r="B601" s="40"/>
      <c r="C601" s="39"/>
      <c r="D601" s="41"/>
      <c r="E601" s="41"/>
      <c r="F601" s="41"/>
      <c r="G601" s="42"/>
      <c r="H601" s="41"/>
      <c r="I601" s="44"/>
      <c r="J601" s="44"/>
      <c r="K601" s="44"/>
      <c r="L601" s="44"/>
      <c r="M601" s="41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39"/>
      <c r="B602" s="40"/>
      <c r="C602" s="39"/>
      <c r="D602" s="41"/>
      <c r="E602" s="41"/>
      <c r="F602" s="41"/>
      <c r="G602" s="42"/>
      <c r="H602" s="41"/>
      <c r="I602" s="44"/>
      <c r="J602" s="44"/>
      <c r="K602" s="44"/>
      <c r="L602" s="44"/>
      <c r="M602" s="41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39"/>
      <c r="B603" s="40"/>
      <c r="C603" s="39"/>
      <c r="D603" s="41"/>
      <c r="E603" s="41"/>
      <c r="F603" s="41"/>
      <c r="G603" s="42"/>
      <c r="H603" s="41"/>
      <c r="I603" s="44"/>
      <c r="J603" s="44"/>
      <c r="K603" s="44"/>
      <c r="L603" s="44"/>
      <c r="M603" s="41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39"/>
      <c r="B604" s="40"/>
      <c r="C604" s="39"/>
      <c r="D604" s="41"/>
      <c r="E604" s="41"/>
      <c r="F604" s="41"/>
      <c r="G604" s="42"/>
      <c r="H604" s="41"/>
      <c r="I604" s="44"/>
      <c r="J604" s="44"/>
      <c r="K604" s="44"/>
      <c r="L604" s="44"/>
      <c r="M604" s="41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39"/>
      <c r="B605" s="40"/>
      <c r="C605" s="39"/>
      <c r="D605" s="41"/>
      <c r="E605" s="41"/>
      <c r="F605" s="41"/>
      <c r="G605" s="42"/>
      <c r="H605" s="41"/>
      <c r="I605" s="44"/>
      <c r="J605" s="44"/>
      <c r="K605" s="44"/>
      <c r="L605" s="44"/>
      <c r="M605" s="41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39"/>
      <c r="B606" s="40"/>
      <c r="C606" s="39"/>
      <c r="D606" s="41"/>
      <c r="E606" s="41"/>
      <c r="F606" s="41"/>
      <c r="G606" s="42"/>
      <c r="H606" s="41"/>
      <c r="I606" s="44"/>
      <c r="J606" s="44"/>
      <c r="K606" s="44"/>
      <c r="L606" s="44"/>
      <c r="M606" s="41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39"/>
      <c r="B607" s="40"/>
      <c r="C607" s="39"/>
      <c r="D607" s="41"/>
      <c r="E607" s="41"/>
      <c r="F607" s="41"/>
      <c r="G607" s="42"/>
      <c r="H607" s="41"/>
      <c r="I607" s="44"/>
      <c r="J607" s="44"/>
      <c r="K607" s="44"/>
      <c r="L607" s="44"/>
      <c r="M607" s="41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39"/>
      <c r="B608" s="40"/>
      <c r="C608" s="39"/>
      <c r="D608" s="41"/>
      <c r="E608" s="41"/>
      <c r="F608" s="41"/>
      <c r="G608" s="42"/>
      <c r="H608" s="41"/>
      <c r="I608" s="44"/>
      <c r="J608" s="44"/>
      <c r="K608" s="44"/>
      <c r="L608" s="44"/>
      <c r="M608" s="41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39"/>
      <c r="B609" s="40"/>
      <c r="C609" s="39"/>
      <c r="D609" s="41"/>
      <c r="E609" s="41"/>
      <c r="F609" s="41"/>
      <c r="G609" s="42"/>
      <c r="H609" s="41"/>
      <c r="I609" s="44"/>
      <c r="J609" s="44"/>
      <c r="K609" s="44"/>
      <c r="L609" s="44"/>
      <c r="M609" s="41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39"/>
      <c r="B610" s="40"/>
      <c r="C610" s="39"/>
      <c r="D610" s="41"/>
      <c r="E610" s="41"/>
      <c r="F610" s="41"/>
      <c r="G610" s="42"/>
      <c r="H610" s="41"/>
      <c r="I610" s="44"/>
      <c r="J610" s="44"/>
      <c r="K610" s="44"/>
      <c r="L610" s="44"/>
      <c r="M610" s="41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39"/>
      <c r="B611" s="40"/>
      <c r="C611" s="39"/>
      <c r="D611" s="41"/>
      <c r="E611" s="41"/>
      <c r="F611" s="41"/>
      <c r="G611" s="42"/>
      <c r="H611" s="41"/>
      <c r="I611" s="44"/>
      <c r="J611" s="44"/>
      <c r="K611" s="44"/>
      <c r="L611" s="44"/>
      <c r="M611" s="41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39"/>
      <c r="B612" s="40"/>
      <c r="C612" s="39"/>
      <c r="D612" s="41"/>
      <c r="E612" s="41"/>
      <c r="F612" s="41"/>
      <c r="G612" s="42"/>
      <c r="H612" s="41"/>
      <c r="I612" s="44"/>
      <c r="J612" s="44"/>
      <c r="K612" s="44"/>
      <c r="L612" s="44"/>
      <c r="M612" s="41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39"/>
      <c r="B613" s="40"/>
      <c r="C613" s="39"/>
      <c r="D613" s="41"/>
      <c r="E613" s="41"/>
      <c r="F613" s="41"/>
      <c r="G613" s="42"/>
      <c r="H613" s="41"/>
      <c r="I613" s="44"/>
      <c r="J613" s="44"/>
      <c r="K613" s="44"/>
      <c r="L613" s="44"/>
      <c r="M613" s="41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39"/>
      <c r="B614" s="40"/>
      <c r="C614" s="39"/>
      <c r="D614" s="41"/>
      <c r="E614" s="41"/>
      <c r="F614" s="41"/>
      <c r="G614" s="42"/>
      <c r="H614" s="41"/>
      <c r="I614" s="44"/>
      <c r="J614" s="44"/>
      <c r="K614" s="44"/>
      <c r="L614" s="44"/>
      <c r="M614" s="41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39"/>
      <c r="B615" s="40"/>
      <c r="C615" s="39"/>
      <c r="D615" s="41"/>
      <c r="E615" s="41"/>
      <c r="F615" s="41"/>
      <c r="G615" s="42"/>
      <c r="H615" s="41"/>
      <c r="I615" s="44"/>
      <c r="J615" s="44"/>
      <c r="K615" s="44"/>
      <c r="L615" s="44"/>
      <c r="M615" s="41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39"/>
      <c r="B616" s="40"/>
      <c r="C616" s="39"/>
      <c r="D616" s="41"/>
      <c r="E616" s="41"/>
      <c r="F616" s="41"/>
      <c r="G616" s="42"/>
      <c r="H616" s="41"/>
      <c r="I616" s="44"/>
      <c r="J616" s="44"/>
      <c r="K616" s="44"/>
      <c r="L616" s="44"/>
      <c r="M616" s="41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39"/>
      <c r="B617" s="40"/>
      <c r="C617" s="39"/>
      <c r="D617" s="41"/>
      <c r="E617" s="41"/>
      <c r="F617" s="41"/>
      <c r="G617" s="42"/>
      <c r="H617" s="41"/>
      <c r="I617" s="44"/>
      <c r="J617" s="44"/>
      <c r="K617" s="44"/>
      <c r="L617" s="44"/>
      <c r="M617" s="41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39"/>
      <c r="B618" s="40"/>
      <c r="C618" s="39"/>
      <c r="D618" s="41"/>
      <c r="E618" s="41"/>
      <c r="F618" s="41"/>
      <c r="G618" s="42"/>
      <c r="H618" s="41"/>
      <c r="I618" s="44"/>
      <c r="J618" s="44"/>
      <c r="K618" s="44"/>
      <c r="L618" s="44"/>
      <c r="M618" s="41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39"/>
      <c r="B619" s="40"/>
      <c r="C619" s="39"/>
      <c r="D619" s="41"/>
      <c r="E619" s="41"/>
      <c r="F619" s="41"/>
      <c r="G619" s="42"/>
      <c r="H619" s="41"/>
      <c r="I619" s="44"/>
      <c r="J619" s="44"/>
      <c r="K619" s="44"/>
      <c r="L619" s="44"/>
      <c r="M619" s="41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39"/>
      <c r="B620" s="40"/>
      <c r="C620" s="39"/>
      <c r="D620" s="41"/>
      <c r="E620" s="41"/>
      <c r="F620" s="41"/>
      <c r="G620" s="42"/>
      <c r="H620" s="41"/>
      <c r="I620" s="44"/>
      <c r="J620" s="44"/>
      <c r="K620" s="44"/>
      <c r="L620" s="44"/>
      <c r="M620" s="41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39"/>
      <c r="B621" s="40"/>
      <c r="C621" s="39"/>
      <c r="D621" s="41"/>
      <c r="E621" s="41"/>
      <c r="F621" s="41"/>
      <c r="G621" s="42"/>
      <c r="H621" s="41"/>
      <c r="I621" s="44"/>
      <c r="J621" s="44"/>
      <c r="K621" s="44"/>
      <c r="L621" s="44"/>
      <c r="M621" s="41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39"/>
      <c r="B622" s="40"/>
      <c r="C622" s="39"/>
      <c r="D622" s="41"/>
      <c r="E622" s="41"/>
      <c r="F622" s="41"/>
      <c r="G622" s="42"/>
      <c r="H622" s="41"/>
      <c r="I622" s="44"/>
      <c r="J622" s="44"/>
      <c r="K622" s="44"/>
      <c r="L622" s="44"/>
      <c r="M622" s="41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39"/>
      <c r="B623" s="40"/>
      <c r="C623" s="39"/>
      <c r="D623" s="41"/>
      <c r="E623" s="41"/>
      <c r="F623" s="41"/>
      <c r="G623" s="42"/>
      <c r="H623" s="41"/>
      <c r="I623" s="44"/>
      <c r="J623" s="44"/>
      <c r="K623" s="44"/>
      <c r="L623" s="44"/>
      <c r="M623" s="41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39"/>
      <c r="B624" s="40"/>
      <c r="C624" s="39"/>
      <c r="D624" s="41"/>
      <c r="E624" s="41"/>
      <c r="F624" s="41"/>
      <c r="G624" s="42"/>
      <c r="H624" s="41"/>
      <c r="I624" s="44"/>
      <c r="J624" s="44"/>
      <c r="K624" s="44"/>
      <c r="L624" s="44"/>
      <c r="M624" s="41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39"/>
      <c r="B625" s="40"/>
      <c r="C625" s="39"/>
      <c r="D625" s="41"/>
      <c r="E625" s="41"/>
      <c r="F625" s="41"/>
      <c r="G625" s="42"/>
      <c r="H625" s="41"/>
      <c r="I625" s="44"/>
      <c r="J625" s="44"/>
      <c r="K625" s="44"/>
      <c r="L625" s="44"/>
      <c r="M625" s="41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39"/>
      <c r="B626" s="40"/>
      <c r="C626" s="39"/>
      <c r="D626" s="41"/>
      <c r="E626" s="41"/>
      <c r="F626" s="41"/>
      <c r="G626" s="42"/>
      <c r="H626" s="41"/>
      <c r="I626" s="44"/>
      <c r="J626" s="44"/>
      <c r="K626" s="44"/>
      <c r="L626" s="44"/>
      <c r="M626" s="41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39"/>
      <c r="B627" s="40"/>
      <c r="C627" s="39"/>
      <c r="D627" s="41"/>
      <c r="E627" s="41"/>
      <c r="F627" s="41"/>
      <c r="G627" s="42"/>
      <c r="H627" s="41"/>
      <c r="I627" s="44"/>
      <c r="J627" s="44"/>
      <c r="K627" s="44"/>
      <c r="L627" s="44"/>
      <c r="M627" s="41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39"/>
      <c r="B628" s="40"/>
      <c r="C628" s="39"/>
      <c r="D628" s="41"/>
      <c r="E628" s="41"/>
      <c r="F628" s="41"/>
      <c r="G628" s="42"/>
      <c r="H628" s="41"/>
      <c r="I628" s="44"/>
      <c r="J628" s="44"/>
      <c r="K628" s="44"/>
      <c r="L628" s="44"/>
      <c r="M628" s="41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39"/>
      <c r="B629" s="40"/>
      <c r="C629" s="39"/>
      <c r="D629" s="41"/>
      <c r="E629" s="41"/>
      <c r="F629" s="41"/>
      <c r="G629" s="42"/>
      <c r="H629" s="41"/>
      <c r="I629" s="44"/>
      <c r="J629" s="44"/>
      <c r="K629" s="44"/>
      <c r="L629" s="44"/>
      <c r="M629" s="41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39"/>
      <c r="B630" s="40"/>
      <c r="C630" s="39"/>
      <c r="D630" s="41"/>
      <c r="E630" s="41"/>
      <c r="F630" s="41"/>
      <c r="G630" s="42"/>
      <c r="H630" s="41"/>
      <c r="I630" s="44"/>
      <c r="J630" s="44"/>
      <c r="K630" s="44"/>
      <c r="L630" s="44"/>
      <c r="M630" s="41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39"/>
      <c r="B631" s="40"/>
      <c r="C631" s="39"/>
      <c r="D631" s="41"/>
      <c r="E631" s="41"/>
      <c r="F631" s="41"/>
      <c r="G631" s="42"/>
      <c r="H631" s="41"/>
      <c r="I631" s="44"/>
      <c r="J631" s="44"/>
      <c r="K631" s="44"/>
      <c r="L631" s="44"/>
      <c r="M631" s="41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39"/>
      <c r="B632" s="40"/>
      <c r="C632" s="39"/>
      <c r="D632" s="41"/>
      <c r="E632" s="41"/>
      <c r="F632" s="41"/>
      <c r="G632" s="42"/>
      <c r="H632" s="41"/>
      <c r="I632" s="44"/>
      <c r="J632" s="44"/>
      <c r="K632" s="44"/>
      <c r="L632" s="44"/>
      <c r="M632" s="41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39"/>
      <c r="B633" s="40"/>
      <c r="C633" s="39"/>
      <c r="D633" s="41"/>
      <c r="E633" s="41"/>
      <c r="F633" s="41"/>
      <c r="G633" s="42"/>
      <c r="H633" s="41"/>
      <c r="I633" s="44"/>
      <c r="J633" s="44"/>
      <c r="K633" s="44"/>
      <c r="L633" s="44"/>
      <c r="M633" s="41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39"/>
      <c r="B634" s="40"/>
      <c r="C634" s="39"/>
      <c r="D634" s="41"/>
      <c r="E634" s="41"/>
      <c r="F634" s="41"/>
      <c r="G634" s="42"/>
      <c r="H634" s="41"/>
      <c r="I634" s="44"/>
      <c r="J634" s="44"/>
      <c r="K634" s="44"/>
      <c r="L634" s="44"/>
      <c r="M634" s="41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39"/>
      <c r="B635" s="40"/>
      <c r="C635" s="39"/>
      <c r="D635" s="41"/>
      <c r="E635" s="41"/>
      <c r="F635" s="41"/>
      <c r="G635" s="42"/>
      <c r="H635" s="41"/>
      <c r="I635" s="44"/>
      <c r="J635" s="44"/>
      <c r="K635" s="44"/>
      <c r="L635" s="44"/>
      <c r="M635" s="41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39"/>
      <c r="B636" s="40"/>
      <c r="C636" s="39"/>
      <c r="D636" s="41"/>
      <c r="E636" s="41"/>
      <c r="F636" s="41"/>
      <c r="G636" s="42"/>
      <c r="H636" s="41"/>
      <c r="I636" s="44"/>
      <c r="J636" s="44"/>
      <c r="K636" s="44"/>
      <c r="L636" s="44"/>
      <c r="M636" s="41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39"/>
      <c r="B637" s="40"/>
      <c r="C637" s="39"/>
      <c r="D637" s="41"/>
      <c r="E637" s="41"/>
      <c r="F637" s="41"/>
      <c r="G637" s="42"/>
      <c r="H637" s="41"/>
      <c r="I637" s="44"/>
      <c r="J637" s="44"/>
      <c r="K637" s="44"/>
      <c r="L637" s="44"/>
      <c r="M637" s="41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39"/>
      <c r="B638" s="40"/>
      <c r="C638" s="39"/>
      <c r="D638" s="41"/>
      <c r="E638" s="41"/>
      <c r="F638" s="41"/>
      <c r="G638" s="42"/>
      <c r="H638" s="41"/>
      <c r="I638" s="44"/>
      <c r="J638" s="44"/>
      <c r="K638" s="44"/>
      <c r="L638" s="44"/>
      <c r="M638" s="41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39"/>
      <c r="B639" s="40"/>
      <c r="C639" s="39"/>
      <c r="D639" s="41"/>
      <c r="E639" s="41"/>
      <c r="F639" s="41"/>
      <c r="G639" s="42"/>
      <c r="H639" s="41"/>
      <c r="I639" s="44"/>
      <c r="J639" s="44"/>
      <c r="K639" s="44"/>
      <c r="L639" s="44"/>
      <c r="M639" s="41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39"/>
      <c r="B640" s="40"/>
      <c r="C640" s="39"/>
      <c r="D640" s="41"/>
      <c r="E640" s="41"/>
      <c r="F640" s="41"/>
      <c r="G640" s="42"/>
      <c r="H640" s="41"/>
      <c r="I640" s="44"/>
      <c r="J640" s="44"/>
      <c r="K640" s="44"/>
      <c r="L640" s="44"/>
      <c r="M640" s="41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39"/>
      <c r="B641" s="40"/>
      <c r="C641" s="39"/>
      <c r="D641" s="41"/>
      <c r="E641" s="41"/>
      <c r="F641" s="41"/>
      <c r="G641" s="42"/>
      <c r="H641" s="41"/>
      <c r="I641" s="44"/>
      <c r="J641" s="44"/>
      <c r="K641" s="44"/>
      <c r="L641" s="44"/>
      <c r="M641" s="41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39"/>
      <c r="B642" s="40"/>
      <c r="C642" s="39"/>
      <c r="D642" s="41"/>
      <c r="E642" s="41"/>
      <c r="F642" s="41"/>
      <c r="G642" s="42"/>
      <c r="H642" s="41"/>
      <c r="I642" s="44"/>
      <c r="J642" s="44"/>
      <c r="K642" s="44"/>
      <c r="L642" s="44"/>
      <c r="M642" s="41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39"/>
      <c r="B643" s="40"/>
      <c r="C643" s="39"/>
      <c r="D643" s="41"/>
      <c r="E643" s="41"/>
      <c r="F643" s="41"/>
      <c r="G643" s="42"/>
      <c r="H643" s="41"/>
      <c r="I643" s="44"/>
      <c r="J643" s="44"/>
      <c r="K643" s="44"/>
      <c r="L643" s="44"/>
      <c r="M643" s="41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39"/>
      <c r="B644" s="40"/>
      <c r="C644" s="39"/>
      <c r="D644" s="41"/>
      <c r="E644" s="41"/>
      <c r="F644" s="41"/>
      <c r="G644" s="42"/>
      <c r="H644" s="41"/>
      <c r="I644" s="44"/>
      <c r="J644" s="44"/>
      <c r="K644" s="44"/>
      <c r="L644" s="44"/>
      <c r="M644" s="41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39"/>
      <c r="B645" s="40"/>
      <c r="C645" s="39"/>
      <c r="D645" s="41"/>
      <c r="E645" s="41"/>
      <c r="F645" s="41"/>
      <c r="G645" s="42"/>
      <c r="H645" s="41"/>
      <c r="I645" s="44"/>
      <c r="J645" s="44"/>
      <c r="K645" s="44"/>
      <c r="L645" s="44"/>
      <c r="M645" s="41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39"/>
      <c r="B646" s="40"/>
      <c r="C646" s="39"/>
      <c r="D646" s="41"/>
      <c r="E646" s="41"/>
      <c r="F646" s="41"/>
      <c r="G646" s="42"/>
      <c r="H646" s="41"/>
      <c r="I646" s="44"/>
      <c r="J646" s="44"/>
      <c r="K646" s="44"/>
      <c r="L646" s="44"/>
      <c r="M646" s="41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39"/>
      <c r="B647" s="40"/>
      <c r="C647" s="39"/>
      <c r="D647" s="41"/>
      <c r="E647" s="41"/>
      <c r="F647" s="41"/>
      <c r="G647" s="42"/>
      <c r="H647" s="41"/>
      <c r="I647" s="44"/>
      <c r="J647" s="44"/>
      <c r="K647" s="44"/>
      <c r="L647" s="44"/>
      <c r="M647" s="41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39"/>
      <c r="B648" s="40"/>
      <c r="C648" s="39"/>
      <c r="D648" s="41"/>
      <c r="E648" s="41"/>
      <c r="F648" s="41"/>
      <c r="G648" s="42"/>
      <c r="H648" s="41"/>
      <c r="I648" s="44"/>
      <c r="J648" s="44"/>
      <c r="K648" s="44"/>
      <c r="L648" s="44"/>
      <c r="M648" s="41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39"/>
      <c r="B649" s="40"/>
      <c r="C649" s="39"/>
      <c r="D649" s="41"/>
      <c r="E649" s="41"/>
      <c r="F649" s="41"/>
      <c r="G649" s="42"/>
      <c r="H649" s="41"/>
      <c r="I649" s="44"/>
      <c r="J649" s="44"/>
      <c r="K649" s="44"/>
      <c r="L649" s="44"/>
      <c r="M649" s="41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39"/>
      <c r="B650" s="40"/>
      <c r="C650" s="39"/>
      <c r="D650" s="41"/>
      <c r="E650" s="41"/>
      <c r="F650" s="41"/>
      <c r="G650" s="42"/>
      <c r="H650" s="41"/>
      <c r="I650" s="44"/>
      <c r="J650" s="44"/>
      <c r="K650" s="44"/>
      <c r="L650" s="44"/>
      <c r="M650" s="41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39"/>
      <c r="B651" s="40"/>
      <c r="C651" s="39"/>
      <c r="D651" s="41"/>
      <c r="E651" s="41"/>
      <c r="F651" s="41"/>
      <c r="G651" s="42"/>
      <c r="H651" s="41"/>
      <c r="I651" s="44"/>
      <c r="J651" s="44"/>
      <c r="K651" s="44"/>
      <c r="L651" s="44"/>
      <c r="M651" s="41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39"/>
      <c r="B652" s="40"/>
      <c r="C652" s="39"/>
      <c r="D652" s="41"/>
      <c r="E652" s="41"/>
      <c r="F652" s="41"/>
      <c r="G652" s="42"/>
      <c r="H652" s="41"/>
      <c r="I652" s="44"/>
      <c r="J652" s="44"/>
      <c r="K652" s="44"/>
      <c r="L652" s="44"/>
      <c r="M652" s="41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39"/>
      <c r="B653" s="40"/>
      <c r="C653" s="39"/>
      <c r="D653" s="41"/>
      <c r="E653" s="41"/>
      <c r="F653" s="41"/>
      <c r="G653" s="42"/>
      <c r="H653" s="41"/>
      <c r="I653" s="44"/>
      <c r="J653" s="44"/>
      <c r="K653" s="44"/>
      <c r="L653" s="44"/>
      <c r="M653" s="41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39"/>
      <c r="B654" s="40"/>
      <c r="C654" s="39"/>
      <c r="D654" s="41"/>
      <c r="E654" s="41"/>
      <c r="F654" s="41"/>
      <c r="G654" s="42"/>
      <c r="H654" s="41"/>
      <c r="I654" s="44"/>
      <c r="J654" s="44"/>
      <c r="K654" s="44"/>
      <c r="L654" s="44"/>
      <c r="M654" s="41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39"/>
      <c r="B655" s="40"/>
      <c r="C655" s="39"/>
      <c r="D655" s="41"/>
      <c r="E655" s="41"/>
      <c r="F655" s="41"/>
      <c r="G655" s="42"/>
      <c r="H655" s="41"/>
      <c r="I655" s="44"/>
      <c r="J655" s="44"/>
      <c r="K655" s="44"/>
      <c r="L655" s="44"/>
      <c r="M655" s="41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39"/>
      <c r="B656" s="40"/>
      <c r="C656" s="39"/>
      <c r="D656" s="41"/>
      <c r="E656" s="41"/>
      <c r="F656" s="41"/>
      <c r="G656" s="42"/>
      <c r="H656" s="41"/>
      <c r="I656" s="44"/>
      <c r="J656" s="44"/>
      <c r="K656" s="44"/>
      <c r="L656" s="44"/>
      <c r="M656" s="41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39"/>
      <c r="B657" s="40"/>
      <c r="C657" s="39"/>
      <c r="D657" s="41"/>
      <c r="E657" s="41"/>
      <c r="F657" s="41"/>
      <c r="G657" s="42"/>
      <c r="H657" s="41"/>
      <c r="I657" s="44"/>
      <c r="J657" s="44"/>
      <c r="K657" s="44"/>
      <c r="L657" s="44"/>
      <c r="M657" s="41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39"/>
      <c r="B658" s="40"/>
      <c r="C658" s="39"/>
      <c r="D658" s="41"/>
      <c r="E658" s="41"/>
      <c r="F658" s="41"/>
      <c r="G658" s="42"/>
      <c r="H658" s="41"/>
      <c r="I658" s="44"/>
      <c r="J658" s="44"/>
      <c r="K658" s="44"/>
      <c r="L658" s="44"/>
      <c r="M658" s="41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39"/>
      <c r="B659" s="40"/>
      <c r="C659" s="39"/>
      <c r="D659" s="41"/>
      <c r="E659" s="41"/>
      <c r="F659" s="41"/>
      <c r="G659" s="42"/>
      <c r="H659" s="41"/>
      <c r="I659" s="44"/>
      <c r="J659" s="44"/>
      <c r="K659" s="44"/>
      <c r="L659" s="44"/>
      <c r="M659" s="41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39"/>
      <c r="B660" s="40"/>
      <c r="C660" s="39"/>
      <c r="D660" s="41"/>
      <c r="E660" s="41"/>
      <c r="F660" s="41"/>
      <c r="G660" s="42"/>
      <c r="H660" s="41"/>
      <c r="I660" s="44"/>
      <c r="J660" s="44"/>
      <c r="K660" s="44"/>
      <c r="L660" s="44"/>
      <c r="M660" s="41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39"/>
      <c r="B661" s="40"/>
      <c r="C661" s="39"/>
      <c r="D661" s="41"/>
      <c r="E661" s="41"/>
      <c r="F661" s="41"/>
      <c r="G661" s="42"/>
      <c r="H661" s="41"/>
      <c r="I661" s="44"/>
      <c r="J661" s="44"/>
      <c r="K661" s="44"/>
      <c r="L661" s="44"/>
      <c r="M661" s="41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39"/>
      <c r="B662" s="40"/>
      <c r="C662" s="39"/>
      <c r="D662" s="41"/>
      <c r="E662" s="41"/>
      <c r="F662" s="41"/>
      <c r="G662" s="42"/>
      <c r="H662" s="41"/>
      <c r="I662" s="44"/>
      <c r="J662" s="44"/>
      <c r="K662" s="44"/>
      <c r="L662" s="44"/>
      <c r="M662" s="41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39"/>
      <c r="B663" s="40"/>
      <c r="C663" s="39"/>
      <c r="D663" s="41"/>
      <c r="E663" s="41"/>
      <c r="F663" s="41"/>
      <c r="G663" s="42"/>
      <c r="H663" s="41"/>
      <c r="I663" s="44"/>
      <c r="J663" s="44"/>
      <c r="K663" s="44"/>
      <c r="L663" s="44"/>
      <c r="M663" s="41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39"/>
      <c r="B664" s="40"/>
      <c r="C664" s="39"/>
      <c r="D664" s="41"/>
      <c r="E664" s="41"/>
      <c r="F664" s="41"/>
      <c r="G664" s="42"/>
      <c r="H664" s="41"/>
      <c r="I664" s="44"/>
      <c r="J664" s="44"/>
      <c r="K664" s="44"/>
      <c r="L664" s="44"/>
      <c r="M664" s="41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39"/>
      <c r="B665" s="40"/>
      <c r="C665" s="39"/>
      <c r="D665" s="41"/>
      <c r="E665" s="41"/>
      <c r="F665" s="41"/>
      <c r="G665" s="42"/>
      <c r="H665" s="41"/>
      <c r="I665" s="44"/>
      <c r="J665" s="44"/>
      <c r="K665" s="44"/>
      <c r="L665" s="44"/>
      <c r="M665" s="41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39"/>
      <c r="B666" s="40"/>
      <c r="C666" s="39"/>
      <c r="D666" s="41"/>
      <c r="E666" s="41"/>
      <c r="F666" s="41"/>
      <c r="G666" s="42"/>
      <c r="H666" s="41"/>
      <c r="I666" s="44"/>
      <c r="J666" s="44"/>
      <c r="K666" s="44"/>
      <c r="L666" s="44"/>
      <c r="M666" s="41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39"/>
      <c r="B667" s="40"/>
      <c r="C667" s="39"/>
      <c r="D667" s="41"/>
      <c r="E667" s="41"/>
      <c r="F667" s="41"/>
      <c r="G667" s="42"/>
      <c r="H667" s="41"/>
      <c r="I667" s="44"/>
      <c r="J667" s="44"/>
      <c r="K667" s="44"/>
      <c r="L667" s="44"/>
      <c r="M667" s="41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39"/>
      <c r="B668" s="40"/>
      <c r="C668" s="39"/>
      <c r="D668" s="41"/>
      <c r="E668" s="41"/>
      <c r="F668" s="41"/>
      <c r="G668" s="42"/>
      <c r="H668" s="41"/>
      <c r="I668" s="44"/>
      <c r="J668" s="44"/>
      <c r="K668" s="44"/>
      <c r="L668" s="44"/>
      <c r="M668" s="41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39"/>
      <c r="B669" s="40"/>
      <c r="C669" s="39"/>
      <c r="D669" s="41"/>
      <c r="E669" s="41"/>
      <c r="F669" s="41"/>
      <c r="G669" s="42"/>
      <c r="H669" s="41"/>
      <c r="I669" s="44"/>
      <c r="J669" s="44"/>
      <c r="K669" s="44"/>
      <c r="L669" s="44"/>
      <c r="M669" s="41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39"/>
      <c r="B670" s="40"/>
      <c r="C670" s="39"/>
      <c r="D670" s="41"/>
      <c r="E670" s="41"/>
      <c r="F670" s="41"/>
      <c r="G670" s="42"/>
      <c r="H670" s="41"/>
      <c r="I670" s="44"/>
      <c r="J670" s="44"/>
      <c r="K670" s="44"/>
      <c r="L670" s="44"/>
      <c r="M670" s="41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39"/>
      <c r="B671" s="40"/>
      <c r="C671" s="39"/>
      <c r="D671" s="41"/>
      <c r="E671" s="41"/>
      <c r="F671" s="41"/>
      <c r="G671" s="42"/>
      <c r="H671" s="41"/>
      <c r="I671" s="44"/>
      <c r="J671" s="44"/>
      <c r="K671" s="44"/>
      <c r="L671" s="44"/>
      <c r="M671" s="41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39"/>
      <c r="B672" s="40"/>
      <c r="C672" s="39"/>
      <c r="D672" s="41"/>
      <c r="E672" s="41"/>
      <c r="F672" s="41"/>
      <c r="G672" s="42"/>
      <c r="H672" s="41"/>
      <c r="I672" s="44"/>
      <c r="J672" s="44"/>
      <c r="K672" s="44"/>
      <c r="L672" s="44"/>
      <c r="M672" s="41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39"/>
      <c r="B673" s="40"/>
      <c r="C673" s="39"/>
      <c r="D673" s="41"/>
      <c r="E673" s="41"/>
      <c r="F673" s="41"/>
      <c r="G673" s="42"/>
      <c r="H673" s="41"/>
      <c r="I673" s="44"/>
      <c r="J673" s="44"/>
      <c r="K673" s="44"/>
      <c r="L673" s="44"/>
      <c r="M673" s="41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39"/>
      <c r="B674" s="40"/>
      <c r="C674" s="39"/>
      <c r="D674" s="41"/>
      <c r="E674" s="41"/>
      <c r="F674" s="41"/>
      <c r="G674" s="42"/>
      <c r="H674" s="41"/>
      <c r="I674" s="44"/>
      <c r="J674" s="44"/>
      <c r="K674" s="44"/>
      <c r="L674" s="44"/>
      <c r="M674" s="41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39"/>
      <c r="B675" s="40"/>
      <c r="C675" s="39"/>
      <c r="D675" s="41"/>
      <c r="E675" s="41"/>
      <c r="F675" s="41"/>
      <c r="G675" s="42"/>
      <c r="H675" s="41"/>
      <c r="I675" s="44"/>
      <c r="J675" s="44"/>
      <c r="K675" s="44"/>
      <c r="L675" s="44"/>
      <c r="M675" s="41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39"/>
      <c r="B676" s="40"/>
      <c r="C676" s="39"/>
      <c r="D676" s="41"/>
      <c r="E676" s="41"/>
      <c r="F676" s="41"/>
      <c r="G676" s="42"/>
      <c r="H676" s="41"/>
      <c r="I676" s="44"/>
      <c r="J676" s="44"/>
      <c r="K676" s="44"/>
      <c r="L676" s="44"/>
      <c r="M676" s="41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39"/>
      <c r="B677" s="40"/>
      <c r="C677" s="39"/>
      <c r="D677" s="41"/>
      <c r="E677" s="41"/>
      <c r="F677" s="41"/>
      <c r="G677" s="42"/>
      <c r="H677" s="41"/>
      <c r="I677" s="44"/>
      <c r="J677" s="44"/>
      <c r="K677" s="44"/>
      <c r="L677" s="44"/>
      <c r="M677" s="41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39"/>
      <c r="B678" s="40"/>
      <c r="C678" s="39"/>
      <c r="D678" s="41"/>
      <c r="E678" s="41"/>
      <c r="F678" s="41"/>
      <c r="G678" s="42"/>
      <c r="H678" s="41"/>
      <c r="I678" s="44"/>
      <c r="J678" s="44"/>
      <c r="K678" s="44"/>
      <c r="L678" s="44"/>
      <c r="M678" s="41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39"/>
      <c r="B679" s="40"/>
      <c r="C679" s="39"/>
      <c r="D679" s="41"/>
      <c r="E679" s="41"/>
      <c r="F679" s="41"/>
      <c r="G679" s="42"/>
      <c r="H679" s="41"/>
      <c r="I679" s="44"/>
      <c r="J679" s="44"/>
      <c r="K679" s="44"/>
      <c r="L679" s="44"/>
      <c r="M679" s="41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39"/>
      <c r="B680" s="40"/>
      <c r="C680" s="39"/>
      <c r="D680" s="41"/>
      <c r="E680" s="41"/>
      <c r="F680" s="41"/>
      <c r="G680" s="42"/>
      <c r="H680" s="41"/>
      <c r="I680" s="44"/>
      <c r="J680" s="44"/>
      <c r="K680" s="44"/>
      <c r="L680" s="44"/>
      <c r="M680" s="41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39"/>
      <c r="B681" s="40"/>
      <c r="C681" s="39"/>
      <c r="D681" s="41"/>
      <c r="E681" s="41"/>
      <c r="F681" s="41"/>
      <c r="G681" s="42"/>
      <c r="H681" s="41"/>
      <c r="I681" s="44"/>
      <c r="J681" s="44"/>
      <c r="K681" s="44"/>
      <c r="L681" s="44"/>
      <c r="M681" s="41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39"/>
      <c r="B682" s="40"/>
      <c r="C682" s="39"/>
      <c r="D682" s="41"/>
      <c r="E682" s="41"/>
      <c r="F682" s="41"/>
      <c r="G682" s="42"/>
      <c r="H682" s="41"/>
      <c r="I682" s="44"/>
      <c r="J682" s="44"/>
      <c r="K682" s="44"/>
      <c r="L682" s="44"/>
      <c r="M682" s="41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39"/>
      <c r="B683" s="40"/>
      <c r="C683" s="39"/>
      <c r="D683" s="41"/>
      <c r="E683" s="41"/>
      <c r="F683" s="41"/>
      <c r="G683" s="42"/>
      <c r="H683" s="41"/>
      <c r="I683" s="44"/>
      <c r="J683" s="44"/>
      <c r="K683" s="44"/>
      <c r="L683" s="44"/>
      <c r="M683" s="41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39"/>
      <c r="B684" s="40"/>
      <c r="C684" s="39"/>
      <c r="D684" s="41"/>
      <c r="E684" s="41"/>
      <c r="F684" s="41"/>
      <c r="G684" s="42"/>
      <c r="H684" s="41"/>
      <c r="I684" s="44"/>
      <c r="J684" s="44"/>
      <c r="K684" s="44"/>
      <c r="L684" s="44"/>
      <c r="M684" s="41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39"/>
      <c r="B685" s="40"/>
      <c r="C685" s="39"/>
      <c r="D685" s="41"/>
      <c r="E685" s="41"/>
      <c r="F685" s="41"/>
      <c r="G685" s="42"/>
      <c r="H685" s="41"/>
      <c r="I685" s="44"/>
      <c r="J685" s="44"/>
      <c r="K685" s="44"/>
      <c r="L685" s="44"/>
      <c r="M685" s="41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39"/>
      <c r="B686" s="40"/>
      <c r="C686" s="39"/>
      <c r="D686" s="41"/>
      <c r="E686" s="41"/>
      <c r="F686" s="41"/>
      <c r="G686" s="42"/>
      <c r="H686" s="41"/>
      <c r="I686" s="44"/>
      <c r="J686" s="44"/>
      <c r="K686" s="44"/>
      <c r="L686" s="44"/>
      <c r="M686" s="41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39"/>
      <c r="B687" s="40"/>
      <c r="C687" s="39"/>
      <c r="D687" s="41"/>
      <c r="E687" s="41"/>
      <c r="F687" s="41"/>
      <c r="G687" s="42"/>
      <c r="H687" s="41"/>
      <c r="I687" s="44"/>
      <c r="J687" s="44"/>
      <c r="K687" s="44"/>
      <c r="L687" s="44"/>
      <c r="M687" s="41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39"/>
      <c r="B688" s="40"/>
      <c r="C688" s="39"/>
      <c r="D688" s="41"/>
      <c r="E688" s="41"/>
      <c r="F688" s="41"/>
      <c r="G688" s="42"/>
      <c r="H688" s="41"/>
      <c r="I688" s="44"/>
      <c r="J688" s="44"/>
      <c r="K688" s="44"/>
      <c r="L688" s="44"/>
      <c r="M688" s="41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39"/>
      <c r="B689" s="40"/>
      <c r="C689" s="39"/>
      <c r="D689" s="41"/>
      <c r="E689" s="41"/>
      <c r="F689" s="41"/>
      <c r="G689" s="42"/>
      <c r="H689" s="41"/>
      <c r="I689" s="44"/>
      <c r="J689" s="44"/>
      <c r="K689" s="44"/>
      <c r="L689" s="44"/>
      <c r="M689" s="41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39"/>
      <c r="B690" s="40"/>
      <c r="C690" s="39"/>
      <c r="D690" s="41"/>
      <c r="E690" s="41"/>
      <c r="F690" s="41"/>
      <c r="G690" s="42"/>
      <c r="H690" s="41"/>
      <c r="I690" s="44"/>
      <c r="J690" s="44"/>
      <c r="K690" s="44"/>
      <c r="L690" s="44"/>
      <c r="M690" s="41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39"/>
      <c r="B691" s="40"/>
      <c r="C691" s="39"/>
      <c r="D691" s="41"/>
      <c r="E691" s="41"/>
      <c r="F691" s="41"/>
      <c r="G691" s="42"/>
      <c r="H691" s="41"/>
      <c r="I691" s="44"/>
      <c r="J691" s="44"/>
      <c r="K691" s="44"/>
      <c r="L691" s="44"/>
      <c r="M691" s="41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39"/>
      <c r="B692" s="40"/>
      <c r="C692" s="39"/>
      <c r="D692" s="41"/>
      <c r="E692" s="41"/>
      <c r="F692" s="41"/>
      <c r="G692" s="42"/>
      <c r="H692" s="41"/>
      <c r="I692" s="44"/>
      <c r="J692" s="44"/>
      <c r="K692" s="44"/>
      <c r="L692" s="44"/>
      <c r="M692" s="41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39"/>
      <c r="B693" s="40"/>
      <c r="C693" s="39"/>
      <c r="D693" s="41"/>
      <c r="E693" s="41"/>
      <c r="F693" s="41"/>
      <c r="G693" s="42"/>
      <c r="H693" s="41"/>
      <c r="I693" s="44"/>
      <c r="J693" s="44"/>
      <c r="K693" s="44"/>
      <c r="L693" s="44"/>
      <c r="M693" s="41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39"/>
      <c r="B694" s="40"/>
      <c r="C694" s="39"/>
      <c r="D694" s="41"/>
      <c r="E694" s="41"/>
      <c r="F694" s="41"/>
      <c r="G694" s="42"/>
      <c r="H694" s="41"/>
      <c r="I694" s="44"/>
      <c r="J694" s="44"/>
      <c r="K694" s="44"/>
      <c r="L694" s="44"/>
      <c r="M694" s="41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39"/>
      <c r="B695" s="40"/>
      <c r="C695" s="39"/>
      <c r="D695" s="41"/>
      <c r="E695" s="41"/>
      <c r="F695" s="41"/>
      <c r="G695" s="42"/>
      <c r="H695" s="41"/>
      <c r="I695" s="44"/>
      <c r="J695" s="44"/>
      <c r="K695" s="44"/>
      <c r="L695" s="44"/>
      <c r="M695" s="41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39"/>
      <c r="B696" s="40"/>
      <c r="C696" s="39"/>
      <c r="D696" s="41"/>
      <c r="E696" s="41"/>
      <c r="F696" s="41"/>
      <c r="G696" s="42"/>
      <c r="H696" s="41"/>
      <c r="I696" s="44"/>
      <c r="J696" s="44"/>
      <c r="K696" s="44"/>
      <c r="L696" s="44"/>
      <c r="M696" s="41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39"/>
      <c r="B697" s="40"/>
      <c r="C697" s="39"/>
      <c r="D697" s="41"/>
      <c r="E697" s="41"/>
      <c r="F697" s="41"/>
      <c r="G697" s="42"/>
      <c r="H697" s="41"/>
      <c r="I697" s="44"/>
      <c r="J697" s="44"/>
      <c r="K697" s="44"/>
      <c r="L697" s="44"/>
      <c r="M697" s="41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39"/>
      <c r="B698" s="40"/>
      <c r="C698" s="39"/>
      <c r="D698" s="41"/>
      <c r="E698" s="41"/>
      <c r="F698" s="41"/>
      <c r="G698" s="42"/>
      <c r="H698" s="41"/>
      <c r="I698" s="44"/>
      <c r="J698" s="44"/>
      <c r="K698" s="44"/>
      <c r="L698" s="44"/>
      <c r="M698" s="41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39"/>
      <c r="B699" s="40"/>
      <c r="C699" s="39"/>
      <c r="D699" s="41"/>
      <c r="E699" s="41"/>
      <c r="F699" s="41"/>
      <c r="G699" s="42"/>
      <c r="H699" s="41"/>
      <c r="I699" s="44"/>
      <c r="J699" s="44"/>
      <c r="K699" s="44"/>
      <c r="L699" s="44"/>
      <c r="M699" s="41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39"/>
      <c r="B700" s="40"/>
      <c r="C700" s="39"/>
      <c r="D700" s="41"/>
      <c r="E700" s="41"/>
      <c r="F700" s="41"/>
      <c r="G700" s="42"/>
      <c r="H700" s="41"/>
      <c r="I700" s="44"/>
      <c r="J700" s="44"/>
      <c r="K700" s="44"/>
      <c r="L700" s="44"/>
      <c r="M700" s="41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39"/>
      <c r="B701" s="40"/>
      <c r="C701" s="39"/>
      <c r="D701" s="41"/>
      <c r="E701" s="41"/>
      <c r="F701" s="41"/>
      <c r="G701" s="42"/>
      <c r="H701" s="41"/>
      <c r="I701" s="44"/>
      <c r="J701" s="44"/>
      <c r="K701" s="44"/>
      <c r="L701" s="44"/>
      <c r="M701" s="41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39"/>
      <c r="B702" s="40"/>
      <c r="C702" s="39"/>
      <c r="D702" s="41"/>
      <c r="E702" s="41"/>
      <c r="F702" s="41"/>
      <c r="G702" s="42"/>
      <c r="H702" s="41"/>
      <c r="I702" s="44"/>
      <c r="J702" s="44"/>
      <c r="K702" s="44"/>
      <c r="L702" s="44"/>
      <c r="M702" s="41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39"/>
      <c r="B703" s="40"/>
      <c r="C703" s="39"/>
      <c r="D703" s="41"/>
      <c r="E703" s="41"/>
      <c r="F703" s="41"/>
      <c r="G703" s="42"/>
      <c r="H703" s="41"/>
      <c r="I703" s="44"/>
      <c r="J703" s="44"/>
      <c r="K703" s="44"/>
      <c r="L703" s="44"/>
      <c r="M703" s="41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39"/>
      <c r="B704" s="40"/>
      <c r="C704" s="39"/>
      <c r="D704" s="41"/>
      <c r="E704" s="41"/>
      <c r="F704" s="41"/>
      <c r="G704" s="42"/>
      <c r="H704" s="41"/>
      <c r="I704" s="44"/>
      <c r="J704" s="44"/>
      <c r="K704" s="44"/>
      <c r="L704" s="44"/>
      <c r="M704" s="41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39"/>
      <c r="B705" s="40"/>
      <c r="C705" s="39"/>
      <c r="D705" s="41"/>
      <c r="E705" s="41"/>
      <c r="F705" s="41"/>
      <c r="G705" s="42"/>
      <c r="H705" s="41"/>
      <c r="I705" s="44"/>
      <c r="J705" s="44"/>
      <c r="K705" s="44"/>
      <c r="L705" s="44"/>
      <c r="M705" s="41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39"/>
      <c r="B706" s="40"/>
      <c r="C706" s="39"/>
      <c r="D706" s="41"/>
      <c r="E706" s="41"/>
      <c r="F706" s="41"/>
      <c r="G706" s="42"/>
      <c r="H706" s="41"/>
      <c r="I706" s="44"/>
      <c r="J706" s="44"/>
      <c r="K706" s="44"/>
      <c r="L706" s="44"/>
      <c r="M706" s="41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39"/>
      <c r="B707" s="40"/>
      <c r="C707" s="39"/>
      <c r="D707" s="41"/>
      <c r="E707" s="41"/>
      <c r="F707" s="41"/>
      <c r="G707" s="42"/>
      <c r="H707" s="41"/>
      <c r="I707" s="44"/>
      <c r="J707" s="44"/>
      <c r="K707" s="44"/>
      <c r="L707" s="44"/>
      <c r="M707" s="41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39"/>
      <c r="B708" s="40"/>
      <c r="C708" s="39"/>
      <c r="D708" s="41"/>
      <c r="E708" s="41"/>
      <c r="F708" s="41"/>
      <c r="G708" s="42"/>
      <c r="H708" s="41"/>
      <c r="I708" s="44"/>
      <c r="J708" s="44"/>
      <c r="K708" s="44"/>
      <c r="L708" s="44"/>
      <c r="M708" s="41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39"/>
      <c r="B709" s="40"/>
      <c r="C709" s="39"/>
      <c r="D709" s="41"/>
      <c r="E709" s="41"/>
      <c r="F709" s="41"/>
      <c r="G709" s="42"/>
      <c r="H709" s="41"/>
      <c r="I709" s="44"/>
      <c r="J709" s="44"/>
      <c r="K709" s="44"/>
      <c r="L709" s="44"/>
      <c r="M709" s="41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39"/>
      <c r="B710" s="40"/>
      <c r="C710" s="39"/>
      <c r="D710" s="41"/>
      <c r="E710" s="41"/>
      <c r="F710" s="41"/>
      <c r="G710" s="42"/>
      <c r="H710" s="41"/>
      <c r="I710" s="44"/>
      <c r="J710" s="44"/>
      <c r="K710" s="44"/>
      <c r="L710" s="44"/>
      <c r="M710" s="41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39"/>
      <c r="B711" s="40"/>
      <c r="C711" s="39"/>
      <c r="D711" s="41"/>
      <c r="E711" s="41"/>
      <c r="F711" s="41"/>
      <c r="G711" s="42"/>
      <c r="H711" s="41"/>
      <c r="I711" s="44"/>
      <c r="J711" s="44"/>
      <c r="K711" s="44"/>
      <c r="L711" s="44"/>
      <c r="M711" s="41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39"/>
      <c r="B712" s="40"/>
      <c r="C712" s="39"/>
      <c r="D712" s="41"/>
      <c r="E712" s="41"/>
      <c r="F712" s="41"/>
      <c r="G712" s="42"/>
      <c r="H712" s="41"/>
      <c r="I712" s="44"/>
      <c r="J712" s="44"/>
      <c r="K712" s="44"/>
      <c r="L712" s="44"/>
      <c r="M712" s="41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39"/>
      <c r="B713" s="40"/>
      <c r="C713" s="39"/>
      <c r="D713" s="41"/>
      <c r="E713" s="41"/>
      <c r="F713" s="41"/>
      <c r="G713" s="42"/>
      <c r="H713" s="41"/>
      <c r="I713" s="44"/>
      <c r="J713" s="44"/>
      <c r="K713" s="44"/>
      <c r="L713" s="44"/>
      <c r="M713" s="41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39"/>
      <c r="B714" s="40"/>
      <c r="C714" s="39"/>
      <c r="D714" s="41"/>
      <c r="E714" s="41"/>
      <c r="F714" s="41"/>
      <c r="G714" s="42"/>
      <c r="H714" s="41"/>
      <c r="I714" s="44"/>
      <c r="J714" s="44"/>
      <c r="K714" s="44"/>
      <c r="L714" s="44"/>
      <c r="M714" s="41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39"/>
      <c r="B715" s="40"/>
      <c r="C715" s="39"/>
      <c r="D715" s="41"/>
      <c r="E715" s="41"/>
      <c r="F715" s="41"/>
      <c r="G715" s="42"/>
      <c r="H715" s="41"/>
      <c r="I715" s="44"/>
      <c r="J715" s="44"/>
      <c r="K715" s="44"/>
      <c r="L715" s="44"/>
      <c r="M715" s="41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39"/>
      <c r="B716" s="40"/>
      <c r="C716" s="39"/>
      <c r="D716" s="41"/>
      <c r="E716" s="41"/>
      <c r="F716" s="41"/>
      <c r="G716" s="42"/>
      <c r="H716" s="41"/>
      <c r="I716" s="44"/>
      <c r="J716" s="44"/>
      <c r="K716" s="44"/>
      <c r="L716" s="44"/>
      <c r="M716" s="41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39"/>
      <c r="B717" s="40"/>
      <c r="C717" s="39"/>
      <c r="D717" s="41"/>
      <c r="E717" s="41"/>
      <c r="F717" s="41"/>
      <c r="G717" s="42"/>
      <c r="H717" s="41"/>
      <c r="I717" s="44"/>
      <c r="J717" s="44"/>
      <c r="K717" s="44"/>
      <c r="L717" s="44"/>
      <c r="M717" s="41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39"/>
      <c r="B718" s="40"/>
      <c r="C718" s="39"/>
      <c r="D718" s="41"/>
      <c r="E718" s="41"/>
      <c r="F718" s="41"/>
      <c r="G718" s="42"/>
      <c r="H718" s="41"/>
      <c r="I718" s="44"/>
      <c r="J718" s="44"/>
      <c r="K718" s="44"/>
      <c r="L718" s="44"/>
      <c r="M718" s="41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39"/>
      <c r="B719" s="40"/>
      <c r="C719" s="39"/>
      <c r="D719" s="41"/>
      <c r="E719" s="41"/>
      <c r="F719" s="41"/>
      <c r="G719" s="42"/>
      <c r="H719" s="41"/>
      <c r="I719" s="44"/>
      <c r="J719" s="44"/>
      <c r="K719" s="44"/>
      <c r="L719" s="44"/>
      <c r="M719" s="41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39"/>
      <c r="B720" s="40"/>
      <c r="C720" s="39"/>
      <c r="D720" s="41"/>
      <c r="E720" s="41"/>
      <c r="F720" s="41"/>
      <c r="G720" s="42"/>
      <c r="H720" s="41"/>
      <c r="I720" s="44"/>
      <c r="J720" s="44"/>
      <c r="K720" s="44"/>
      <c r="L720" s="44"/>
      <c r="M720" s="41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39"/>
      <c r="B721" s="40"/>
      <c r="C721" s="39"/>
      <c r="D721" s="41"/>
      <c r="E721" s="41"/>
      <c r="F721" s="41"/>
      <c r="G721" s="42"/>
      <c r="H721" s="41"/>
      <c r="I721" s="44"/>
      <c r="J721" s="44"/>
      <c r="K721" s="44"/>
      <c r="L721" s="44"/>
      <c r="M721" s="41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39"/>
      <c r="B722" s="40"/>
      <c r="C722" s="39"/>
      <c r="D722" s="41"/>
      <c r="E722" s="41"/>
      <c r="F722" s="41"/>
      <c r="G722" s="42"/>
      <c r="H722" s="41"/>
      <c r="I722" s="44"/>
      <c r="J722" s="44"/>
      <c r="K722" s="44"/>
      <c r="L722" s="44"/>
      <c r="M722" s="41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39"/>
      <c r="B723" s="40"/>
      <c r="C723" s="39"/>
      <c r="D723" s="41"/>
      <c r="E723" s="41"/>
      <c r="F723" s="41"/>
      <c r="G723" s="42"/>
      <c r="H723" s="41"/>
      <c r="I723" s="44"/>
      <c r="J723" s="44"/>
      <c r="K723" s="44"/>
      <c r="L723" s="44"/>
      <c r="M723" s="41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39"/>
      <c r="B724" s="40"/>
      <c r="C724" s="39"/>
      <c r="D724" s="41"/>
      <c r="E724" s="41"/>
      <c r="F724" s="41"/>
      <c r="G724" s="42"/>
      <c r="H724" s="41"/>
      <c r="I724" s="44"/>
      <c r="J724" s="44"/>
      <c r="K724" s="44"/>
      <c r="L724" s="44"/>
      <c r="M724" s="41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39"/>
      <c r="B725" s="40"/>
      <c r="C725" s="39"/>
      <c r="D725" s="41"/>
      <c r="E725" s="41"/>
      <c r="F725" s="41"/>
      <c r="G725" s="42"/>
      <c r="H725" s="41"/>
      <c r="I725" s="44"/>
      <c r="J725" s="44"/>
      <c r="K725" s="44"/>
      <c r="L725" s="44"/>
      <c r="M725" s="41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39"/>
      <c r="B726" s="40"/>
      <c r="C726" s="39"/>
      <c r="D726" s="41"/>
      <c r="E726" s="41"/>
      <c r="F726" s="41"/>
      <c r="G726" s="42"/>
      <c r="H726" s="41"/>
      <c r="I726" s="44"/>
      <c r="J726" s="44"/>
      <c r="K726" s="44"/>
      <c r="L726" s="44"/>
      <c r="M726" s="41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39"/>
      <c r="B727" s="40"/>
      <c r="C727" s="39"/>
      <c r="D727" s="41"/>
      <c r="E727" s="41"/>
      <c r="F727" s="41"/>
      <c r="G727" s="42"/>
      <c r="H727" s="41"/>
      <c r="I727" s="44"/>
      <c r="J727" s="44"/>
      <c r="K727" s="44"/>
      <c r="L727" s="44"/>
      <c r="M727" s="41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39"/>
      <c r="B728" s="40"/>
      <c r="C728" s="39"/>
      <c r="D728" s="41"/>
      <c r="E728" s="41"/>
      <c r="F728" s="41"/>
      <c r="G728" s="42"/>
      <c r="H728" s="41"/>
      <c r="I728" s="44"/>
      <c r="J728" s="44"/>
      <c r="K728" s="44"/>
      <c r="L728" s="44"/>
      <c r="M728" s="41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39"/>
      <c r="B729" s="40"/>
      <c r="C729" s="39"/>
      <c r="D729" s="41"/>
      <c r="E729" s="41"/>
      <c r="F729" s="41"/>
      <c r="G729" s="42"/>
      <c r="H729" s="41"/>
      <c r="I729" s="44"/>
      <c r="J729" s="44"/>
      <c r="K729" s="44"/>
      <c r="L729" s="44"/>
      <c r="M729" s="41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39"/>
      <c r="B730" s="40"/>
      <c r="C730" s="39"/>
      <c r="D730" s="41"/>
      <c r="E730" s="41"/>
      <c r="F730" s="41"/>
      <c r="G730" s="42"/>
      <c r="H730" s="41"/>
      <c r="I730" s="44"/>
      <c r="J730" s="44"/>
      <c r="K730" s="44"/>
      <c r="L730" s="44"/>
      <c r="M730" s="41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39"/>
      <c r="B731" s="40"/>
      <c r="C731" s="39"/>
      <c r="D731" s="41"/>
      <c r="E731" s="41"/>
      <c r="F731" s="41"/>
      <c r="G731" s="42"/>
      <c r="H731" s="41"/>
      <c r="I731" s="44"/>
      <c r="J731" s="44"/>
      <c r="K731" s="44"/>
      <c r="L731" s="44"/>
      <c r="M731" s="41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39"/>
      <c r="B732" s="40"/>
      <c r="C732" s="39"/>
      <c r="D732" s="41"/>
      <c r="E732" s="41"/>
      <c r="F732" s="41"/>
      <c r="G732" s="42"/>
      <c r="H732" s="41"/>
      <c r="I732" s="44"/>
      <c r="J732" s="44"/>
      <c r="K732" s="44"/>
      <c r="L732" s="44"/>
      <c r="M732" s="41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39"/>
      <c r="B733" s="40"/>
      <c r="C733" s="39"/>
      <c r="D733" s="41"/>
      <c r="E733" s="41"/>
      <c r="F733" s="41"/>
      <c r="G733" s="42"/>
      <c r="H733" s="41"/>
      <c r="I733" s="44"/>
      <c r="J733" s="44"/>
      <c r="K733" s="44"/>
      <c r="L733" s="44"/>
      <c r="M733" s="41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39"/>
      <c r="B734" s="40"/>
      <c r="C734" s="39"/>
      <c r="D734" s="41"/>
      <c r="E734" s="41"/>
      <c r="F734" s="41"/>
      <c r="G734" s="42"/>
      <c r="H734" s="41"/>
      <c r="I734" s="44"/>
      <c r="J734" s="44"/>
      <c r="K734" s="44"/>
      <c r="L734" s="44"/>
      <c r="M734" s="41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39"/>
      <c r="B735" s="40"/>
      <c r="C735" s="39"/>
      <c r="D735" s="41"/>
      <c r="E735" s="41"/>
      <c r="F735" s="41"/>
      <c r="G735" s="42"/>
      <c r="H735" s="41"/>
      <c r="I735" s="44"/>
      <c r="J735" s="44"/>
      <c r="K735" s="44"/>
      <c r="L735" s="44"/>
      <c r="M735" s="41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39"/>
      <c r="B736" s="40"/>
      <c r="C736" s="39"/>
      <c r="D736" s="41"/>
      <c r="E736" s="41"/>
      <c r="F736" s="41"/>
      <c r="G736" s="42"/>
      <c r="H736" s="41"/>
      <c r="I736" s="44"/>
      <c r="J736" s="44"/>
      <c r="K736" s="44"/>
      <c r="L736" s="44"/>
      <c r="M736" s="41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39"/>
      <c r="B737" s="40"/>
      <c r="C737" s="39"/>
      <c r="D737" s="41"/>
      <c r="E737" s="41"/>
      <c r="F737" s="41"/>
      <c r="G737" s="42"/>
      <c r="H737" s="41"/>
      <c r="I737" s="44"/>
      <c r="J737" s="44"/>
      <c r="K737" s="44"/>
      <c r="L737" s="44"/>
      <c r="M737" s="41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39"/>
      <c r="B738" s="40"/>
      <c r="C738" s="39"/>
      <c r="D738" s="41"/>
      <c r="E738" s="41"/>
      <c r="F738" s="41"/>
      <c r="G738" s="42"/>
      <c r="H738" s="41"/>
      <c r="I738" s="44"/>
      <c r="J738" s="44"/>
      <c r="K738" s="44"/>
      <c r="L738" s="44"/>
      <c r="M738" s="41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39"/>
      <c r="B739" s="40"/>
      <c r="C739" s="39"/>
      <c r="D739" s="41"/>
      <c r="E739" s="41"/>
      <c r="F739" s="41"/>
      <c r="G739" s="42"/>
      <c r="H739" s="41"/>
      <c r="I739" s="44"/>
      <c r="J739" s="44"/>
      <c r="K739" s="44"/>
      <c r="L739" s="44"/>
      <c r="M739" s="41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39"/>
      <c r="B740" s="40"/>
      <c r="C740" s="39"/>
      <c r="D740" s="41"/>
      <c r="E740" s="41"/>
      <c r="F740" s="41"/>
      <c r="G740" s="42"/>
      <c r="H740" s="41"/>
      <c r="I740" s="44"/>
      <c r="J740" s="44"/>
      <c r="K740" s="44"/>
      <c r="L740" s="44"/>
      <c r="M740" s="41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39"/>
      <c r="B741" s="40"/>
      <c r="C741" s="39"/>
      <c r="D741" s="41"/>
      <c r="E741" s="41"/>
      <c r="F741" s="41"/>
      <c r="G741" s="42"/>
      <c r="H741" s="41"/>
      <c r="I741" s="44"/>
      <c r="J741" s="44"/>
      <c r="K741" s="44"/>
      <c r="L741" s="44"/>
      <c r="M741" s="41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39"/>
      <c r="B742" s="40"/>
      <c r="C742" s="39"/>
      <c r="D742" s="41"/>
      <c r="E742" s="41"/>
      <c r="F742" s="41"/>
      <c r="G742" s="42"/>
      <c r="H742" s="41"/>
      <c r="I742" s="44"/>
      <c r="J742" s="44"/>
      <c r="K742" s="44"/>
      <c r="L742" s="44"/>
      <c r="M742" s="41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39"/>
      <c r="B743" s="40"/>
      <c r="C743" s="39"/>
      <c r="D743" s="41"/>
      <c r="E743" s="41"/>
      <c r="F743" s="41"/>
      <c r="G743" s="42"/>
      <c r="H743" s="41"/>
      <c r="I743" s="44"/>
      <c r="J743" s="44"/>
      <c r="K743" s="44"/>
      <c r="L743" s="44"/>
      <c r="M743" s="41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39"/>
      <c r="B744" s="40"/>
      <c r="C744" s="39"/>
      <c r="D744" s="41"/>
      <c r="E744" s="41"/>
      <c r="F744" s="41"/>
      <c r="G744" s="42"/>
      <c r="H744" s="41"/>
      <c r="I744" s="44"/>
      <c r="J744" s="44"/>
      <c r="K744" s="44"/>
      <c r="L744" s="44"/>
      <c r="M744" s="41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39"/>
      <c r="B745" s="40"/>
      <c r="C745" s="39"/>
      <c r="D745" s="41"/>
      <c r="E745" s="41"/>
      <c r="F745" s="41"/>
      <c r="G745" s="42"/>
      <c r="H745" s="41"/>
      <c r="I745" s="44"/>
      <c r="J745" s="44"/>
      <c r="K745" s="44"/>
      <c r="L745" s="44"/>
      <c r="M745" s="41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39"/>
      <c r="B746" s="40"/>
      <c r="C746" s="39"/>
      <c r="D746" s="41"/>
      <c r="E746" s="41"/>
      <c r="F746" s="41"/>
      <c r="G746" s="42"/>
      <c r="H746" s="41"/>
      <c r="I746" s="44"/>
      <c r="J746" s="44"/>
      <c r="K746" s="44"/>
      <c r="L746" s="44"/>
      <c r="M746" s="41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39"/>
      <c r="B747" s="40"/>
      <c r="C747" s="39"/>
      <c r="D747" s="41"/>
      <c r="E747" s="41"/>
      <c r="F747" s="41"/>
      <c r="G747" s="42"/>
      <c r="H747" s="41"/>
      <c r="I747" s="44"/>
      <c r="J747" s="44"/>
      <c r="K747" s="44"/>
      <c r="L747" s="44"/>
      <c r="M747" s="41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39"/>
      <c r="B748" s="40"/>
      <c r="C748" s="39"/>
      <c r="D748" s="41"/>
      <c r="E748" s="41"/>
      <c r="F748" s="41"/>
      <c r="G748" s="42"/>
      <c r="H748" s="41"/>
      <c r="I748" s="44"/>
      <c r="J748" s="44"/>
      <c r="K748" s="44"/>
      <c r="L748" s="44"/>
      <c r="M748" s="41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39"/>
      <c r="B749" s="40"/>
      <c r="C749" s="39"/>
      <c r="D749" s="41"/>
      <c r="E749" s="41"/>
      <c r="F749" s="41"/>
      <c r="G749" s="42"/>
      <c r="H749" s="41"/>
      <c r="I749" s="44"/>
      <c r="J749" s="44"/>
      <c r="K749" s="44"/>
      <c r="L749" s="44"/>
      <c r="M749" s="41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39"/>
      <c r="B750" s="40"/>
      <c r="C750" s="39"/>
      <c r="D750" s="41"/>
      <c r="E750" s="41"/>
      <c r="F750" s="41"/>
      <c r="G750" s="42"/>
      <c r="H750" s="41"/>
      <c r="I750" s="44"/>
      <c r="J750" s="44"/>
      <c r="K750" s="44"/>
      <c r="L750" s="44"/>
      <c r="M750" s="41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39"/>
      <c r="B751" s="40"/>
      <c r="C751" s="39"/>
      <c r="D751" s="41"/>
      <c r="E751" s="41"/>
      <c r="F751" s="41"/>
      <c r="G751" s="42"/>
      <c r="H751" s="41"/>
      <c r="I751" s="44"/>
      <c r="J751" s="44"/>
      <c r="K751" s="44"/>
      <c r="L751" s="44"/>
      <c r="M751" s="41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39"/>
      <c r="B752" s="40"/>
      <c r="C752" s="39"/>
      <c r="D752" s="41"/>
      <c r="E752" s="41"/>
      <c r="F752" s="41"/>
      <c r="G752" s="42"/>
      <c r="H752" s="41"/>
      <c r="I752" s="44"/>
      <c r="J752" s="44"/>
      <c r="K752" s="44"/>
      <c r="L752" s="44"/>
      <c r="M752" s="41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39"/>
      <c r="B753" s="40"/>
      <c r="C753" s="39"/>
      <c r="D753" s="41"/>
      <c r="E753" s="41"/>
      <c r="F753" s="41"/>
      <c r="G753" s="42"/>
      <c r="H753" s="41"/>
      <c r="I753" s="44"/>
      <c r="J753" s="44"/>
      <c r="K753" s="44"/>
      <c r="L753" s="44"/>
      <c r="M753" s="41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39"/>
      <c r="B754" s="40"/>
      <c r="C754" s="39"/>
      <c r="D754" s="41"/>
      <c r="E754" s="41"/>
      <c r="F754" s="41"/>
      <c r="G754" s="42"/>
      <c r="H754" s="41"/>
      <c r="I754" s="44"/>
      <c r="J754" s="44"/>
      <c r="K754" s="44"/>
      <c r="L754" s="44"/>
      <c r="M754" s="41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39"/>
      <c r="B755" s="40"/>
      <c r="C755" s="39"/>
      <c r="D755" s="41"/>
      <c r="E755" s="41"/>
      <c r="F755" s="41"/>
      <c r="G755" s="42"/>
      <c r="H755" s="41"/>
      <c r="I755" s="44"/>
      <c r="J755" s="44"/>
      <c r="K755" s="44"/>
      <c r="L755" s="44"/>
      <c r="M755" s="41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39"/>
      <c r="B756" s="40"/>
      <c r="C756" s="39"/>
      <c r="D756" s="41"/>
      <c r="E756" s="41"/>
      <c r="F756" s="41"/>
      <c r="G756" s="42"/>
      <c r="H756" s="41"/>
      <c r="I756" s="44"/>
      <c r="J756" s="44"/>
      <c r="K756" s="44"/>
      <c r="L756" s="44"/>
      <c r="M756" s="41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39"/>
      <c r="B757" s="40"/>
      <c r="C757" s="39"/>
      <c r="D757" s="41"/>
      <c r="E757" s="41"/>
      <c r="F757" s="41"/>
      <c r="G757" s="42"/>
      <c r="H757" s="41"/>
      <c r="I757" s="44"/>
      <c r="J757" s="44"/>
      <c r="K757" s="44"/>
      <c r="L757" s="44"/>
      <c r="M757" s="41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39"/>
      <c r="B758" s="40"/>
      <c r="C758" s="39"/>
      <c r="D758" s="41"/>
      <c r="E758" s="41"/>
      <c r="F758" s="41"/>
      <c r="G758" s="42"/>
      <c r="H758" s="41"/>
      <c r="I758" s="44"/>
      <c r="J758" s="44"/>
      <c r="K758" s="44"/>
      <c r="L758" s="44"/>
      <c r="M758" s="41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39"/>
      <c r="B759" s="40"/>
      <c r="C759" s="39"/>
      <c r="D759" s="41"/>
      <c r="E759" s="41"/>
      <c r="F759" s="41"/>
      <c r="G759" s="42"/>
      <c r="H759" s="41"/>
      <c r="I759" s="44"/>
      <c r="J759" s="44"/>
      <c r="K759" s="44"/>
      <c r="L759" s="44"/>
      <c r="M759" s="41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39"/>
      <c r="B760" s="40"/>
      <c r="C760" s="39"/>
      <c r="D760" s="41"/>
      <c r="E760" s="41"/>
      <c r="F760" s="41"/>
      <c r="G760" s="42"/>
      <c r="H760" s="41"/>
      <c r="I760" s="44"/>
      <c r="J760" s="44"/>
      <c r="K760" s="44"/>
      <c r="L760" s="44"/>
      <c r="M760" s="41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39"/>
      <c r="B761" s="40"/>
      <c r="C761" s="39"/>
      <c r="D761" s="41"/>
      <c r="E761" s="41"/>
      <c r="F761" s="41"/>
      <c r="G761" s="42"/>
      <c r="H761" s="41"/>
      <c r="I761" s="44"/>
      <c r="J761" s="44"/>
      <c r="K761" s="44"/>
      <c r="L761" s="44"/>
      <c r="M761" s="41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39"/>
      <c r="B762" s="40"/>
      <c r="C762" s="39"/>
      <c r="D762" s="41"/>
      <c r="E762" s="41"/>
      <c r="F762" s="41"/>
      <c r="G762" s="42"/>
      <c r="H762" s="41"/>
      <c r="I762" s="44"/>
      <c r="J762" s="44"/>
      <c r="K762" s="44"/>
      <c r="L762" s="44"/>
      <c r="M762" s="41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39"/>
      <c r="B763" s="40"/>
      <c r="C763" s="39"/>
      <c r="D763" s="41"/>
      <c r="E763" s="41"/>
      <c r="F763" s="41"/>
      <c r="G763" s="42"/>
      <c r="H763" s="41"/>
      <c r="I763" s="44"/>
      <c r="J763" s="44"/>
      <c r="K763" s="44"/>
      <c r="L763" s="44"/>
      <c r="M763" s="41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39"/>
      <c r="B764" s="40"/>
      <c r="C764" s="39"/>
      <c r="D764" s="41"/>
      <c r="E764" s="41"/>
      <c r="F764" s="41"/>
      <c r="G764" s="42"/>
      <c r="H764" s="41"/>
      <c r="I764" s="44"/>
      <c r="J764" s="44"/>
      <c r="K764" s="44"/>
      <c r="L764" s="44"/>
      <c r="M764" s="41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39"/>
      <c r="B765" s="40"/>
      <c r="C765" s="39"/>
      <c r="D765" s="41"/>
      <c r="E765" s="41"/>
      <c r="F765" s="41"/>
      <c r="G765" s="42"/>
      <c r="H765" s="41"/>
      <c r="I765" s="44"/>
      <c r="J765" s="44"/>
      <c r="K765" s="44"/>
      <c r="L765" s="44"/>
      <c r="M765" s="41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39"/>
      <c r="B766" s="40"/>
      <c r="C766" s="39"/>
      <c r="D766" s="41"/>
      <c r="E766" s="41"/>
      <c r="F766" s="41"/>
      <c r="G766" s="42"/>
      <c r="H766" s="41"/>
      <c r="I766" s="44"/>
      <c r="J766" s="44"/>
      <c r="K766" s="44"/>
      <c r="L766" s="44"/>
      <c r="M766" s="41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39"/>
      <c r="B767" s="40"/>
      <c r="C767" s="39"/>
      <c r="D767" s="41"/>
      <c r="E767" s="41"/>
      <c r="F767" s="41"/>
      <c r="G767" s="42"/>
      <c r="H767" s="41"/>
      <c r="I767" s="44"/>
      <c r="J767" s="44"/>
      <c r="K767" s="44"/>
      <c r="L767" s="44"/>
      <c r="M767" s="41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39"/>
      <c r="B768" s="40"/>
      <c r="C768" s="39"/>
      <c r="D768" s="41"/>
      <c r="E768" s="41"/>
      <c r="F768" s="41"/>
      <c r="G768" s="42"/>
      <c r="H768" s="41"/>
      <c r="I768" s="44"/>
      <c r="J768" s="44"/>
      <c r="K768" s="44"/>
      <c r="L768" s="44"/>
      <c r="M768" s="41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39"/>
      <c r="B769" s="40"/>
      <c r="C769" s="39"/>
      <c r="D769" s="41"/>
      <c r="E769" s="41"/>
      <c r="F769" s="41"/>
      <c r="G769" s="42"/>
      <c r="H769" s="41"/>
      <c r="I769" s="44"/>
      <c r="J769" s="44"/>
      <c r="K769" s="44"/>
      <c r="L769" s="44"/>
      <c r="M769" s="41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39"/>
      <c r="B770" s="40"/>
      <c r="C770" s="39"/>
      <c r="D770" s="41"/>
      <c r="E770" s="41"/>
      <c r="F770" s="41"/>
      <c r="G770" s="42"/>
      <c r="H770" s="41"/>
      <c r="I770" s="44"/>
      <c r="J770" s="44"/>
      <c r="K770" s="44"/>
      <c r="L770" s="44"/>
      <c r="M770" s="41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39"/>
      <c r="B771" s="40"/>
      <c r="C771" s="39"/>
      <c r="D771" s="41"/>
      <c r="E771" s="41"/>
      <c r="F771" s="41"/>
      <c r="G771" s="42"/>
      <c r="H771" s="41"/>
      <c r="I771" s="44"/>
      <c r="J771" s="44"/>
      <c r="K771" s="44"/>
      <c r="L771" s="44"/>
      <c r="M771" s="41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39"/>
      <c r="B772" s="40"/>
      <c r="C772" s="39"/>
      <c r="D772" s="41"/>
      <c r="E772" s="41"/>
      <c r="F772" s="41"/>
      <c r="G772" s="42"/>
      <c r="H772" s="41"/>
      <c r="I772" s="44"/>
      <c r="J772" s="44"/>
      <c r="K772" s="44"/>
      <c r="L772" s="44"/>
      <c r="M772" s="41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39"/>
      <c r="B773" s="40"/>
      <c r="C773" s="39"/>
      <c r="D773" s="41"/>
      <c r="E773" s="41"/>
      <c r="F773" s="41"/>
      <c r="G773" s="42"/>
      <c r="H773" s="41"/>
      <c r="I773" s="44"/>
      <c r="J773" s="44"/>
      <c r="K773" s="44"/>
      <c r="L773" s="44"/>
      <c r="M773" s="41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39"/>
      <c r="B774" s="40"/>
      <c r="C774" s="39"/>
      <c r="D774" s="41"/>
      <c r="E774" s="41"/>
      <c r="F774" s="41"/>
      <c r="G774" s="42"/>
      <c r="H774" s="41"/>
      <c r="I774" s="44"/>
      <c r="J774" s="44"/>
      <c r="K774" s="44"/>
      <c r="L774" s="44"/>
      <c r="M774" s="41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39"/>
      <c r="B775" s="40"/>
      <c r="C775" s="39"/>
      <c r="D775" s="41"/>
      <c r="E775" s="41"/>
      <c r="F775" s="41"/>
      <c r="G775" s="42"/>
      <c r="H775" s="41"/>
      <c r="I775" s="44"/>
      <c r="J775" s="44"/>
      <c r="K775" s="44"/>
      <c r="L775" s="44"/>
      <c r="M775" s="41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39"/>
      <c r="B776" s="40"/>
      <c r="C776" s="39"/>
      <c r="D776" s="41"/>
      <c r="E776" s="41"/>
      <c r="F776" s="41"/>
      <c r="G776" s="42"/>
      <c r="H776" s="41"/>
      <c r="I776" s="44"/>
      <c r="J776" s="44"/>
      <c r="K776" s="44"/>
      <c r="L776" s="44"/>
      <c r="M776" s="41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39"/>
      <c r="B777" s="40"/>
      <c r="C777" s="39"/>
      <c r="D777" s="41"/>
      <c r="E777" s="41"/>
      <c r="F777" s="41"/>
      <c r="G777" s="42"/>
      <c r="H777" s="41"/>
      <c r="I777" s="44"/>
      <c r="J777" s="44"/>
      <c r="K777" s="44"/>
      <c r="L777" s="44"/>
      <c r="M777" s="41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39"/>
      <c r="B778" s="40"/>
      <c r="C778" s="39"/>
      <c r="D778" s="41"/>
      <c r="E778" s="41"/>
      <c r="F778" s="41"/>
      <c r="G778" s="42"/>
      <c r="H778" s="41"/>
      <c r="I778" s="44"/>
      <c r="J778" s="44"/>
      <c r="K778" s="44"/>
      <c r="L778" s="44"/>
      <c r="M778" s="41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39"/>
      <c r="B779" s="40"/>
      <c r="C779" s="39"/>
      <c r="D779" s="41"/>
      <c r="E779" s="41"/>
      <c r="F779" s="41"/>
      <c r="G779" s="42"/>
      <c r="H779" s="41"/>
      <c r="I779" s="44"/>
      <c r="J779" s="44"/>
      <c r="K779" s="44"/>
      <c r="L779" s="44"/>
      <c r="M779" s="41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39"/>
      <c r="B780" s="40"/>
      <c r="C780" s="39"/>
      <c r="D780" s="41"/>
      <c r="E780" s="41"/>
      <c r="F780" s="41"/>
      <c r="G780" s="42"/>
      <c r="H780" s="41"/>
      <c r="I780" s="44"/>
      <c r="J780" s="44"/>
      <c r="K780" s="44"/>
      <c r="L780" s="44"/>
      <c r="M780" s="41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39"/>
      <c r="B781" s="40"/>
      <c r="C781" s="39"/>
      <c r="D781" s="41"/>
      <c r="E781" s="41"/>
      <c r="F781" s="41"/>
      <c r="G781" s="42"/>
      <c r="H781" s="41"/>
      <c r="I781" s="44"/>
      <c r="J781" s="44"/>
      <c r="K781" s="44"/>
      <c r="L781" s="44"/>
      <c r="M781" s="41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39"/>
      <c r="B782" s="40"/>
      <c r="C782" s="39"/>
      <c r="D782" s="41"/>
      <c r="E782" s="41"/>
      <c r="F782" s="41"/>
      <c r="G782" s="42"/>
      <c r="H782" s="41"/>
      <c r="I782" s="44"/>
      <c r="J782" s="44"/>
      <c r="K782" s="44"/>
      <c r="L782" s="44"/>
      <c r="M782" s="41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39"/>
      <c r="B783" s="40"/>
      <c r="C783" s="39"/>
      <c r="D783" s="41"/>
      <c r="E783" s="41"/>
      <c r="F783" s="41"/>
      <c r="G783" s="42"/>
      <c r="H783" s="41"/>
      <c r="I783" s="44"/>
      <c r="J783" s="44"/>
      <c r="K783" s="44"/>
      <c r="L783" s="44"/>
      <c r="M783" s="41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39"/>
      <c r="B784" s="40"/>
      <c r="C784" s="39"/>
      <c r="D784" s="41"/>
      <c r="E784" s="41"/>
      <c r="F784" s="41"/>
      <c r="G784" s="42"/>
      <c r="H784" s="41"/>
      <c r="I784" s="44"/>
      <c r="J784" s="44"/>
      <c r="K784" s="44"/>
      <c r="L784" s="44"/>
      <c r="M784" s="41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39"/>
      <c r="B785" s="40"/>
      <c r="C785" s="39"/>
      <c r="D785" s="41"/>
      <c r="E785" s="41"/>
      <c r="F785" s="41"/>
      <c r="G785" s="42"/>
      <c r="H785" s="41"/>
      <c r="I785" s="44"/>
      <c r="J785" s="44"/>
      <c r="K785" s="44"/>
      <c r="L785" s="44"/>
      <c r="M785" s="41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39"/>
      <c r="B786" s="40"/>
      <c r="C786" s="39"/>
      <c r="D786" s="41"/>
      <c r="E786" s="41"/>
      <c r="F786" s="41"/>
      <c r="G786" s="42"/>
      <c r="H786" s="41"/>
      <c r="I786" s="44"/>
      <c r="J786" s="44"/>
      <c r="K786" s="44"/>
      <c r="L786" s="44"/>
      <c r="M786" s="41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39"/>
      <c r="B787" s="40"/>
      <c r="C787" s="39"/>
      <c r="D787" s="41"/>
      <c r="E787" s="41"/>
      <c r="F787" s="41"/>
      <c r="G787" s="42"/>
      <c r="H787" s="41"/>
      <c r="I787" s="44"/>
      <c r="J787" s="44"/>
      <c r="K787" s="44"/>
      <c r="L787" s="44"/>
      <c r="M787" s="41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39"/>
      <c r="B788" s="40"/>
      <c r="C788" s="39"/>
      <c r="D788" s="41"/>
      <c r="E788" s="41"/>
      <c r="F788" s="41"/>
      <c r="G788" s="42"/>
      <c r="H788" s="41"/>
      <c r="I788" s="44"/>
      <c r="J788" s="44"/>
      <c r="K788" s="44"/>
      <c r="L788" s="44"/>
      <c r="M788" s="41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39"/>
      <c r="B789" s="40"/>
      <c r="C789" s="39"/>
      <c r="D789" s="41"/>
      <c r="E789" s="41"/>
      <c r="F789" s="41"/>
      <c r="G789" s="42"/>
      <c r="H789" s="41"/>
      <c r="I789" s="44"/>
      <c r="J789" s="44"/>
      <c r="K789" s="44"/>
      <c r="L789" s="44"/>
      <c r="M789" s="41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39"/>
      <c r="B790" s="40"/>
      <c r="C790" s="39"/>
      <c r="D790" s="41"/>
      <c r="E790" s="41"/>
      <c r="F790" s="41"/>
      <c r="G790" s="42"/>
      <c r="H790" s="41"/>
      <c r="I790" s="44"/>
      <c r="J790" s="44"/>
      <c r="K790" s="44"/>
      <c r="L790" s="44"/>
      <c r="M790" s="41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39"/>
      <c r="B791" s="40"/>
      <c r="C791" s="39"/>
      <c r="D791" s="41"/>
      <c r="E791" s="41"/>
      <c r="F791" s="41"/>
      <c r="G791" s="42"/>
      <c r="H791" s="41"/>
      <c r="I791" s="44"/>
      <c r="J791" s="44"/>
      <c r="K791" s="44"/>
      <c r="L791" s="44"/>
      <c r="M791" s="41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39"/>
      <c r="B792" s="40"/>
      <c r="C792" s="39"/>
      <c r="D792" s="41"/>
      <c r="E792" s="41"/>
      <c r="F792" s="41"/>
      <c r="G792" s="42"/>
      <c r="H792" s="41"/>
      <c r="I792" s="44"/>
      <c r="J792" s="44"/>
      <c r="K792" s="44"/>
      <c r="L792" s="44"/>
      <c r="M792" s="41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39"/>
      <c r="B793" s="40"/>
      <c r="C793" s="39"/>
      <c r="D793" s="41"/>
      <c r="E793" s="41"/>
      <c r="F793" s="41"/>
      <c r="G793" s="42"/>
      <c r="H793" s="41"/>
      <c r="I793" s="44"/>
      <c r="J793" s="44"/>
      <c r="K793" s="44"/>
      <c r="L793" s="44"/>
      <c r="M793" s="41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39"/>
      <c r="B794" s="40"/>
      <c r="C794" s="39"/>
      <c r="D794" s="41"/>
      <c r="E794" s="41"/>
      <c r="F794" s="41"/>
      <c r="G794" s="42"/>
      <c r="H794" s="41"/>
      <c r="I794" s="44"/>
      <c r="J794" s="44"/>
      <c r="K794" s="44"/>
      <c r="L794" s="44"/>
      <c r="M794" s="41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39"/>
      <c r="B795" s="40"/>
      <c r="C795" s="39"/>
      <c r="D795" s="41"/>
      <c r="E795" s="41"/>
      <c r="F795" s="41"/>
      <c r="G795" s="42"/>
      <c r="H795" s="41"/>
      <c r="I795" s="44"/>
      <c r="J795" s="44"/>
      <c r="K795" s="44"/>
      <c r="L795" s="44"/>
      <c r="M795" s="41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39"/>
      <c r="B796" s="40"/>
      <c r="C796" s="39"/>
      <c r="D796" s="41"/>
      <c r="E796" s="41"/>
      <c r="F796" s="41"/>
      <c r="G796" s="42"/>
      <c r="H796" s="41"/>
      <c r="I796" s="44"/>
      <c r="J796" s="44"/>
      <c r="K796" s="44"/>
      <c r="L796" s="44"/>
      <c r="M796" s="41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39"/>
      <c r="B797" s="40"/>
      <c r="C797" s="39"/>
      <c r="D797" s="41"/>
      <c r="E797" s="41"/>
      <c r="F797" s="41"/>
      <c r="G797" s="42"/>
      <c r="H797" s="41"/>
      <c r="I797" s="44"/>
      <c r="J797" s="44"/>
      <c r="K797" s="44"/>
      <c r="L797" s="44"/>
      <c r="M797" s="41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39"/>
      <c r="B798" s="40"/>
      <c r="C798" s="39"/>
      <c r="D798" s="41"/>
      <c r="E798" s="41"/>
      <c r="F798" s="41"/>
      <c r="G798" s="42"/>
      <c r="H798" s="41"/>
      <c r="I798" s="44"/>
      <c r="J798" s="44"/>
      <c r="K798" s="44"/>
      <c r="L798" s="44"/>
      <c r="M798" s="41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39"/>
      <c r="B799" s="40"/>
      <c r="C799" s="39"/>
      <c r="D799" s="41"/>
      <c r="E799" s="41"/>
      <c r="F799" s="41"/>
      <c r="G799" s="42"/>
      <c r="H799" s="41"/>
      <c r="I799" s="44"/>
      <c r="J799" s="44"/>
      <c r="K799" s="44"/>
      <c r="L799" s="44"/>
      <c r="M799" s="41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39"/>
      <c r="B800" s="40"/>
      <c r="C800" s="39"/>
      <c r="D800" s="41"/>
      <c r="E800" s="41"/>
      <c r="F800" s="41"/>
      <c r="G800" s="42"/>
      <c r="H800" s="41"/>
      <c r="I800" s="44"/>
      <c r="J800" s="44"/>
      <c r="K800" s="44"/>
      <c r="L800" s="44"/>
      <c r="M800" s="41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39"/>
      <c r="B801" s="40"/>
      <c r="C801" s="39"/>
      <c r="D801" s="41"/>
      <c r="E801" s="41"/>
      <c r="F801" s="41"/>
      <c r="G801" s="42"/>
      <c r="H801" s="41"/>
      <c r="I801" s="44"/>
      <c r="J801" s="44"/>
      <c r="K801" s="44"/>
      <c r="L801" s="44"/>
      <c r="M801" s="41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39"/>
      <c r="B802" s="40"/>
      <c r="C802" s="39"/>
      <c r="D802" s="41"/>
      <c r="E802" s="41"/>
      <c r="F802" s="41"/>
      <c r="G802" s="42"/>
      <c r="H802" s="41"/>
      <c r="I802" s="44"/>
      <c r="J802" s="44"/>
      <c r="K802" s="44"/>
      <c r="L802" s="44"/>
      <c r="M802" s="41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39"/>
      <c r="B803" s="40"/>
      <c r="C803" s="39"/>
      <c r="D803" s="41"/>
      <c r="E803" s="41"/>
      <c r="F803" s="41"/>
      <c r="G803" s="42"/>
      <c r="H803" s="41"/>
      <c r="I803" s="44"/>
      <c r="J803" s="44"/>
      <c r="K803" s="44"/>
      <c r="L803" s="44"/>
      <c r="M803" s="41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39"/>
      <c r="B804" s="40"/>
      <c r="C804" s="39"/>
      <c r="D804" s="41"/>
      <c r="E804" s="41"/>
      <c r="F804" s="41"/>
      <c r="G804" s="42"/>
      <c r="H804" s="41"/>
      <c r="I804" s="44"/>
      <c r="J804" s="44"/>
      <c r="K804" s="44"/>
      <c r="L804" s="44"/>
      <c r="M804" s="41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39"/>
      <c r="B805" s="40"/>
      <c r="C805" s="39"/>
      <c r="D805" s="41"/>
      <c r="E805" s="41"/>
      <c r="F805" s="41"/>
      <c r="G805" s="42"/>
      <c r="H805" s="41"/>
      <c r="I805" s="44"/>
      <c r="J805" s="44"/>
      <c r="K805" s="44"/>
      <c r="L805" s="44"/>
      <c r="M805" s="41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39"/>
      <c r="B806" s="40"/>
      <c r="C806" s="39"/>
      <c r="D806" s="41"/>
      <c r="E806" s="41"/>
      <c r="F806" s="41"/>
      <c r="G806" s="42"/>
      <c r="H806" s="41"/>
      <c r="I806" s="44"/>
      <c r="J806" s="44"/>
      <c r="K806" s="44"/>
      <c r="L806" s="44"/>
      <c r="M806" s="41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39"/>
      <c r="B807" s="40"/>
      <c r="C807" s="39"/>
      <c r="D807" s="41"/>
      <c r="E807" s="41"/>
      <c r="F807" s="41"/>
      <c r="G807" s="42"/>
      <c r="H807" s="41"/>
      <c r="I807" s="44"/>
      <c r="J807" s="44"/>
      <c r="K807" s="44"/>
      <c r="L807" s="44"/>
      <c r="M807" s="41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39"/>
      <c r="B808" s="40"/>
      <c r="C808" s="39"/>
      <c r="D808" s="41"/>
      <c r="E808" s="41"/>
      <c r="F808" s="41"/>
      <c r="G808" s="42"/>
      <c r="H808" s="41"/>
      <c r="I808" s="44"/>
      <c r="J808" s="44"/>
      <c r="K808" s="44"/>
      <c r="L808" s="44"/>
      <c r="M808" s="41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39"/>
      <c r="B809" s="40"/>
      <c r="C809" s="39"/>
      <c r="D809" s="41"/>
      <c r="E809" s="41"/>
      <c r="F809" s="41"/>
      <c r="G809" s="42"/>
      <c r="H809" s="41"/>
      <c r="I809" s="44"/>
      <c r="J809" s="44"/>
      <c r="K809" s="44"/>
      <c r="L809" s="44"/>
      <c r="M809" s="41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39"/>
      <c r="B810" s="40"/>
      <c r="C810" s="39"/>
      <c r="D810" s="41"/>
      <c r="E810" s="41"/>
      <c r="F810" s="41"/>
      <c r="G810" s="42"/>
      <c r="H810" s="41"/>
      <c r="I810" s="44"/>
      <c r="J810" s="44"/>
      <c r="K810" s="44"/>
      <c r="L810" s="44"/>
      <c r="M810" s="41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39"/>
      <c r="B811" s="40"/>
      <c r="C811" s="39"/>
      <c r="D811" s="41"/>
      <c r="E811" s="41"/>
      <c r="F811" s="41"/>
      <c r="G811" s="42"/>
      <c r="H811" s="41"/>
      <c r="I811" s="44"/>
      <c r="J811" s="44"/>
      <c r="K811" s="44"/>
      <c r="L811" s="44"/>
      <c r="M811" s="41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39"/>
      <c r="B812" s="40"/>
      <c r="C812" s="39"/>
      <c r="D812" s="41"/>
      <c r="E812" s="41"/>
      <c r="F812" s="41"/>
      <c r="G812" s="42"/>
      <c r="H812" s="41"/>
      <c r="I812" s="44"/>
      <c r="J812" s="44"/>
      <c r="K812" s="44"/>
      <c r="L812" s="44"/>
      <c r="M812" s="41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39"/>
      <c r="B813" s="40"/>
      <c r="C813" s="39"/>
      <c r="D813" s="41"/>
      <c r="E813" s="41"/>
      <c r="F813" s="41"/>
      <c r="G813" s="42"/>
      <c r="H813" s="41"/>
      <c r="I813" s="44"/>
      <c r="J813" s="44"/>
      <c r="K813" s="44"/>
      <c r="L813" s="44"/>
      <c r="M813" s="41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39"/>
      <c r="B814" s="40"/>
      <c r="C814" s="39"/>
      <c r="D814" s="41"/>
      <c r="E814" s="41"/>
      <c r="F814" s="41"/>
      <c r="G814" s="42"/>
      <c r="H814" s="41"/>
      <c r="I814" s="44"/>
      <c r="J814" s="44"/>
      <c r="K814" s="44"/>
      <c r="L814" s="44"/>
      <c r="M814" s="41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39"/>
      <c r="B815" s="40"/>
      <c r="C815" s="39"/>
      <c r="D815" s="41"/>
      <c r="E815" s="41"/>
      <c r="F815" s="41"/>
      <c r="G815" s="42"/>
      <c r="H815" s="41"/>
      <c r="I815" s="44"/>
      <c r="J815" s="44"/>
      <c r="K815" s="44"/>
      <c r="L815" s="44"/>
      <c r="M815" s="41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39"/>
      <c r="B816" s="40"/>
      <c r="C816" s="39"/>
      <c r="D816" s="41"/>
      <c r="E816" s="41"/>
      <c r="F816" s="41"/>
      <c r="G816" s="42"/>
      <c r="H816" s="41"/>
      <c r="I816" s="44"/>
      <c r="J816" s="44"/>
      <c r="K816" s="44"/>
      <c r="L816" s="44"/>
      <c r="M816" s="41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39"/>
      <c r="B817" s="40"/>
      <c r="C817" s="39"/>
      <c r="D817" s="41"/>
      <c r="E817" s="41"/>
      <c r="F817" s="41"/>
      <c r="G817" s="42"/>
      <c r="H817" s="41"/>
      <c r="I817" s="44"/>
      <c r="J817" s="44"/>
      <c r="K817" s="44"/>
      <c r="L817" s="44"/>
      <c r="M817" s="41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39"/>
      <c r="B818" s="40"/>
      <c r="C818" s="39"/>
      <c r="D818" s="41"/>
      <c r="E818" s="41"/>
      <c r="F818" s="41"/>
      <c r="G818" s="42"/>
      <c r="H818" s="41"/>
      <c r="I818" s="44"/>
      <c r="J818" s="44"/>
      <c r="K818" s="44"/>
      <c r="L818" s="44"/>
      <c r="M818" s="41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39"/>
      <c r="B819" s="40"/>
      <c r="C819" s="39"/>
      <c r="D819" s="41"/>
      <c r="E819" s="41"/>
      <c r="F819" s="41"/>
      <c r="G819" s="42"/>
      <c r="H819" s="41"/>
      <c r="I819" s="44"/>
      <c r="J819" s="44"/>
      <c r="K819" s="44"/>
      <c r="L819" s="44"/>
      <c r="M819" s="41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39"/>
      <c r="B820" s="40"/>
      <c r="C820" s="39"/>
      <c r="D820" s="41"/>
      <c r="E820" s="41"/>
      <c r="F820" s="41"/>
      <c r="G820" s="42"/>
      <c r="H820" s="41"/>
      <c r="I820" s="44"/>
      <c r="J820" s="44"/>
      <c r="K820" s="44"/>
      <c r="L820" s="44"/>
      <c r="M820" s="41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39"/>
      <c r="B821" s="40"/>
      <c r="C821" s="39"/>
      <c r="D821" s="41"/>
      <c r="E821" s="41"/>
      <c r="F821" s="41"/>
      <c r="G821" s="42"/>
      <c r="H821" s="41"/>
      <c r="I821" s="44"/>
      <c r="J821" s="44"/>
      <c r="K821" s="44"/>
      <c r="L821" s="44"/>
      <c r="M821" s="41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39"/>
      <c r="B822" s="40"/>
      <c r="C822" s="39"/>
      <c r="D822" s="41"/>
      <c r="E822" s="41"/>
      <c r="F822" s="41"/>
      <c r="G822" s="42"/>
      <c r="H822" s="41"/>
      <c r="I822" s="44"/>
      <c r="J822" s="44"/>
      <c r="K822" s="44"/>
      <c r="L822" s="44"/>
      <c r="M822" s="41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39"/>
      <c r="B823" s="40"/>
      <c r="C823" s="39"/>
      <c r="D823" s="41"/>
      <c r="E823" s="41"/>
      <c r="F823" s="41"/>
      <c r="G823" s="42"/>
      <c r="H823" s="41"/>
      <c r="I823" s="44"/>
      <c r="J823" s="44"/>
      <c r="K823" s="44"/>
      <c r="L823" s="44"/>
      <c r="M823" s="41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39"/>
      <c r="B824" s="40"/>
      <c r="C824" s="39"/>
      <c r="D824" s="41"/>
      <c r="E824" s="41"/>
      <c r="F824" s="41"/>
      <c r="G824" s="42"/>
      <c r="H824" s="41"/>
      <c r="I824" s="44"/>
      <c r="J824" s="44"/>
      <c r="K824" s="44"/>
      <c r="L824" s="44"/>
      <c r="M824" s="41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39"/>
      <c r="B825" s="40"/>
      <c r="C825" s="39"/>
      <c r="D825" s="41"/>
      <c r="E825" s="41"/>
      <c r="F825" s="41"/>
      <c r="G825" s="42"/>
      <c r="H825" s="41"/>
      <c r="I825" s="44"/>
      <c r="J825" s="44"/>
      <c r="K825" s="44"/>
      <c r="L825" s="44"/>
      <c r="M825" s="41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39"/>
      <c r="B826" s="40"/>
      <c r="C826" s="39"/>
      <c r="D826" s="41"/>
      <c r="E826" s="41"/>
      <c r="F826" s="41"/>
      <c r="G826" s="42"/>
      <c r="H826" s="41"/>
      <c r="I826" s="44"/>
      <c r="J826" s="44"/>
      <c r="K826" s="44"/>
      <c r="L826" s="44"/>
      <c r="M826" s="41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39"/>
      <c r="B827" s="40"/>
      <c r="C827" s="39"/>
      <c r="D827" s="41"/>
      <c r="E827" s="41"/>
      <c r="F827" s="41"/>
      <c r="G827" s="42"/>
      <c r="H827" s="41"/>
      <c r="I827" s="44"/>
      <c r="J827" s="44"/>
      <c r="K827" s="44"/>
      <c r="L827" s="44"/>
      <c r="M827" s="41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39"/>
      <c r="B828" s="40"/>
      <c r="C828" s="39"/>
      <c r="D828" s="41"/>
      <c r="E828" s="41"/>
      <c r="F828" s="41"/>
      <c r="G828" s="42"/>
      <c r="H828" s="41"/>
      <c r="I828" s="44"/>
      <c r="J828" s="44"/>
      <c r="K828" s="44"/>
      <c r="L828" s="44"/>
      <c r="M828" s="41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39"/>
      <c r="B829" s="40"/>
      <c r="C829" s="39"/>
      <c r="D829" s="41"/>
      <c r="E829" s="41"/>
      <c r="F829" s="41"/>
      <c r="G829" s="42"/>
      <c r="H829" s="41"/>
      <c r="I829" s="44"/>
      <c r="J829" s="44"/>
      <c r="K829" s="44"/>
      <c r="L829" s="44"/>
      <c r="M829" s="41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39"/>
      <c r="B830" s="40"/>
      <c r="C830" s="39"/>
      <c r="D830" s="41"/>
      <c r="E830" s="41"/>
      <c r="F830" s="41"/>
      <c r="G830" s="42"/>
      <c r="H830" s="41"/>
      <c r="I830" s="44"/>
      <c r="J830" s="44"/>
      <c r="K830" s="44"/>
      <c r="L830" s="44"/>
      <c r="M830" s="41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39"/>
      <c r="B831" s="40"/>
      <c r="C831" s="39"/>
      <c r="D831" s="41"/>
      <c r="E831" s="41"/>
      <c r="F831" s="41"/>
      <c r="G831" s="42"/>
      <c r="H831" s="41"/>
      <c r="I831" s="44"/>
      <c r="J831" s="44"/>
      <c r="K831" s="44"/>
      <c r="L831" s="44"/>
      <c r="M831" s="41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39"/>
      <c r="B832" s="40"/>
      <c r="C832" s="39"/>
      <c r="D832" s="41"/>
      <c r="E832" s="41"/>
      <c r="F832" s="41"/>
      <c r="G832" s="42"/>
      <c r="H832" s="41"/>
      <c r="I832" s="44"/>
      <c r="J832" s="44"/>
      <c r="K832" s="44"/>
      <c r="L832" s="44"/>
      <c r="M832" s="41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39"/>
      <c r="B833" s="40"/>
      <c r="C833" s="39"/>
      <c r="D833" s="41"/>
      <c r="E833" s="41"/>
      <c r="F833" s="41"/>
      <c r="G833" s="42"/>
      <c r="H833" s="41"/>
      <c r="I833" s="44"/>
      <c r="J833" s="44"/>
      <c r="K833" s="44"/>
      <c r="L833" s="44"/>
      <c r="M833" s="41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39"/>
      <c r="B834" s="40"/>
      <c r="C834" s="39"/>
      <c r="D834" s="41"/>
      <c r="E834" s="41"/>
      <c r="F834" s="41"/>
      <c r="G834" s="42"/>
      <c r="H834" s="41"/>
      <c r="I834" s="44"/>
      <c r="J834" s="44"/>
      <c r="K834" s="44"/>
      <c r="L834" s="44"/>
      <c r="M834" s="41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39"/>
      <c r="B835" s="40"/>
      <c r="C835" s="39"/>
      <c r="D835" s="41"/>
      <c r="E835" s="41"/>
      <c r="F835" s="41"/>
      <c r="G835" s="42"/>
      <c r="H835" s="41"/>
      <c r="I835" s="44"/>
      <c r="J835" s="44"/>
      <c r="K835" s="44"/>
      <c r="L835" s="44"/>
      <c r="M835" s="41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39"/>
      <c r="B836" s="40"/>
      <c r="C836" s="39"/>
      <c r="D836" s="41"/>
      <c r="E836" s="41"/>
      <c r="F836" s="41"/>
      <c r="G836" s="42"/>
      <c r="H836" s="41"/>
      <c r="I836" s="44"/>
      <c r="J836" s="44"/>
      <c r="K836" s="44"/>
      <c r="L836" s="44"/>
      <c r="M836" s="41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39"/>
      <c r="B837" s="40"/>
      <c r="C837" s="39"/>
      <c r="D837" s="41"/>
      <c r="E837" s="41"/>
      <c r="F837" s="41"/>
      <c r="G837" s="42"/>
      <c r="H837" s="41"/>
      <c r="I837" s="44"/>
      <c r="J837" s="44"/>
      <c r="K837" s="44"/>
      <c r="L837" s="44"/>
      <c r="M837" s="41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39"/>
      <c r="B838" s="40"/>
      <c r="C838" s="39"/>
      <c r="D838" s="41"/>
      <c r="E838" s="41"/>
      <c r="F838" s="41"/>
      <c r="G838" s="42"/>
      <c r="H838" s="41"/>
      <c r="I838" s="44"/>
      <c r="J838" s="44"/>
      <c r="K838" s="44"/>
      <c r="L838" s="44"/>
      <c r="M838" s="41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39"/>
      <c r="B839" s="40"/>
      <c r="C839" s="39"/>
      <c r="D839" s="41"/>
      <c r="E839" s="41"/>
      <c r="F839" s="41"/>
      <c r="G839" s="42"/>
      <c r="H839" s="41"/>
      <c r="I839" s="44"/>
      <c r="J839" s="44"/>
      <c r="K839" s="44"/>
      <c r="L839" s="44"/>
      <c r="M839" s="41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39"/>
      <c r="B840" s="40"/>
      <c r="C840" s="39"/>
      <c r="D840" s="41"/>
      <c r="E840" s="41"/>
      <c r="F840" s="41"/>
      <c r="G840" s="42"/>
      <c r="H840" s="41"/>
      <c r="I840" s="44"/>
      <c r="J840" s="44"/>
      <c r="K840" s="44"/>
      <c r="L840" s="44"/>
      <c r="M840" s="41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39"/>
      <c r="B841" s="40"/>
      <c r="C841" s="39"/>
      <c r="D841" s="41"/>
      <c r="E841" s="41"/>
      <c r="F841" s="41"/>
      <c r="G841" s="42"/>
      <c r="H841" s="41"/>
      <c r="I841" s="44"/>
      <c r="J841" s="44"/>
      <c r="K841" s="44"/>
      <c r="L841" s="44"/>
      <c r="M841" s="41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39"/>
      <c r="B842" s="40"/>
      <c r="C842" s="39"/>
      <c r="D842" s="41"/>
      <c r="E842" s="41"/>
      <c r="F842" s="41"/>
      <c r="G842" s="42"/>
      <c r="H842" s="41"/>
      <c r="I842" s="44"/>
      <c r="J842" s="44"/>
      <c r="K842" s="44"/>
      <c r="L842" s="44"/>
      <c r="M842" s="41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39"/>
      <c r="B843" s="40"/>
      <c r="C843" s="39"/>
      <c r="D843" s="41"/>
      <c r="E843" s="41"/>
      <c r="F843" s="41"/>
      <c r="G843" s="42"/>
      <c r="H843" s="41"/>
      <c r="I843" s="44"/>
      <c r="J843" s="44"/>
      <c r="K843" s="44"/>
      <c r="L843" s="44"/>
      <c r="M843" s="41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39"/>
      <c r="B844" s="40"/>
      <c r="C844" s="39"/>
      <c r="D844" s="41"/>
      <c r="E844" s="41"/>
      <c r="F844" s="41"/>
      <c r="G844" s="42"/>
      <c r="H844" s="41"/>
      <c r="I844" s="44"/>
      <c r="J844" s="44"/>
      <c r="K844" s="44"/>
      <c r="L844" s="44"/>
      <c r="M844" s="41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39"/>
      <c r="B845" s="40"/>
      <c r="C845" s="39"/>
      <c r="D845" s="41"/>
      <c r="E845" s="41"/>
      <c r="F845" s="41"/>
      <c r="G845" s="42"/>
      <c r="H845" s="41"/>
      <c r="I845" s="44"/>
      <c r="J845" s="44"/>
      <c r="K845" s="44"/>
      <c r="L845" s="44"/>
      <c r="M845" s="41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39"/>
      <c r="B846" s="40"/>
      <c r="C846" s="39"/>
      <c r="D846" s="41"/>
      <c r="E846" s="41"/>
      <c r="F846" s="41"/>
      <c r="G846" s="42"/>
      <c r="H846" s="41"/>
      <c r="I846" s="44"/>
      <c r="J846" s="44"/>
      <c r="K846" s="44"/>
      <c r="L846" s="44"/>
      <c r="M846" s="41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39"/>
      <c r="B847" s="40"/>
      <c r="C847" s="39"/>
      <c r="D847" s="41"/>
      <c r="E847" s="41"/>
      <c r="F847" s="41"/>
      <c r="G847" s="42"/>
      <c r="H847" s="41"/>
      <c r="I847" s="44"/>
      <c r="J847" s="44"/>
      <c r="K847" s="44"/>
      <c r="L847" s="44"/>
      <c r="M847" s="41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39"/>
      <c r="B848" s="40"/>
      <c r="C848" s="39"/>
      <c r="D848" s="41"/>
      <c r="E848" s="41"/>
      <c r="F848" s="41"/>
      <c r="G848" s="42"/>
      <c r="H848" s="41"/>
      <c r="I848" s="44"/>
      <c r="J848" s="44"/>
      <c r="K848" s="44"/>
      <c r="L848" s="44"/>
      <c r="M848" s="41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39"/>
      <c r="B849" s="40"/>
      <c r="C849" s="39"/>
      <c r="D849" s="41"/>
      <c r="E849" s="41"/>
      <c r="F849" s="41"/>
      <c r="G849" s="42"/>
      <c r="H849" s="41"/>
      <c r="I849" s="44"/>
      <c r="J849" s="44"/>
      <c r="K849" s="44"/>
      <c r="L849" s="44"/>
      <c r="M849" s="41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39"/>
      <c r="B850" s="40"/>
      <c r="C850" s="39"/>
      <c r="D850" s="41"/>
      <c r="E850" s="41"/>
      <c r="F850" s="41"/>
      <c r="G850" s="42"/>
      <c r="H850" s="41"/>
      <c r="I850" s="44"/>
      <c r="J850" s="44"/>
      <c r="K850" s="44"/>
      <c r="L850" s="44"/>
      <c r="M850" s="41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39"/>
      <c r="B851" s="40"/>
      <c r="C851" s="39"/>
      <c r="D851" s="41"/>
      <c r="E851" s="41"/>
      <c r="F851" s="41"/>
      <c r="G851" s="42"/>
      <c r="H851" s="41"/>
      <c r="I851" s="44"/>
      <c r="J851" s="44"/>
      <c r="K851" s="44"/>
      <c r="L851" s="44"/>
      <c r="M851" s="41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39"/>
      <c r="B852" s="40"/>
      <c r="C852" s="39"/>
      <c r="D852" s="41"/>
      <c r="E852" s="41"/>
      <c r="F852" s="41"/>
      <c r="G852" s="42"/>
      <c r="H852" s="41"/>
      <c r="I852" s="44"/>
      <c r="J852" s="44"/>
      <c r="K852" s="44"/>
      <c r="L852" s="44"/>
      <c r="M852" s="41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39"/>
      <c r="B853" s="40"/>
      <c r="C853" s="39"/>
      <c r="D853" s="41"/>
      <c r="E853" s="41"/>
      <c r="F853" s="41"/>
      <c r="G853" s="42"/>
      <c r="H853" s="41"/>
      <c r="I853" s="44"/>
      <c r="J853" s="44"/>
      <c r="K853" s="44"/>
      <c r="L853" s="44"/>
      <c r="M853" s="41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39"/>
      <c r="B854" s="40"/>
      <c r="C854" s="39"/>
      <c r="D854" s="41"/>
      <c r="E854" s="41"/>
      <c r="F854" s="41"/>
      <c r="G854" s="42"/>
      <c r="H854" s="41"/>
      <c r="I854" s="44"/>
      <c r="J854" s="44"/>
      <c r="K854" s="44"/>
      <c r="L854" s="44"/>
      <c r="M854" s="41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39"/>
      <c r="B855" s="40"/>
      <c r="C855" s="39"/>
      <c r="D855" s="41"/>
      <c r="E855" s="41"/>
      <c r="F855" s="41"/>
      <c r="G855" s="42"/>
      <c r="H855" s="41"/>
      <c r="I855" s="44"/>
      <c r="J855" s="44"/>
      <c r="K855" s="44"/>
      <c r="L855" s="44"/>
      <c r="M855" s="41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39"/>
      <c r="B856" s="40"/>
      <c r="C856" s="39"/>
      <c r="D856" s="41"/>
      <c r="E856" s="41"/>
      <c r="F856" s="41"/>
      <c r="G856" s="42"/>
      <c r="H856" s="41"/>
      <c r="I856" s="44"/>
      <c r="J856" s="44"/>
      <c r="K856" s="44"/>
      <c r="L856" s="44"/>
      <c r="M856" s="41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39"/>
      <c r="B857" s="40"/>
      <c r="C857" s="39"/>
      <c r="D857" s="41"/>
      <c r="E857" s="41"/>
      <c r="F857" s="41"/>
      <c r="G857" s="42"/>
      <c r="H857" s="41"/>
      <c r="I857" s="44"/>
      <c r="J857" s="44"/>
      <c r="K857" s="44"/>
      <c r="L857" s="44"/>
      <c r="M857" s="41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39"/>
      <c r="B858" s="40"/>
      <c r="C858" s="39"/>
      <c r="D858" s="41"/>
      <c r="E858" s="41"/>
      <c r="F858" s="41"/>
      <c r="G858" s="42"/>
      <c r="H858" s="41"/>
      <c r="I858" s="44"/>
      <c r="J858" s="44"/>
      <c r="K858" s="44"/>
      <c r="L858" s="44"/>
      <c r="M858" s="41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39"/>
      <c r="B859" s="40"/>
      <c r="C859" s="39"/>
      <c r="D859" s="41"/>
      <c r="E859" s="41"/>
      <c r="F859" s="41"/>
      <c r="G859" s="42"/>
      <c r="H859" s="41"/>
      <c r="I859" s="44"/>
      <c r="J859" s="44"/>
      <c r="K859" s="44"/>
      <c r="L859" s="44"/>
      <c r="M859" s="41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39"/>
      <c r="B860" s="40"/>
      <c r="C860" s="39"/>
      <c r="D860" s="41"/>
      <c r="E860" s="41"/>
      <c r="F860" s="41"/>
      <c r="G860" s="42"/>
      <c r="H860" s="41"/>
      <c r="I860" s="44"/>
      <c r="J860" s="44"/>
      <c r="K860" s="44"/>
      <c r="L860" s="44"/>
      <c r="M860" s="41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39"/>
      <c r="B861" s="40"/>
      <c r="C861" s="39"/>
      <c r="D861" s="41"/>
      <c r="E861" s="41"/>
      <c r="F861" s="41"/>
      <c r="G861" s="42"/>
      <c r="H861" s="41"/>
      <c r="I861" s="44"/>
      <c r="J861" s="44"/>
      <c r="K861" s="44"/>
      <c r="L861" s="44"/>
      <c r="M861" s="41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39"/>
      <c r="B862" s="40"/>
      <c r="C862" s="39"/>
      <c r="D862" s="41"/>
      <c r="E862" s="41"/>
      <c r="F862" s="41"/>
      <c r="G862" s="42"/>
      <c r="H862" s="41"/>
      <c r="I862" s="44"/>
      <c r="J862" s="44"/>
      <c r="K862" s="44"/>
      <c r="L862" s="44"/>
      <c r="M862" s="41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39"/>
      <c r="B863" s="40"/>
      <c r="C863" s="39"/>
      <c r="D863" s="41"/>
      <c r="E863" s="41"/>
      <c r="F863" s="41"/>
      <c r="G863" s="42"/>
      <c r="H863" s="41"/>
      <c r="I863" s="44"/>
      <c r="J863" s="44"/>
      <c r="K863" s="44"/>
      <c r="L863" s="44"/>
      <c r="M863" s="41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39"/>
      <c r="B864" s="40"/>
      <c r="C864" s="39"/>
      <c r="D864" s="41"/>
      <c r="E864" s="41"/>
      <c r="F864" s="41"/>
      <c r="G864" s="42"/>
      <c r="H864" s="41"/>
      <c r="I864" s="44"/>
      <c r="J864" s="44"/>
      <c r="K864" s="44"/>
      <c r="L864" s="44"/>
      <c r="M864" s="41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39"/>
      <c r="B865" s="40"/>
      <c r="C865" s="39"/>
      <c r="D865" s="41"/>
      <c r="E865" s="41"/>
      <c r="F865" s="41"/>
      <c r="G865" s="42"/>
      <c r="H865" s="41"/>
      <c r="I865" s="44"/>
      <c r="J865" s="44"/>
      <c r="K865" s="44"/>
      <c r="L865" s="44"/>
      <c r="M865" s="41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39"/>
      <c r="B866" s="40"/>
      <c r="C866" s="39"/>
      <c r="D866" s="41"/>
      <c r="E866" s="41"/>
      <c r="F866" s="41"/>
      <c r="G866" s="42"/>
      <c r="H866" s="41"/>
      <c r="I866" s="44"/>
      <c r="J866" s="44"/>
      <c r="K866" s="44"/>
      <c r="L866" s="44"/>
      <c r="M866" s="41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39"/>
      <c r="B867" s="40"/>
      <c r="C867" s="39"/>
      <c r="D867" s="41"/>
      <c r="E867" s="41"/>
      <c r="F867" s="41"/>
      <c r="G867" s="42"/>
      <c r="H867" s="41"/>
      <c r="I867" s="44"/>
      <c r="J867" s="44"/>
      <c r="K867" s="44"/>
      <c r="L867" s="44"/>
      <c r="M867" s="41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39"/>
      <c r="B868" s="40"/>
      <c r="C868" s="39"/>
      <c r="D868" s="41"/>
      <c r="E868" s="41"/>
      <c r="F868" s="41"/>
      <c r="G868" s="42"/>
      <c r="H868" s="41"/>
      <c r="I868" s="44"/>
      <c r="J868" s="44"/>
      <c r="K868" s="44"/>
      <c r="L868" s="44"/>
      <c r="M868" s="41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39"/>
      <c r="B869" s="40"/>
      <c r="C869" s="39"/>
      <c r="D869" s="41"/>
      <c r="E869" s="41"/>
      <c r="F869" s="41"/>
      <c r="G869" s="42"/>
      <c r="H869" s="41"/>
      <c r="I869" s="44"/>
      <c r="J869" s="44"/>
      <c r="K869" s="44"/>
      <c r="L869" s="44"/>
      <c r="M869" s="41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39"/>
      <c r="B870" s="40"/>
      <c r="C870" s="39"/>
      <c r="D870" s="41"/>
      <c r="E870" s="41"/>
      <c r="F870" s="41"/>
      <c r="G870" s="42"/>
      <c r="H870" s="41"/>
      <c r="I870" s="44"/>
      <c r="J870" s="44"/>
      <c r="K870" s="44"/>
      <c r="L870" s="44"/>
      <c r="M870" s="41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39"/>
      <c r="B871" s="40"/>
      <c r="C871" s="39"/>
      <c r="D871" s="41"/>
      <c r="E871" s="41"/>
      <c r="F871" s="41"/>
      <c r="G871" s="42"/>
      <c r="H871" s="41"/>
      <c r="I871" s="44"/>
      <c r="J871" s="44"/>
      <c r="K871" s="44"/>
      <c r="L871" s="44"/>
      <c r="M871" s="41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39"/>
      <c r="B872" s="40"/>
      <c r="C872" s="39"/>
      <c r="D872" s="41"/>
      <c r="E872" s="41"/>
      <c r="F872" s="41"/>
      <c r="G872" s="42"/>
      <c r="H872" s="41"/>
      <c r="I872" s="44"/>
      <c r="J872" s="44"/>
      <c r="K872" s="44"/>
      <c r="L872" s="44"/>
      <c r="M872" s="41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39"/>
      <c r="B873" s="40"/>
      <c r="C873" s="39"/>
      <c r="D873" s="41"/>
      <c r="E873" s="41"/>
      <c r="F873" s="41"/>
      <c r="G873" s="42"/>
      <c r="H873" s="41"/>
      <c r="I873" s="44"/>
      <c r="J873" s="44"/>
      <c r="K873" s="44"/>
      <c r="L873" s="44"/>
      <c r="M873" s="41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39"/>
      <c r="B874" s="40"/>
      <c r="C874" s="39"/>
      <c r="D874" s="41"/>
      <c r="E874" s="41"/>
      <c r="F874" s="41"/>
      <c r="G874" s="42"/>
      <c r="H874" s="41"/>
      <c r="I874" s="44"/>
      <c r="J874" s="44"/>
      <c r="K874" s="44"/>
      <c r="L874" s="44"/>
      <c r="M874" s="41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39"/>
      <c r="B875" s="40"/>
      <c r="C875" s="39"/>
      <c r="D875" s="41"/>
      <c r="E875" s="41"/>
      <c r="F875" s="41"/>
      <c r="G875" s="42"/>
      <c r="H875" s="41"/>
      <c r="I875" s="44"/>
      <c r="J875" s="44"/>
      <c r="K875" s="44"/>
      <c r="L875" s="44"/>
      <c r="M875" s="41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39"/>
      <c r="B876" s="40"/>
      <c r="C876" s="39"/>
      <c r="D876" s="41"/>
      <c r="E876" s="41"/>
      <c r="F876" s="41"/>
      <c r="G876" s="42"/>
      <c r="H876" s="41"/>
      <c r="I876" s="44"/>
      <c r="J876" s="44"/>
      <c r="K876" s="44"/>
      <c r="L876" s="44"/>
      <c r="M876" s="41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39"/>
      <c r="B877" s="40"/>
      <c r="C877" s="39"/>
      <c r="D877" s="41"/>
      <c r="E877" s="41"/>
      <c r="F877" s="41"/>
      <c r="G877" s="42"/>
      <c r="H877" s="41"/>
      <c r="I877" s="44"/>
      <c r="J877" s="44"/>
      <c r="K877" s="44"/>
      <c r="L877" s="44"/>
      <c r="M877" s="41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39"/>
      <c r="B878" s="40"/>
      <c r="C878" s="39"/>
      <c r="D878" s="41"/>
      <c r="E878" s="41"/>
      <c r="F878" s="41"/>
      <c r="G878" s="42"/>
      <c r="H878" s="41"/>
      <c r="I878" s="44"/>
      <c r="J878" s="44"/>
      <c r="K878" s="44"/>
      <c r="L878" s="44"/>
      <c r="M878" s="41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39"/>
      <c r="B879" s="40"/>
      <c r="C879" s="39"/>
      <c r="D879" s="41"/>
      <c r="E879" s="41"/>
      <c r="F879" s="41"/>
      <c r="G879" s="42"/>
      <c r="H879" s="41"/>
      <c r="I879" s="44"/>
      <c r="J879" s="44"/>
      <c r="K879" s="44"/>
      <c r="L879" s="44"/>
      <c r="M879" s="41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39"/>
      <c r="B880" s="40"/>
      <c r="C880" s="39"/>
      <c r="D880" s="41"/>
      <c r="E880" s="41"/>
      <c r="F880" s="41"/>
      <c r="G880" s="42"/>
      <c r="H880" s="41"/>
      <c r="I880" s="44"/>
      <c r="J880" s="44"/>
      <c r="K880" s="44"/>
      <c r="L880" s="44"/>
      <c r="M880" s="41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39"/>
      <c r="B881" s="40"/>
      <c r="C881" s="39"/>
      <c r="D881" s="41"/>
      <c r="E881" s="41"/>
      <c r="F881" s="41"/>
      <c r="G881" s="42"/>
      <c r="H881" s="41"/>
      <c r="I881" s="44"/>
      <c r="J881" s="44"/>
      <c r="K881" s="44"/>
      <c r="L881" s="44"/>
      <c r="M881" s="41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39"/>
      <c r="B882" s="40"/>
      <c r="C882" s="39"/>
      <c r="D882" s="41"/>
      <c r="E882" s="41"/>
      <c r="F882" s="41"/>
      <c r="G882" s="42"/>
      <c r="H882" s="41"/>
      <c r="I882" s="44"/>
      <c r="J882" s="44"/>
      <c r="K882" s="44"/>
      <c r="L882" s="44"/>
      <c r="M882" s="41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39"/>
      <c r="B883" s="40"/>
      <c r="C883" s="39"/>
      <c r="D883" s="41"/>
      <c r="E883" s="41"/>
      <c r="F883" s="41"/>
      <c r="G883" s="42"/>
      <c r="H883" s="41"/>
      <c r="I883" s="44"/>
      <c r="J883" s="44"/>
      <c r="K883" s="44"/>
      <c r="L883" s="44"/>
      <c r="M883" s="41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39"/>
      <c r="B884" s="40"/>
      <c r="C884" s="39"/>
      <c r="D884" s="41"/>
      <c r="E884" s="41"/>
      <c r="F884" s="41"/>
      <c r="G884" s="42"/>
      <c r="H884" s="41"/>
      <c r="I884" s="44"/>
      <c r="J884" s="44"/>
      <c r="K884" s="44"/>
      <c r="L884" s="44"/>
      <c r="M884" s="41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39"/>
      <c r="B885" s="40"/>
      <c r="C885" s="39"/>
      <c r="D885" s="41"/>
      <c r="E885" s="41"/>
      <c r="F885" s="41"/>
      <c r="G885" s="42"/>
      <c r="H885" s="41"/>
      <c r="I885" s="44"/>
      <c r="J885" s="44"/>
      <c r="K885" s="44"/>
      <c r="L885" s="44"/>
      <c r="M885" s="41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39"/>
      <c r="B886" s="40"/>
      <c r="C886" s="39"/>
      <c r="D886" s="41"/>
      <c r="E886" s="41"/>
      <c r="F886" s="41"/>
      <c r="G886" s="42"/>
      <c r="H886" s="41"/>
      <c r="I886" s="44"/>
      <c r="J886" s="44"/>
      <c r="K886" s="44"/>
      <c r="L886" s="44"/>
      <c r="M886" s="41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39"/>
      <c r="B887" s="40"/>
      <c r="C887" s="39"/>
      <c r="D887" s="41"/>
      <c r="E887" s="41"/>
      <c r="F887" s="41"/>
      <c r="G887" s="42"/>
      <c r="H887" s="41"/>
      <c r="I887" s="44"/>
      <c r="J887" s="44"/>
      <c r="K887" s="44"/>
      <c r="L887" s="44"/>
      <c r="M887" s="41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39"/>
      <c r="B888" s="40"/>
      <c r="C888" s="39"/>
      <c r="D888" s="41"/>
      <c r="E888" s="41"/>
      <c r="F888" s="41"/>
      <c r="G888" s="42"/>
      <c r="H888" s="41"/>
      <c r="I888" s="44"/>
      <c r="J888" s="44"/>
      <c r="K888" s="44"/>
      <c r="L888" s="44"/>
      <c r="M888" s="41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39"/>
      <c r="B889" s="40"/>
      <c r="C889" s="39"/>
      <c r="D889" s="41"/>
      <c r="E889" s="41"/>
      <c r="F889" s="41"/>
      <c r="G889" s="42"/>
      <c r="H889" s="41"/>
      <c r="I889" s="44"/>
      <c r="J889" s="44"/>
      <c r="K889" s="44"/>
      <c r="L889" s="44"/>
      <c r="M889" s="41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39"/>
      <c r="B890" s="40"/>
      <c r="C890" s="39"/>
      <c r="D890" s="41"/>
      <c r="E890" s="41"/>
      <c r="F890" s="41"/>
      <c r="G890" s="42"/>
      <c r="H890" s="41"/>
      <c r="I890" s="44"/>
      <c r="J890" s="44"/>
      <c r="K890" s="44"/>
      <c r="L890" s="44"/>
      <c r="M890" s="41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39"/>
      <c r="B891" s="40"/>
      <c r="C891" s="39"/>
      <c r="D891" s="41"/>
      <c r="E891" s="41"/>
      <c r="F891" s="41"/>
      <c r="G891" s="42"/>
      <c r="H891" s="41"/>
      <c r="I891" s="44"/>
      <c r="J891" s="44"/>
      <c r="K891" s="44"/>
      <c r="L891" s="44"/>
      <c r="M891" s="41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39"/>
      <c r="B892" s="40"/>
      <c r="C892" s="39"/>
      <c r="D892" s="41"/>
      <c r="E892" s="41"/>
      <c r="F892" s="41"/>
      <c r="G892" s="42"/>
      <c r="H892" s="41"/>
      <c r="I892" s="44"/>
      <c r="J892" s="44"/>
      <c r="K892" s="44"/>
      <c r="L892" s="44"/>
      <c r="M892" s="41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39"/>
      <c r="B893" s="40"/>
      <c r="C893" s="39"/>
      <c r="D893" s="41"/>
      <c r="E893" s="41"/>
      <c r="F893" s="41"/>
      <c r="G893" s="42"/>
      <c r="H893" s="41"/>
      <c r="I893" s="44"/>
      <c r="J893" s="44"/>
      <c r="K893" s="44"/>
      <c r="L893" s="44"/>
      <c r="M893" s="41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39"/>
      <c r="B894" s="40"/>
      <c r="C894" s="39"/>
      <c r="D894" s="41"/>
      <c r="E894" s="41"/>
      <c r="F894" s="41"/>
      <c r="G894" s="42"/>
      <c r="H894" s="41"/>
      <c r="I894" s="44"/>
      <c r="J894" s="44"/>
      <c r="K894" s="44"/>
      <c r="L894" s="44"/>
      <c r="M894" s="41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39"/>
      <c r="B895" s="40"/>
      <c r="C895" s="39"/>
      <c r="D895" s="41"/>
      <c r="E895" s="41"/>
      <c r="F895" s="41"/>
      <c r="G895" s="42"/>
      <c r="H895" s="41"/>
      <c r="I895" s="44"/>
      <c r="J895" s="44"/>
      <c r="K895" s="44"/>
      <c r="L895" s="44"/>
      <c r="M895" s="41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39"/>
      <c r="B896" s="40"/>
      <c r="C896" s="39"/>
      <c r="D896" s="41"/>
      <c r="E896" s="41"/>
      <c r="F896" s="41"/>
      <c r="G896" s="42"/>
      <c r="H896" s="41"/>
      <c r="I896" s="44"/>
      <c r="J896" s="44"/>
      <c r="K896" s="44"/>
      <c r="L896" s="44"/>
      <c r="M896" s="41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39"/>
      <c r="B897" s="40"/>
      <c r="C897" s="39"/>
      <c r="D897" s="41"/>
      <c r="E897" s="41"/>
      <c r="F897" s="41"/>
      <c r="G897" s="42"/>
      <c r="H897" s="41"/>
      <c r="I897" s="44"/>
      <c r="J897" s="44"/>
      <c r="K897" s="44"/>
      <c r="L897" s="44"/>
      <c r="M897" s="41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39"/>
      <c r="B898" s="40"/>
      <c r="C898" s="39"/>
      <c r="D898" s="41"/>
      <c r="E898" s="41"/>
      <c r="F898" s="41"/>
      <c r="G898" s="42"/>
      <c r="H898" s="41"/>
      <c r="I898" s="44"/>
      <c r="J898" s="44"/>
      <c r="K898" s="44"/>
      <c r="L898" s="44"/>
      <c r="M898" s="41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39"/>
      <c r="B899" s="40"/>
      <c r="C899" s="39"/>
      <c r="D899" s="41"/>
      <c r="E899" s="41"/>
      <c r="F899" s="41"/>
      <c r="G899" s="42"/>
      <c r="H899" s="41"/>
      <c r="I899" s="44"/>
      <c r="J899" s="44"/>
      <c r="K899" s="44"/>
      <c r="L899" s="44"/>
      <c r="M899" s="41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39"/>
      <c r="B900" s="40"/>
      <c r="C900" s="39"/>
      <c r="D900" s="41"/>
      <c r="E900" s="41"/>
      <c r="F900" s="41"/>
      <c r="G900" s="42"/>
      <c r="H900" s="41"/>
      <c r="I900" s="44"/>
      <c r="J900" s="44"/>
      <c r="K900" s="44"/>
      <c r="L900" s="44"/>
      <c r="M900" s="41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39"/>
      <c r="B901" s="40"/>
      <c r="C901" s="39"/>
      <c r="D901" s="41"/>
      <c r="E901" s="41"/>
      <c r="F901" s="41"/>
      <c r="G901" s="42"/>
      <c r="H901" s="41"/>
      <c r="I901" s="44"/>
      <c r="J901" s="44"/>
      <c r="K901" s="44"/>
      <c r="L901" s="44"/>
      <c r="M901" s="41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39"/>
      <c r="B902" s="40"/>
      <c r="C902" s="39"/>
      <c r="D902" s="41"/>
      <c r="E902" s="41"/>
      <c r="F902" s="41"/>
      <c r="G902" s="42"/>
      <c r="H902" s="41"/>
      <c r="I902" s="44"/>
      <c r="J902" s="44"/>
      <c r="K902" s="44"/>
      <c r="L902" s="44"/>
      <c r="M902" s="41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39"/>
      <c r="B903" s="40"/>
      <c r="C903" s="39"/>
      <c r="D903" s="41"/>
      <c r="E903" s="41"/>
      <c r="F903" s="41"/>
      <c r="G903" s="42"/>
      <c r="H903" s="41"/>
      <c r="I903" s="44"/>
      <c r="J903" s="44"/>
      <c r="K903" s="44"/>
      <c r="L903" s="44"/>
      <c r="M903" s="41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39"/>
      <c r="B904" s="40"/>
      <c r="C904" s="39"/>
      <c r="D904" s="41"/>
      <c r="E904" s="41"/>
      <c r="F904" s="41"/>
      <c r="G904" s="42"/>
      <c r="H904" s="41"/>
      <c r="I904" s="44"/>
      <c r="J904" s="44"/>
      <c r="K904" s="44"/>
      <c r="L904" s="44"/>
      <c r="M904" s="41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39"/>
      <c r="B905" s="40"/>
      <c r="C905" s="39"/>
      <c r="D905" s="41"/>
      <c r="E905" s="41"/>
      <c r="F905" s="41"/>
      <c r="G905" s="42"/>
      <c r="H905" s="41"/>
      <c r="I905" s="44"/>
      <c r="J905" s="44"/>
      <c r="K905" s="44"/>
      <c r="L905" s="44"/>
      <c r="M905" s="41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39"/>
      <c r="B906" s="40"/>
      <c r="C906" s="39"/>
      <c r="D906" s="41"/>
      <c r="E906" s="41"/>
      <c r="F906" s="41"/>
      <c r="G906" s="42"/>
      <c r="H906" s="41"/>
      <c r="I906" s="44"/>
      <c r="J906" s="44"/>
      <c r="K906" s="44"/>
      <c r="L906" s="44"/>
      <c r="M906" s="41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39"/>
      <c r="B907" s="40"/>
      <c r="C907" s="39"/>
      <c r="D907" s="41"/>
      <c r="E907" s="41"/>
      <c r="F907" s="41"/>
      <c r="G907" s="42"/>
      <c r="H907" s="41"/>
      <c r="I907" s="44"/>
      <c r="J907" s="44"/>
      <c r="K907" s="44"/>
      <c r="L907" s="44"/>
      <c r="M907" s="41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39"/>
      <c r="B908" s="40"/>
      <c r="C908" s="39"/>
      <c r="D908" s="41"/>
      <c r="E908" s="41"/>
      <c r="F908" s="41"/>
      <c r="G908" s="42"/>
      <c r="H908" s="41"/>
      <c r="I908" s="44"/>
      <c r="J908" s="44"/>
      <c r="K908" s="44"/>
      <c r="L908" s="44"/>
      <c r="M908" s="41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39"/>
      <c r="B909" s="40"/>
      <c r="C909" s="39"/>
      <c r="D909" s="41"/>
      <c r="E909" s="41"/>
      <c r="F909" s="41"/>
      <c r="G909" s="42"/>
      <c r="H909" s="41"/>
      <c r="I909" s="44"/>
      <c r="J909" s="44"/>
      <c r="K909" s="44"/>
      <c r="L909" s="44"/>
      <c r="M909" s="41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39"/>
      <c r="B910" s="40"/>
      <c r="C910" s="39"/>
      <c r="D910" s="41"/>
      <c r="E910" s="41"/>
      <c r="F910" s="41"/>
      <c r="G910" s="42"/>
      <c r="H910" s="41"/>
      <c r="I910" s="44"/>
      <c r="J910" s="44"/>
      <c r="K910" s="44"/>
      <c r="L910" s="44"/>
      <c r="M910" s="41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39"/>
      <c r="B911" s="40"/>
      <c r="C911" s="39"/>
      <c r="D911" s="41"/>
      <c r="E911" s="41"/>
      <c r="F911" s="41"/>
      <c r="G911" s="42"/>
      <c r="H911" s="41"/>
      <c r="I911" s="44"/>
      <c r="J911" s="44"/>
      <c r="K911" s="44"/>
      <c r="L911" s="44"/>
      <c r="M911" s="41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39"/>
      <c r="B912" s="40"/>
      <c r="C912" s="39"/>
      <c r="D912" s="41"/>
      <c r="E912" s="41"/>
      <c r="F912" s="41"/>
      <c r="G912" s="42"/>
      <c r="H912" s="41"/>
      <c r="I912" s="44"/>
      <c r="J912" s="44"/>
      <c r="K912" s="44"/>
      <c r="L912" s="44"/>
      <c r="M912" s="41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39"/>
      <c r="B913" s="40"/>
      <c r="C913" s="39"/>
      <c r="D913" s="41"/>
      <c r="E913" s="41"/>
      <c r="F913" s="41"/>
      <c r="G913" s="42"/>
      <c r="H913" s="41"/>
      <c r="I913" s="44"/>
      <c r="J913" s="44"/>
      <c r="K913" s="44"/>
      <c r="L913" s="44"/>
      <c r="M913" s="41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39"/>
      <c r="B914" s="40"/>
      <c r="C914" s="39"/>
      <c r="D914" s="41"/>
      <c r="E914" s="41"/>
      <c r="F914" s="41"/>
      <c r="G914" s="42"/>
      <c r="H914" s="41"/>
      <c r="I914" s="44"/>
      <c r="J914" s="44"/>
      <c r="K914" s="44"/>
      <c r="L914" s="44"/>
      <c r="M914" s="41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39"/>
      <c r="B915" s="40"/>
      <c r="C915" s="39"/>
      <c r="D915" s="41"/>
      <c r="E915" s="41"/>
      <c r="F915" s="41"/>
      <c r="G915" s="42"/>
      <c r="H915" s="41"/>
      <c r="I915" s="44"/>
      <c r="J915" s="44"/>
      <c r="K915" s="44"/>
      <c r="L915" s="44"/>
      <c r="M915" s="41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39"/>
      <c r="B916" s="40"/>
      <c r="C916" s="39"/>
      <c r="D916" s="41"/>
      <c r="E916" s="41"/>
      <c r="F916" s="41"/>
      <c r="G916" s="42"/>
      <c r="H916" s="41"/>
      <c r="I916" s="44"/>
      <c r="J916" s="44"/>
      <c r="K916" s="44"/>
      <c r="L916" s="44"/>
      <c r="M916" s="41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39"/>
      <c r="B917" s="40"/>
      <c r="C917" s="39"/>
      <c r="D917" s="41"/>
      <c r="E917" s="41"/>
      <c r="F917" s="41"/>
      <c r="G917" s="42"/>
      <c r="H917" s="41"/>
      <c r="I917" s="44"/>
      <c r="J917" s="44"/>
      <c r="K917" s="44"/>
      <c r="L917" s="44"/>
      <c r="M917" s="41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39"/>
      <c r="B918" s="40"/>
      <c r="C918" s="39"/>
      <c r="D918" s="41"/>
      <c r="E918" s="41"/>
      <c r="F918" s="41"/>
      <c r="G918" s="42"/>
      <c r="H918" s="41"/>
      <c r="I918" s="44"/>
      <c r="J918" s="44"/>
      <c r="K918" s="44"/>
      <c r="L918" s="44"/>
      <c r="M918" s="41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39"/>
      <c r="B919" s="40"/>
      <c r="C919" s="39"/>
      <c r="D919" s="41"/>
      <c r="E919" s="41"/>
      <c r="F919" s="41"/>
      <c r="G919" s="42"/>
      <c r="H919" s="41"/>
      <c r="I919" s="44"/>
      <c r="J919" s="44"/>
      <c r="K919" s="44"/>
      <c r="L919" s="44"/>
      <c r="M919" s="41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39"/>
      <c r="B920" s="40"/>
      <c r="C920" s="39"/>
      <c r="D920" s="41"/>
      <c r="E920" s="41"/>
      <c r="F920" s="41"/>
      <c r="G920" s="42"/>
      <c r="H920" s="41"/>
      <c r="I920" s="44"/>
      <c r="J920" s="44"/>
      <c r="K920" s="44"/>
      <c r="L920" s="44"/>
      <c r="M920" s="41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39"/>
      <c r="B921" s="40"/>
      <c r="C921" s="39"/>
      <c r="D921" s="41"/>
      <c r="E921" s="41"/>
      <c r="F921" s="41"/>
      <c r="G921" s="42"/>
      <c r="H921" s="41"/>
      <c r="I921" s="44"/>
      <c r="J921" s="44"/>
      <c r="K921" s="44"/>
      <c r="L921" s="44"/>
      <c r="M921" s="41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39"/>
      <c r="B922" s="40"/>
      <c r="C922" s="39"/>
      <c r="D922" s="41"/>
      <c r="E922" s="41"/>
      <c r="F922" s="41"/>
      <c r="G922" s="42"/>
      <c r="H922" s="41"/>
      <c r="I922" s="44"/>
      <c r="J922" s="44"/>
      <c r="K922" s="44"/>
      <c r="L922" s="44"/>
      <c r="M922" s="41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39"/>
      <c r="B923" s="40"/>
      <c r="C923" s="39"/>
      <c r="D923" s="41"/>
      <c r="E923" s="41"/>
      <c r="F923" s="41"/>
      <c r="G923" s="42"/>
      <c r="H923" s="41"/>
      <c r="I923" s="44"/>
      <c r="J923" s="44"/>
      <c r="K923" s="44"/>
      <c r="L923" s="44"/>
      <c r="M923" s="41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39"/>
      <c r="B924" s="40"/>
      <c r="C924" s="39"/>
      <c r="D924" s="41"/>
      <c r="E924" s="41"/>
      <c r="F924" s="41"/>
      <c r="G924" s="42"/>
      <c r="H924" s="41"/>
      <c r="I924" s="44"/>
      <c r="J924" s="44"/>
      <c r="K924" s="44"/>
      <c r="L924" s="44"/>
      <c r="M924" s="41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39"/>
      <c r="B925" s="40"/>
      <c r="C925" s="39"/>
      <c r="D925" s="41"/>
      <c r="E925" s="41"/>
      <c r="F925" s="41"/>
      <c r="G925" s="42"/>
      <c r="H925" s="41"/>
      <c r="I925" s="44"/>
      <c r="J925" s="44"/>
      <c r="K925" s="44"/>
      <c r="L925" s="44"/>
      <c r="M925" s="41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39"/>
      <c r="B926" s="40"/>
      <c r="C926" s="39"/>
      <c r="D926" s="41"/>
      <c r="E926" s="41"/>
      <c r="F926" s="41"/>
      <c r="G926" s="42"/>
      <c r="H926" s="41"/>
      <c r="I926" s="44"/>
      <c r="J926" s="44"/>
      <c r="K926" s="44"/>
      <c r="L926" s="44"/>
      <c r="M926" s="41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39"/>
      <c r="B927" s="40"/>
      <c r="C927" s="39"/>
      <c r="D927" s="41"/>
      <c r="E927" s="41"/>
      <c r="F927" s="41"/>
      <c r="G927" s="42"/>
      <c r="H927" s="41"/>
      <c r="I927" s="44"/>
      <c r="J927" s="44"/>
      <c r="K927" s="44"/>
      <c r="L927" s="44"/>
      <c r="M927" s="41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39"/>
      <c r="B928" s="40"/>
      <c r="C928" s="39"/>
      <c r="D928" s="41"/>
      <c r="E928" s="41"/>
      <c r="F928" s="41"/>
      <c r="G928" s="42"/>
      <c r="H928" s="41"/>
      <c r="I928" s="44"/>
      <c r="J928" s="44"/>
      <c r="K928" s="44"/>
      <c r="L928" s="44"/>
      <c r="M928" s="41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39"/>
      <c r="B929" s="40"/>
      <c r="C929" s="39"/>
      <c r="D929" s="41"/>
      <c r="E929" s="41"/>
      <c r="F929" s="41"/>
      <c r="G929" s="42"/>
      <c r="H929" s="41"/>
      <c r="I929" s="44"/>
      <c r="J929" s="44"/>
      <c r="K929" s="44"/>
      <c r="L929" s="44"/>
      <c r="M929" s="41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39"/>
      <c r="B930" s="40"/>
      <c r="C930" s="39"/>
      <c r="D930" s="41"/>
      <c r="E930" s="41"/>
      <c r="F930" s="41"/>
      <c r="G930" s="42"/>
      <c r="H930" s="41"/>
      <c r="I930" s="44"/>
      <c r="J930" s="44"/>
      <c r="K930" s="44"/>
      <c r="L930" s="44"/>
      <c r="M930" s="41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39"/>
      <c r="B931" s="40"/>
      <c r="C931" s="39"/>
      <c r="D931" s="41"/>
      <c r="E931" s="41"/>
      <c r="F931" s="41"/>
      <c r="G931" s="42"/>
      <c r="H931" s="41"/>
      <c r="I931" s="44"/>
      <c r="J931" s="44"/>
      <c r="K931" s="44"/>
      <c r="L931" s="44"/>
      <c r="M931" s="41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39"/>
      <c r="B932" s="40"/>
      <c r="C932" s="39"/>
      <c r="D932" s="41"/>
      <c r="E932" s="41"/>
      <c r="F932" s="41"/>
      <c r="G932" s="42"/>
      <c r="H932" s="41"/>
      <c r="I932" s="44"/>
      <c r="J932" s="44"/>
      <c r="K932" s="44"/>
      <c r="L932" s="44"/>
      <c r="M932" s="41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39"/>
      <c r="B933" s="40"/>
      <c r="C933" s="39"/>
      <c r="D933" s="41"/>
      <c r="E933" s="41"/>
      <c r="F933" s="41"/>
      <c r="G933" s="42"/>
      <c r="H933" s="41"/>
      <c r="I933" s="44"/>
      <c r="J933" s="44"/>
      <c r="K933" s="44"/>
      <c r="L933" s="44"/>
      <c r="M933" s="41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39"/>
      <c r="B934" s="40"/>
      <c r="C934" s="39"/>
      <c r="D934" s="41"/>
      <c r="E934" s="41"/>
      <c r="F934" s="41"/>
      <c r="G934" s="42"/>
      <c r="H934" s="41"/>
      <c r="I934" s="44"/>
      <c r="J934" s="44"/>
      <c r="K934" s="44"/>
      <c r="L934" s="44"/>
      <c r="M934" s="41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39"/>
      <c r="B935" s="40"/>
      <c r="C935" s="39"/>
      <c r="D935" s="41"/>
      <c r="E935" s="41"/>
      <c r="F935" s="41"/>
      <c r="G935" s="42"/>
      <c r="H935" s="41"/>
      <c r="I935" s="44"/>
      <c r="J935" s="44"/>
      <c r="K935" s="44"/>
      <c r="L935" s="44"/>
      <c r="M935" s="41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39"/>
      <c r="B936" s="40"/>
      <c r="C936" s="39"/>
      <c r="D936" s="41"/>
      <c r="E936" s="41"/>
      <c r="F936" s="41"/>
      <c r="G936" s="42"/>
      <c r="H936" s="41"/>
      <c r="I936" s="44"/>
      <c r="J936" s="44"/>
      <c r="K936" s="44"/>
      <c r="L936" s="44"/>
      <c r="M936" s="41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39"/>
      <c r="B937" s="40"/>
      <c r="C937" s="39"/>
      <c r="D937" s="41"/>
      <c r="E937" s="41"/>
      <c r="F937" s="41"/>
      <c r="G937" s="42"/>
      <c r="H937" s="41"/>
      <c r="I937" s="44"/>
      <c r="J937" s="44"/>
      <c r="K937" s="44"/>
      <c r="L937" s="44"/>
      <c r="M937" s="41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39"/>
      <c r="B938" s="40"/>
      <c r="C938" s="39"/>
      <c r="D938" s="41"/>
      <c r="E938" s="41"/>
      <c r="F938" s="41"/>
      <c r="G938" s="42"/>
      <c r="H938" s="41"/>
      <c r="I938" s="44"/>
      <c r="J938" s="44"/>
      <c r="K938" s="44"/>
      <c r="L938" s="44"/>
      <c r="M938" s="41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39"/>
      <c r="B939" s="40"/>
      <c r="C939" s="39"/>
      <c r="D939" s="41"/>
      <c r="E939" s="41"/>
      <c r="F939" s="41"/>
      <c r="G939" s="42"/>
      <c r="H939" s="41"/>
      <c r="I939" s="44"/>
      <c r="J939" s="44"/>
      <c r="K939" s="44"/>
      <c r="L939" s="44"/>
      <c r="M939" s="41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39"/>
      <c r="B940" s="40"/>
      <c r="C940" s="39"/>
      <c r="D940" s="41"/>
      <c r="E940" s="41"/>
      <c r="F940" s="41"/>
      <c r="G940" s="42"/>
      <c r="H940" s="41"/>
      <c r="I940" s="44"/>
      <c r="J940" s="44"/>
      <c r="K940" s="44"/>
      <c r="L940" s="44"/>
      <c r="M940" s="41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39"/>
      <c r="B941" s="40"/>
      <c r="C941" s="39"/>
      <c r="D941" s="41"/>
      <c r="E941" s="41"/>
      <c r="F941" s="41"/>
      <c r="G941" s="42"/>
      <c r="H941" s="41"/>
      <c r="I941" s="44"/>
      <c r="J941" s="44"/>
      <c r="K941" s="44"/>
      <c r="L941" s="44"/>
      <c r="M941" s="41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39"/>
      <c r="B942" s="40"/>
      <c r="C942" s="39"/>
      <c r="D942" s="41"/>
      <c r="E942" s="41"/>
      <c r="F942" s="41"/>
      <c r="G942" s="42"/>
      <c r="H942" s="41"/>
      <c r="I942" s="44"/>
      <c r="J942" s="44"/>
      <c r="K942" s="44"/>
      <c r="L942" s="44"/>
      <c r="M942" s="41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39"/>
      <c r="B943" s="40"/>
      <c r="C943" s="39"/>
      <c r="D943" s="41"/>
      <c r="E943" s="41"/>
      <c r="F943" s="41"/>
      <c r="G943" s="42"/>
      <c r="H943" s="41"/>
      <c r="I943" s="44"/>
      <c r="J943" s="44"/>
      <c r="K943" s="44"/>
      <c r="L943" s="44"/>
      <c r="M943" s="41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39"/>
      <c r="B944" s="40"/>
      <c r="C944" s="39"/>
      <c r="D944" s="41"/>
      <c r="E944" s="41"/>
      <c r="F944" s="41"/>
      <c r="G944" s="42"/>
      <c r="H944" s="41"/>
      <c r="I944" s="44"/>
      <c r="J944" s="44"/>
      <c r="K944" s="44"/>
      <c r="L944" s="44"/>
      <c r="M944" s="41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39"/>
      <c r="B945" s="40"/>
      <c r="C945" s="39"/>
      <c r="D945" s="41"/>
      <c r="E945" s="41"/>
      <c r="F945" s="41"/>
      <c r="G945" s="42"/>
      <c r="H945" s="41"/>
      <c r="I945" s="44"/>
      <c r="J945" s="44"/>
      <c r="K945" s="44"/>
      <c r="L945" s="44"/>
      <c r="M945" s="41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39"/>
      <c r="B946" s="40"/>
      <c r="C946" s="39"/>
      <c r="D946" s="41"/>
      <c r="E946" s="41"/>
      <c r="F946" s="41"/>
      <c r="G946" s="42"/>
      <c r="H946" s="41"/>
      <c r="I946" s="44"/>
      <c r="J946" s="44"/>
      <c r="K946" s="44"/>
      <c r="L946" s="44"/>
      <c r="M946" s="41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39"/>
      <c r="B947" s="40"/>
      <c r="C947" s="39"/>
      <c r="D947" s="41"/>
      <c r="E947" s="41"/>
      <c r="F947" s="41"/>
      <c r="G947" s="42"/>
      <c r="H947" s="41"/>
      <c r="I947" s="44"/>
      <c r="J947" s="44"/>
      <c r="K947" s="44"/>
      <c r="L947" s="44"/>
      <c r="M947" s="41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39"/>
      <c r="B948" s="40"/>
      <c r="C948" s="39"/>
      <c r="D948" s="41"/>
      <c r="E948" s="41"/>
      <c r="F948" s="41"/>
      <c r="G948" s="42"/>
      <c r="H948" s="41"/>
      <c r="I948" s="44"/>
      <c r="J948" s="44"/>
      <c r="K948" s="44"/>
      <c r="L948" s="44"/>
      <c r="M948" s="41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39"/>
      <c r="B949" s="40"/>
      <c r="C949" s="39"/>
      <c r="D949" s="41"/>
      <c r="E949" s="41"/>
      <c r="F949" s="41"/>
      <c r="G949" s="42"/>
      <c r="H949" s="41"/>
      <c r="I949" s="44"/>
      <c r="J949" s="44"/>
      <c r="K949" s="44"/>
      <c r="L949" s="44"/>
      <c r="M949" s="41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39"/>
      <c r="B950" s="40"/>
      <c r="C950" s="39"/>
      <c r="D950" s="41"/>
      <c r="E950" s="41"/>
      <c r="F950" s="41"/>
      <c r="G950" s="42"/>
      <c r="H950" s="41"/>
      <c r="I950" s="44"/>
      <c r="J950" s="44"/>
      <c r="K950" s="44"/>
      <c r="L950" s="44"/>
      <c r="M950" s="41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39"/>
      <c r="B951" s="40"/>
      <c r="C951" s="39"/>
      <c r="D951" s="41"/>
      <c r="E951" s="41"/>
      <c r="F951" s="41"/>
      <c r="G951" s="42"/>
      <c r="H951" s="41"/>
      <c r="I951" s="44"/>
      <c r="J951" s="44"/>
      <c r="K951" s="44"/>
      <c r="L951" s="44"/>
      <c r="M951" s="41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39"/>
      <c r="B952" s="40"/>
      <c r="C952" s="39"/>
      <c r="D952" s="41"/>
      <c r="E952" s="41"/>
      <c r="F952" s="41"/>
      <c r="G952" s="42"/>
      <c r="H952" s="41"/>
      <c r="I952" s="44"/>
      <c r="J952" s="44"/>
      <c r="K952" s="44"/>
      <c r="L952" s="44"/>
      <c r="M952" s="41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39"/>
      <c r="B953" s="40"/>
      <c r="C953" s="39"/>
      <c r="D953" s="41"/>
      <c r="E953" s="41"/>
      <c r="F953" s="41"/>
      <c r="G953" s="42"/>
      <c r="H953" s="41"/>
      <c r="I953" s="44"/>
      <c r="J953" s="44"/>
      <c r="K953" s="44"/>
      <c r="L953" s="44"/>
      <c r="M953" s="41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39"/>
      <c r="B954" s="40"/>
      <c r="C954" s="39"/>
      <c r="D954" s="41"/>
      <c r="E954" s="41"/>
      <c r="F954" s="41"/>
      <c r="G954" s="42"/>
      <c r="H954" s="41"/>
      <c r="I954" s="44"/>
      <c r="J954" s="44"/>
      <c r="K954" s="44"/>
      <c r="L954" s="44"/>
      <c r="M954" s="41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39"/>
      <c r="B955" s="40"/>
      <c r="C955" s="39"/>
      <c r="D955" s="41"/>
      <c r="E955" s="41"/>
      <c r="F955" s="41"/>
      <c r="G955" s="42"/>
      <c r="H955" s="41"/>
      <c r="I955" s="44"/>
      <c r="J955" s="44"/>
      <c r="K955" s="44"/>
      <c r="L955" s="44"/>
      <c r="M955" s="41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39"/>
      <c r="B956" s="40"/>
      <c r="C956" s="39"/>
      <c r="D956" s="41"/>
      <c r="E956" s="41"/>
      <c r="F956" s="41"/>
      <c r="G956" s="42"/>
      <c r="H956" s="41"/>
      <c r="I956" s="44"/>
      <c r="J956" s="44"/>
      <c r="K956" s="44"/>
      <c r="L956" s="44"/>
      <c r="M956" s="41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39"/>
      <c r="B957" s="40"/>
      <c r="C957" s="39"/>
      <c r="D957" s="41"/>
      <c r="E957" s="41"/>
      <c r="F957" s="41"/>
      <c r="G957" s="42"/>
      <c r="H957" s="41"/>
      <c r="I957" s="44"/>
      <c r="J957" s="44"/>
      <c r="K957" s="44"/>
      <c r="L957" s="44"/>
      <c r="M957" s="41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39"/>
      <c r="B958" s="40"/>
      <c r="C958" s="39"/>
      <c r="D958" s="41"/>
      <c r="E958" s="41"/>
      <c r="F958" s="41"/>
      <c r="G958" s="42"/>
      <c r="H958" s="41"/>
      <c r="I958" s="44"/>
      <c r="J958" s="44"/>
      <c r="K958" s="44"/>
      <c r="L958" s="44"/>
      <c r="M958" s="41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39"/>
      <c r="B959" s="40"/>
      <c r="C959" s="39"/>
      <c r="D959" s="41"/>
      <c r="E959" s="41"/>
      <c r="F959" s="41"/>
      <c r="G959" s="42"/>
      <c r="H959" s="41"/>
      <c r="I959" s="44"/>
      <c r="J959" s="44"/>
      <c r="K959" s="44"/>
      <c r="L959" s="44"/>
      <c r="M959" s="41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39"/>
      <c r="B960" s="40"/>
      <c r="C960" s="39"/>
      <c r="D960" s="41"/>
      <c r="E960" s="41"/>
      <c r="F960" s="41"/>
      <c r="G960" s="42"/>
      <c r="H960" s="41"/>
      <c r="I960" s="44"/>
      <c r="J960" s="44"/>
      <c r="K960" s="44"/>
      <c r="L960" s="44"/>
      <c r="M960" s="41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39"/>
      <c r="B961" s="40"/>
      <c r="C961" s="39"/>
      <c r="D961" s="41"/>
      <c r="E961" s="41"/>
      <c r="F961" s="41"/>
      <c r="G961" s="42"/>
      <c r="H961" s="41"/>
      <c r="I961" s="44"/>
      <c r="J961" s="44"/>
      <c r="K961" s="44"/>
      <c r="L961" s="44"/>
      <c r="M961" s="41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39"/>
      <c r="B962" s="40"/>
      <c r="C962" s="39"/>
      <c r="D962" s="41"/>
      <c r="E962" s="41"/>
      <c r="F962" s="41"/>
      <c r="G962" s="42"/>
      <c r="H962" s="41"/>
      <c r="I962" s="44"/>
      <c r="J962" s="44"/>
      <c r="K962" s="44"/>
      <c r="L962" s="44"/>
      <c r="M962" s="41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39"/>
      <c r="B963" s="40"/>
      <c r="C963" s="39"/>
      <c r="D963" s="41"/>
      <c r="E963" s="41"/>
      <c r="F963" s="41"/>
      <c r="G963" s="42"/>
      <c r="H963" s="41"/>
      <c r="I963" s="44"/>
      <c r="J963" s="44"/>
      <c r="K963" s="44"/>
      <c r="L963" s="44"/>
      <c r="M963" s="41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39"/>
      <c r="B964" s="40"/>
      <c r="C964" s="39"/>
      <c r="D964" s="41"/>
      <c r="E964" s="41"/>
      <c r="F964" s="41"/>
      <c r="G964" s="42"/>
      <c r="H964" s="41"/>
      <c r="I964" s="44"/>
      <c r="J964" s="44"/>
      <c r="K964" s="44"/>
      <c r="L964" s="44"/>
      <c r="M964" s="41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39"/>
      <c r="B965" s="40"/>
      <c r="C965" s="39"/>
      <c r="D965" s="41"/>
      <c r="E965" s="41"/>
      <c r="F965" s="41"/>
      <c r="G965" s="42"/>
      <c r="H965" s="41"/>
      <c r="I965" s="44"/>
      <c r="J965" s="44"/>
      <c r="K965" s="44"/>
      <c r="L965" s="44"/>
      <c r="M965" s="41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39"/>
      <c r="B966" s="40"/>
      <c r="C966" s="39"/>
      <c r="D966" s="41"/>
      <c r="E966" s="41"/>
      <c r="F966" s="41"/>
      <c r="G966" s="42"/>
      <c r="H966" s="41"/>
      <c r="I966" s="44"/>
      <c r="J966" s="44"/>
      <c r="K966" s="44"/>
      <c r="L966" s="44"/>
      <c r="M966" s="41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39"/>
      <c r="B967" s="40"/>
      <c r="C967" s="39"/>
      <c r="D967" s="41"/>
      <c r="E967" s="41"/>
      <c r="F967" s="41"/>
      <c r="G967" s="42"/>
      <c r="H967" s="41"/>
      <c r="I967" s="44"/>
      <c r="J967" s="44"/>
      <c r="K967" s="44"/>
      <c r="L967" s="44"/>
      <c r="M967" s="41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39"/>
      <c r="B968" s="40"/>
      <c r="C968" s="39"/>
      <c r="D968" s="41"/>
      <c r="E968" s="41"/>
      <c r="F968" s="41"/>
      <c r="G968" s="42"/>
      <c r="H968" s="41"/>
      <c r="I968" s="44"/>
      <c r="J968" s="44"/>
      <c r="K968" s="44"/>
      <c r="L968" s="44"/>
      <c r="M968" s="41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39"/>
      <c r="B969" s="40"/>
      <c r="C969" s="39"/>
      <c r="D969" s="41"/>
      <c r="E969" s="41"/>
      <c r="F969" s="41"/>
      <c r="G969" s="42"/>
      <c r="H969" s="41"/>
      <c r="I969" s="44"/>
      <c r="J969" s="44"/>
      <c r="K969" s="44"/>
      <c r="L969" s="44"/>
      <c r="M969" s="41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39"/>
      <c r="B970" s="40"/>
      <c r="C970" s="39"/>
      <c r="D970" s="41"/>
      <c r="E970" s="41"/>
      <c r="F970" s="41"/>
      <c r="G970" s="42"/>
      <c r="H970" s="41"/>
      <c r="I970" s="44"/>
      <c r="J970" s="44"/>
      <c r="K970" s="44"/>
      <c r="L970" s="44"/>
      <c r="M970" s="41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39"/>
      <c r="B971" s="40"/>
      <c r="C971" s="39"/>
      <c r="D971" s="41"/>
      <c r="E971" s="41"/>
      <c r="F971" s="41"/>
      <c r="G971" s="42"/>
      <c r="H971" s="41"/>
      <c r="I971" s="44"/>
      <c r="J971" s="44"/>
      <c r="K971" s="44"/>
      <c r="L971" s="44"/>
      <c r="M971" s="41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39"/>
      <c r="B972" s="40"/>
      <c r="C972" s="39"/>
      <c r="D972" s="41"/>
      <c r="E972" s="41"/>
      <c r="F972" s="41"/>
      <c r="G972" s="42"/>
      <c r="H972" s="41"/>
      <c r="I972" s="44"/>
      <c r="J972" s="44"/>
      <c r="K972" s="44"/>
      <c r="L972" s="44"/>
      <c r="M972" s="41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39"/>
      <c r="B973" s="40"/>
      <c r="C973" s="39"/>
      <c r="D973" s="41"/>
      <c r="E973" s="41"/>
      <c r="F973" s="41"/>
      <c r="G973" s="42"/>
      <c r="H973" s="41"/>
      <c r="I973" s="44"/>
      <c r="J973" s="44"/>
      <c r="K973" s="44"/>
      <c r="L973" s="44"/>
      <c r="M973" s="41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39"/>
      <c r="B974" s="40"/>
      <c r="C974" s="39"/>
      <c r="D974" s="41"/>
      <c r="E974" s="41"/>
      <c r="F974" s="41"/>
      <c r="G974" s="42"/>
      <c r="H974" s="41"/>
      <c r="I974" s="44"/>
      <c r="J974" s="44"/>
      <c r="K974" s="44"/>
      <c r="L974" s="44"/>
      <c r="M974" s="41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39"/>
      <c r="B975" s="40"/>
      <c r="C975" s="39"/>
      <c r="D975" s="41"/>
      <c r="E975" s="41"/>
      <c r="F975" s="41"/>
      <c r="G975" s="42"/>
      <c r="H975" s="41"/>
      <c r="I975" s="44"/>
      <c r="J975" s="44"/>
      <c r="K975" s="44"/>
      <c r="L975" s="44"/>
      <c r="M975" s="41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39"/>
      <c r="B976" s="40"/>
      <c r="C976" s="39"/>
      <c r="D976" s="41"/>
      <c r="E976" s="41"/>
      <c r="F976" s="41"/>
      <c r="G976" s="42"/>
      <c r="H976" s="41"/>
      <c r="I976" s="44"/>
      <c r="J976" s="44"/>
      <c r="K976" s="44"/>
      <c r="L976" s="44"/>
      <c r="M976" s="41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39"/>
      <c r="B977" s="40"/>
      <c r="C977" s="39"/>
      <c r="D977" s="41"/>
      <c r="E977" s="41"/>
      <c r="F977" s="41"/>
      <c r="G977" s="42"/>
      <c r="H977" s="41"/>
      <c r="I977" s="44"/>
      <c r="J977" s="44"/>
      <c r="K977" s="44"/>
      <c r="L977" s="44"/>
      <c r="M977" s="41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39"/>
      <c r="B978" s="40"/>
      <c r="C978" s="39"/>
      <c r="D978" s="41"/>
      <c r="E978" s="41"/>
      <c r="F978" s="41"/>
      <c r="G978" s="42"/>
      <c r="H978" s="41"/>
      <c r="I978" s="44"/>
      <c r="J978" s="44"/>
      <c r="K978" s="44"/>
      <c r="L978" s="44"/>
      <c r="M978" s="41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39"/>
      <c r="B979" s="40"/>
      <c r="C979" s="39"/>
      <c r="D979" s="41"/>
      <c r="E979" s="41"/>
      <c r="F979" s="41"/>
      <c r="G979" s="42"/>
      <c r="H979" s="41"/>
      <c r="I979" s="44"/>
      <c r="J979" s="44"/>
      <c r="K979" s="44"/>
      <c r="L979" s="44"/>
      <c r="M979" s="41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 ht="13.5" customHeight="1" x14ac:dyDescent="0.2">
      <c r="A980" s="39"/>
      <c r="B980" s="40"/>
      <c r="C980" s="39"/>
      <c r="D980" s="41"/>
      <c r="E980" s="41"/>
      <c r="F980" s="41"/>
      <c r="G980" s="42"/>
      <c r="H980" s="41"/>
      <c r="I980" s="44"/>
      <c r="J980" s="44"/>
      <c r="K980" s="44"/>
      <c r="L980" s="44"/>
      <c r="M980" s="41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 ht="13.5" customHeight="1" x14ac:dyDescent="0.2">
      <c r="A981" s="39"/>
      <c r="B981" s="40"/>
      <c r="C981" s="39"/>
      <c r="D981" s="41"/>
      <c r="E981" s="41"/>
      <c r="F981" s="41"/>
      <c r="G981" s="42"/>
      <c r="H981" s="41"/>
      <c r="I981" s="44"/>
      <c r="J981" s="44"/>
      <c r="K981" s="44"/>
      <c r="L981" s="44"/>
      <c r="M981" s="41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spans="1:26" ht="13.5" customHeight="1" x14ac:dyDescent="0.2">
      <c r="A982" s="39"/>
      <c r="B982" s="40"/>
      <c r="C982" s="39"/>
      <c r="D982" s="41"/>
      <c r="E982" s="41"/>
      <c r="F982" s="41"/>
      <c r="G982" s="42"/>
      <c r="H982" s="41"/>
      <c r="I982" s="44"/>
      <c r="J982" s="44"/>
      <c r="K982" s="44"/>
      <c r="L982" s="44"/>
      <c r="M982" s="41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spans="1:26" ht="13.5" customHeight="1" x14ac:dyDescent="0.2">
      <c r="A983" s="39"/>
      <c r="B983" s="40"/>
      <c r="C983" s="39"/>
      <c r="D983" s="41"/>
      <c r="E983" s="41"/>
      <c r="F983" s="41"/>
      <c r="G983" s="42"/>
      <c r="H983" s="41"/>
      <c r="I983" s="44"/>
      <c r="J983" s="44"/>
      <c r="K983" s="44"/>
      <c r="L983" s="44"/>
      <c r="M983" s="41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</sheetData>
  <printOptions horizontalCentered="1"/>
  <pageMargins left="0.23622047244094502" right="0.23622047244094502" top="0.35433070866141703" bottom="0.35433070866141703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87"/>
  <sheetViews>
    <sheetView topLeftCell="A7" workbookViewId="0">
      <selection activeCell="D3" sqref="D3"/>
    </sheetView>
  </sheetViews>
  <sheetFormatPr defaultColWidth="14.42578125" defaultRowHeight="15" customHeight="1" x14ac:dyDescent="0.2"/>
  <cols>
    <col min="1" max="1" width="5.7109375" customWidth="1"/>
    <col min="2" max="2" width="9.42578125" customWidth="1"/>
    <col min="3" max="3" width="10" customWidth="1"/>
    <col min="4" max="4" width="8.140625" customWidth="1"/>
    <col min="5" max="5" width="12" customWidth="1"/>
    <col min="6" max="6" width="8" customWidth="1"/>
    <col min="7" max="7" width="8.85546875" customWidth="1"/>
    <col min="8" max="8" width="8.42578125" customWidth="1"/>
    <col min="9" max="9" width="8" customWidth="1"/>
    <col min="10" max="10" width="8.85546875" customWidth="1"/>
    <col min="11" max="11" width="15.7109375" customWidth="1"/>
    <col min="12" max="12" width="13" customWidth="1"/>
    <col min="13" max="26" width="8.85546875" customWidth="1"/>
  </cols>
  <sheetData>
    <row r="1" spans="1:26" ht="13.5" customHeight="1" x14ac:dyDescent="0.2">
      <c r="A1" s="58"/>
      <c r="B1" s="138" t="s">
        <v>87</v>
      </c>
      <c r="C1" s="139"/>
      <c r="D1" s="139"/>
      <c r="E1" s="140"/>
      <c r="F1" s="41"/>
      <c r="G1" s="59"/>
      <c r="H1" s="60">
        <v>9.3100000000000002E-2</v>
      </c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46.5" customHeight="1" x14ac:dyDescent="0.2">
      <c r="A2" s="45" t="s">
        <v>74</v>
      </c>
      <c r="B2" s="61" t="s">
        <v>5</v>
      </c>
      <c r="C2" s="45" t="s">
        <v>88</v>
      </c>
      <c r="D2" s="46" t="s">
        <v>89</v>
      </c>
      <c r="E2" s="47" t="s">
        <v>79</v>
      </c>
      <c r="F2" s="46" t="s">
        <v>80</v>
      </c>
      <c r="G2" s="62" t="s">
        <v>90</v>
      </c>
      <c r="H2" s="62" t="s">
        <v>91</v>
      </c>
      <c r="I2" s="62" t="s">
        <v>92</v>
      </c>
      <c r="J2" s="62" t="s">
        <v>81</v>
      </c>
      <c r="K2" s="46" t="s">
        <v>82</v>
      </c>
      <c r="L2" s="46" t="s">
        <v>83</v>
      </c>
      <c r="M2" s="46" t="s">
        <v>84</v>
      </c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3.5" customHeight="1" x14ac:dyDescent="0.2">
      <c r="A3" s="50" t="s">
        <v>66</v>
      </c>
      <c r="B3" s="51">
        <v>43770</v>
      </c>
      <c r="C3" s="52">
        <v>0</v>
      </c>
      <c r="D3" s="53">
        <v>200000</v>
      </c>
      <c r="E3" s="54">
        <f>EXP(-($H$1/365)*(B38-$B$3))</f>
        <v>0.76231694099121616</v>
      </c>
      <c r="F3" s="53">
        <f t="shared" ref="F3:F7" si="0">D3*E3</f>
        <v>152463.38819824322</v>
      </c>
      <c r="G3" s="53">
        <f>F3</f>
        <v>152463.38819824322</v>
      </c>
      <c r="H3" s="63"/>
      <c r="I3" s="53">
        <v>47536.611801756779</v>
      </c>
      <c r="J3" s="53"/>
      <c r="K3" s="44" t="s">
        <v>93</v>
      </c>
      <c r="L3" s="44" t="s">
        <v>86</v>
      </c>
      <c r="M3" s="41">
        <f>D3</f>
        <v>200000</v>
      </c>
      <c r="N3" s="44"/>
      <c r="O3" s="41">
        <f>D3-F3</f>
        <v>47536.611801756779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66</v>
      </c>
      <c r="B4" s="51">
        <v>43799</v>
      </c>
      <c r="C4" s="52">
        <v>1</v>
      </c>
      <c r="D4" s="53"/>
      <c r="E4" s="54">
        <f t="shared" ref="E4:E38" si="1">EXP(-($H$1/365)*(B4-$B$3))</f>
        <v>0.99263030407150599</v>
      </c>
      <c r="F4" s="53">
        <f t="shared" si="0"/>
        <v>0</v>
      </c>
      <c r="G4" s="53">
        <f t="shared" ref="G4:G38" si="2">G3*EXP($H$1/365*(B4-B3))</f>
        <v>153595.3391437667</v>
      </c>
      <c r="H4" s="53">
        <f t="shared" ref="H4:H38" si="3">G4-G3</f>
        <v>1131.9509455234802</v>
      </c>
      <c r="I4" s="53"/>
      <c r="J4" s="53">
        <f>$I$3/35</f>
        <v>1358.1889086216222</v>
      </c>
      <c r="K4" s="44" t="s">
        <v>93</v>
      </c>
      <c r="L4" s="44" t="s">
        <v>94</v>
      </c>
      <c r="M4" s="41">
        <f t="shared" ref="M4:M35" si="4">H4</f>
        <v>1131.9509455234802</v>
      </c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66</v>
      </c>
      <c r="B5" s="51">
        <v>43830</v>
      </c>
      <c r="C5" s="52">
        <v>2</v>
      </c>
      <c r="D5" s="53"/>
      <c r="E5" s="54">
        <f t="shared" si="1"/>
        <v>0.9848124031642107</v>
      </c>
      <c r="F5" s="53">
        <f t="shared" si="0"/>
        <v>0</v>
      </c>
      <c r="G5" s="53">
        <f t="shared" si="2"/>
        <v>154814.65069730749</v>
      </c>
      <c r="H5" s="53">
        <f t="shared" si="3"/>
        <v>1219.3115535407851</v>
      </c>
      <c r="I5" s="53"/>
      <c r="J5" s="53">
        <f t="shared" ref="J5:J38" si="5">$I$3/35</f>
        <v>1358.1889086216222</v>
      </c>
      <c r="K5" s="44" t="s">
        <v>93</v>
      </c>
      <c r="L5" s="44" t="s">
        <v>94</v>
      </c>
      <c r="M5" s="41">
        <f t="shared" si="4"/>
        <v>1219.3115535407851</v>
      </c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66</v>
      </c>
      <c r="B6" s="51">
        <v>43861</v>
      </c>
      <c r="C6" s="52">
        <v>3</v>
      </c>
      <c r="D6" s="53"/>
      <c r="E6" s="54">
        <f t="shared" si="1"/>
        <v>0.97705607560838936</v>
      </c>
      <c r="F6" s="53">
        <f t="shared" si="0"/>
        <v>0</v>
      </c>
      <c r="G6" s="53">
        <f t="shared" si="2"/>
        <v>156043.64171555653</v>
      </c>
      <c r="H6" s="53">
        <f t="shared" si="3"/>
        <v>1228.9910182490421</v>
      </c>
      <c r="I6" s="53"/>
      <c r="J6" s="53">
        <f t="shared" si="5"/>
        <v>1358.1889086216222</v>
      </c>
      <c r="K6" s="44" t="s">
        <v>93</v>
      </c>
      <c r="L6" s="44" t="s">
        <v>94</v>
      </c>
      <c r="M6" s="41">
        <f t="shared" si="4"/>
        <v>1228.9910182490421</v>
      </c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66</v>
      </c>
      <c r="B7" s="51">
        <v>43890</v>
      </c>
      <c r="C7" s="52">
        <v>4</v>
      </c>
      <c r="D7" s="53"/>
      <c r="E7" s="54">
        <f t="shared" si="1"/>
        <v>0.96985546942606782</v>
      </c>
      <c r="F7" s="53">
        <f t="shared" si="0"/>
        <v>0</v>
      </c>
      <c r="G7" s="53">
        <f t="shared" si="2"/>
        <v>157202.17393676876</v>
      </c>
      <c r="H7" s="53">
        <f t="shared" si="3"/>
        <v>1158.5322212122264</v>
      </c>
      <c r="I7" s="53"/>
      <c r="J7" s="53">
        <f t="shared" si="5"/>
        <v>1358.1889086216222</v>
      </c>
      <c r="K7" s="44" t="s">
        <v>93</v>
      </c>
      <c r="L7" s="44" t="s">
        <v>94</v>
      </c>
      <c r="M7" s="41">
        <f t="shared" si="4"/>
        <v>1158.5322212122264</v>
      </c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66</v>
      </c>
      <c r="B8" s="51">
        <v>43921</v>
      </c>
      <c r="C8" s="52">
        <v>5</v>
      </c>
      <c r="D8" s="53"/>
      <c r="E8" s="54">
        <f t="shared" si="1"/>
        <v>0.96221694184609052</v>
      </c>
      <c r="F8" s="53"/>
      <c r="G8" s="53">
        <f t="shared" si="2"/>
        <v>158450.11822981411</v>
      </c>
      <c r="H8" s="53">
        <f t="shared" si="3"/>
        <v>1247.9442930453515</v>
      </c>
      <c r="I8" s="53"/>
      <c r="J8" s="53">
        <f t="shared" si="5"/>
        <v>1358.1889086216222</v>
      </c>
      <c r="K8" s="44" t="s">
        <v>93</v>
      </c>
      <c r="L8" s="44" t="s">
        <v>94</v>
      </c>
      <c r="M8" s="41">
        <f t="shared" si="4"/>
        <v>1247.9442930453515</v>
      </c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66</v>
      </c>
      <c r="B9" s="51">
        <v>43951</v>
      </c>
      <c r="C9" s="52">
        <v>6</v>
      </c>
      <c r="D9" s="53"/>
      <c r="E9" s="54">
        <f t="shared" si="1"/>
        <v>0.9548821041630684</v>
      </c>
      <c r="F9" s="53"/>
      <c r="G9" s="53">
        <f t="shared" si="2"/>
        <v>159667.23801141267</v>
      </c>
      <c r="H9" s="53">
        <f t="shared" si="3"/>
        <v>1217.1197815985652</v>
      </c>
      <c r="I9" s="53"/>
      <c r="J9" s="53">
        <f t="shared" si="5"/>
        <v>1358.1889086216222</v>
      </c>
      <c r="K9" s="44" t="s">
        <v>93</v>
      </c>
      <c r="L9" s="44" t="s">
        <v>94</v>
      </c>
      <c r="M9" s="41">
        <f t="shared" si="4"/>
        <v>1217.1197815985652</v>
      </c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66</v>
      </c>
      <c r="B10" s="51">
        <v>43982</v>
      </c>
      <c r="C10" s="52">
        <v>7</v>
      </c>
      <c r="D10" s="53"/>
      <c r="E10" s="54">
        <f t="shared" si="1"/>
        <v>0.94736150597270863</v>
      </c>
      <c r="F10" s="53"/>
      <c r="G10" s="53">
        <f t="shared" si="2"/>
        <v>160934.75113462686</v>
      </c>
      <c r="H10" s="53">
        <f t="shared" si="3"/>
        <v>1267.5131232141866</v>
      </c>
      <c r="I10" s="53"/>
      <c r="J10" s="53">
        <f t="shared" si="5"/>
        <v>1358.1889086216222</v>
      </c>
      <c r="K10" s="44" t="s">
        <v>93</v>
      </c>
      <c r="L10" s="44" t="s">
        <v>94</v>
      </c>
      <c r="M10" s="41">
        <f t="shared" si="4"/>
        <v>1267.5131232141866</v>
      </c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66</v>
      </c>
      <c r="B11" s="51">
        <v>44012</v>
      </c>
      <c r="C11" s="52">
        <v>8</v>
      </c>
      <c r="D11" s="53"/>
      <c r="E11" s="54">
        <f t="shared" si="1"/>
        <v>0.94013990908404699</v>
      </c>
      <c r="F11" s="53"/>
      <c r="G11" s="53">
        <f t="shared" si="2"/>
        <v>162170.9563917823</v>
      </c>
      <c r="H11" s="53">
        <f t="shared" si="3"/>
        <v>1236.2052571554377</v>
      </c>
      <c r="I11" s="53"/>
      <c r="J11" s="53">
        <f t="shared" si="5"/>
        <v>1358.1889086216222</v>
      </c>
      <c r="K11" s="44" t="s">
        <v>93</v>
      </c>
      <c r="L11" s="44" t="s">
        <v>94</v>
      </c>
      <c r="M11" s="41">
        <f t="shared" si="4"/>
        <v>1236.2052571554377</v>
      </c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66</v>
      </c>
      <c r="B12" s="51">
        <v>44043</v>
      </c>
      <c r="C12" s="52">
        <v>9</v>
      </c>
      <c r="D12" s="53"/>
      <c r="E12" s="54">
        <f t="shared" si="1"/>
        <v>0.93273541959982997</v>
      </c>
      <c r="F12" s="53"/>
      <c r="G12" s="53">
        <f t="shared" si="2"/>
        <v>163458.34520110139</v>
      </c>
      <c r="H12" s="53">
        <f t="shared" si="3"/>
        <v>1287.3888093190908</v>
      </c>
      <c r="I12" s="53"/>
      <c r="J12" s="53">
        <f t="shared" si="5"/>
        <v>1358.1889086216222</v>
      </c>
      <c r="K12" s="44" t="s">
        <v>93</v>
      </c>
      <c r="L12" s="44" t="s">
        <v>94</v>
      </c>
      <c r="M12" s="41">
        <f t="shared" si="4"/>
        <v>1287.3888093190908</v>
      </c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66</v>
      </c>
      <c r="B13" s="51">
        <v>44074</v>
      </c>
      <c r="C13" s="52">
        <v>10</v>
      </c>
      <c r="D13" s="53"/>
      <c r="E13" s="54">
        <f t="shared" si="1"/>
        <v>0.9253892474617782</v>
      </c>
      <c r="F13" s="53"/>
      <c r="G13" s="53">
        <f t="shared" si="2"/>
        <v>164755.95390418713</v>
      </c>
      <c r="H13" s="53">
        <f t="shared" si="3"/>
        <v>1297.6087030857452</v>
      </c>
      <c r="I13" s="53"/>
      <c r="J13" s="53">
        <f t="shared" si="5"/>
        <v>1358.1889086216222</v>
      </c>
      <c r="K13" s="44" t="s">
        <v>93</v>
      </c>
      <c r="L13" s="44" t="s">
        <v>94</v>
      </c>
      <c r="M13" s="41">
        <f t="shared" si="4"/>
        <v>1297.6087030857452</v>
      </c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66</v>
      </c>
      <c r="B14" s="51">
        <v>44104</v>
      </c>
      <c r="C14" s="52">
        <v>11</v>
      </c>
      <c r="D14" s="53"/>
      <c r="E14" s="54">
        <f t="shared" si="1"/>
        <v>0.91833514185569354</v>
      </c>
      <c r="F14" s="53"/>
      <c r="G14" s="53">
        <f t="shared" si="2"/>
        <v>166021.51137346012</v>
      </c>
      <c r="H14" s="53">
        <f t="shared" si="3"/>
        <v>1265.5574692729861</v>
      </c>
      <c r="I14" s="53"/>
      <c r="J14" s="53">
        <f t="shared" si="5"/>
        <v>1358.1889086216222</v>
      </c>
      <c r="K14" s="44" t="s">
        <v>93</v>
      </c>
      <c r="L14" s="44" t="s">
        <v>94</v>
      </c>
      <c r="M14" s="41">
        <f t="shared" si="4"/>
        <v>1265.5574692729861</v>
      </c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66</v>
      </c>
      <c r="B15" s="51">
        <v>44135</v>
      </c>
      <c r="C15" s="52">
        <v>12</v>
      </c>
      <c r="D15" s="53"/>
      <c r="E15" s="54">
        <f t="shared" si="1"/>
        <v>0.91110238550192657</v>
      </c>
      <c r="F15" s="53"/>
      <c r="G15" s="53">
        <f t="shared" si="2"/>
        <v>167339.46768699435</v>
      </c>
      <c r="H15" s="53">
        <f t="shared" si="3"/>
        <v>1317.9563135342323</v>
      </c>
      <c r="I15" s="53"/>
      <c r="J15" s="53">
        <f t="shared" si="5"/>
        <v>1358.1889086216222</v>
      </c>
      <c r="K15" s="44" t="s">
        <v>93</v>
      </c>
      <c r="L15" s="44" t="s">
        <v>94</v>
      </c>
      <c r="M15" s="41">
        <f t="shared" si="4"/>
        <v>1317.9563135342323</v>
      </c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66</v>
      </c>
      <c r="B16" s="51">
        <v>44165</v>
      </c>
      <c r="C16" s="52">
        <v>13</v>
      </c>
      <c r="D16" s="53"/>
      <c r="E16" s="54">
        <f t="shared" si="1"/>
        <v>0.9041571865352056</v>
      </c>
      <c r="F16" s="53"/>
      <c r="G16" s="53">
        <f t="shared" si="2"/>
        <v>168624.87017605157</v>
      </c>
      <c r="H16" s="53">
        <f t="shared" si="3"/>
        <v>1285.4024890572182</v>
      </c>
      <c r="I16" s="53"/>
      <c r="J16" s="53">
        <f t="shared" si="5"/>
        <v>1358.1889086216222</v>
      </c>
      <c r="K16" s="44" t="s">
        <v>93</v>
      </c>
      <c r="L16" s="44" t="s">
        <v>94</v>
      </c>
      <c r="M16" s="41">
        <f t="shared" si="4"/>
        <v>1285.4024890572182</v>
      </c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66</v>
      </c>
      <c r="B17" s="51">
        <v>44196</v>
      </c>
      <c r="C17" s="52">
        <v>14</v>
      </c>
      <c r="D17" s="53"/>
      <c r="E17" s="54">
        <f t="shared" si="1"/>
        <v>0.89703609496671577</v>
      </c>
      <c r="F17" s="53"/>
      <c r="G17" s="53">
        <f t="shared" si="2"/>
        <v>169963.49316790892</v>
      </c>
      <c r="H17" s="53">
        <f t="shared" si="3"/>
        <v>1338.6229918573517</v>
      </c>
      <c r="I17" s="53"/>
      <c r="J17" s="53">
        <f t="shared" si="5"/>
        <v>1358.1889086216222</v>
      </c>
      <c r="K17" s="44" t="s">
        <v>93</v>
      </c>
      <c r="L17" s="44" t="s">
        <v>94</v>
      </c>
      <c r="M17" s="41">
        <f t="shared" si="4"/>
        <v>1338.6229918573517</v>
      </c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66</v>
      </c>
      <c r="B18" s="51">
        <v>44227</v>
      </c>
      <c r="C18" s="52">
        <v>15</v>
      </c>
      <c r="D18" s="53"/>
      <c r="E18" s="54">
        <f t="shared" si="1"/>
        <v>0.8899710887182144</v>
      </c>
      <c r="F18" s="53"/>
      <c r="G18" s="53">
        <f t="shared" si="2"/>
        <v>171312.74277440773</v>
      </c>
      <c r="H18" s="53">
        <f t="shared" si="3"/>
        <v>1349.2496064988081</v>
      </c>
      <c r="I18" s="53"/>
      <c r="J18" s="53">
        <f t="shared" si="5"/>
        <v>1358.1889086216222</v>
      </c>
      <c r="K18" s="44" t="s">
        <v>93</v>
      </c>
      <c r="L18" s="44" t="s">
        <v>94</v>
      </c>
      <c r="M18" s="41">
        <f t="shared" si="4"/>
        <v>1349.2496064988081</v>
      </c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66</v>
      </c>
      <c r="B19" s="51">
        <v>44255</v>
      </c>
      <c r="C19" s="52">
        <v>16</v>
      </c>
      <c r="D19" s="53"/>
      <c r="E19" s="54">
        <f t="shared" si="1"/>
        <v>0.88363763178618115</v>
      </c>
      <c r="F19" s="53"/>
      <c r="G19" s="53">
        <f t="shared" si="2"/>
        <v>172540.62379626618</v>
      </c>
      <c r="H19" s="53">
        <f t="shared" si="3"/>
        <v>1227.8810218584549</v>
      </c>
      <c r="I19" s="53"/>
      <c r="J19" s="53">
        <f t="shared" si="5"/>
        <v>1358.1889086216222</v>
      </c>
      <c r="K19" s="44" t="s">
        <v>93</v>
      </c>
      <c r="L19" s="44" t="s">
        <v>94</v>
      </c>
      <c r="M19" s="41">
        <f t="shared" si="4"/>
        <v>1227.8810218584549</v>
      </c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66</v>
      </c>
      <c r="B20" s="51">
        <v>44286</v>
      </c>
      <c r="C20" s="52">
        <v>17</v>
      </c>
      <c r="D20" s="53"/>
      <c r="E20" s="54">
        <f t="shared" si="1"/>
        <v>0.87667815108634173</v>
      </c>
      <c r="F20" s="53"/>
      <c r="G20" s="53">
        <f t="shared" si="2"/>
        <v>173910.33186958864</v>
      </c>
      <c r="H20" s="53">
        <f t="shared" si="3"/>
        <v>1369.7080733224575</v>
      </c>
      <c r="I20" s="53"/>
      <c r="J20" s="53">
        <f t="shared" si="5"/>
        <v>1358.1889086216222</v>
      </c>
      <c r="K20" s="44" t="s">
        <v>93</v>
      </c>
      <c r="L20" s="44" t="s">
        <v>94</v>
      </c>
      <c r="M20" s="41">
        <f t="shared" si="4"/>
        <v>1369.7080733224575</v>
      </c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66</v>
      </c>
      <c r="B21" s="51">
        <v>44316</v>
      </c>
      <c r="C21" s="52">
        <v>18</v>
      </c>
      <c r="D21" s="53"/>
      <c r="E21" s="54">
        <f t="shared" si="1"/>
        <v>0.86999536297607083</v>
      </c>
      <c r="F21" s="53"/>
      <c r="G21" s="53">
        <f t="shared" si="2"/>
        <v>175246.20783804861</v>
      </c>
      <c r="H21" s="53">
        <f t="shared" si="3"/>
        <v>1335.8759684599645</v>
      </c>
      <c r="I21" s="53"/>
      <c r="J21" s="53">
        <f t="shared" si="5"/>
        <v>1358.1889086216222</v>
      </c>
      <c r="K21" s="44" t="s">
        <v>93</v>
      </c>
      <c r="L21" s="44" t="s">
        <v>94</v>
      </c>
      <c r="M21" s="41">
        <f t="shared" si="4"/>
        <v>1335.8759684599645</v>
      </c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66</v>
      </c>
      <c r="B22" s="51">
        <v>44347</v>
      </c>
      <c r="C22" s="52">
        <v>19</v>
      </c>
      <c r="D22" s="53"/>
      <c r="E22" s="54">
        <f t="shared" si="1"/>
        <v>0.8631433280244325</v>
      </c>
      <c r="F22" s="53"/>
      <c r="G22" s="53">
        <f t="shared" si="2"/>
        <v>176637.39410139696</v>
      </c>
      <c r="H22" s="53">
        <f t="shared" si="3"/>
        <v>1391.1862633483543</v>
      </c>
      <c r="I22" s="53"/>
      <c r="J22" s="53">
        <f t="shared" si="5"/>
        <v>1358.1889086216222</v>
      </c>
      <c r="K22" s="44" t="s">
        <v>93</v>
      </c>
      <c r="L22" s="44" t="s">
        <v>94</v>
      </c>
      <c r="M22" s="41">
        <f t="shared" si="4"/>
        <v>1391.1862633483543</v>
      </c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66</v>
      </c>
      <c r="B23" s="51">
        <v>44377</v>
      </c>
      <c r="C23" s="52">
        <v>20</v>
      </c>
      <c r="D23" s="53"/>
      <c r="E23" s="54">
        <f t="shared" si="1"/>
        <v>0.85656371387203956</v>
      </c>
      <c r="F23" s="53"/>
      <c r="G23" s="53">
        <f t="shared" si="2"/>
        <v>177994.21774364263</v>
      </c>
      <c r="H23" s="53">
        <f t="shared" si="3"/>
        <v>1356.8236422456685</v>
      </c>
      <c r="I23" s="53"/>
      <c r="J23" s="53">
        <f t="shared" si="5"/>
        <v>1358.1889086216222</v>
      </c>
      <c r="K23" s="44" t="s">
        <v>93</v>
      </c>
      <c r="L23" s="44" t="s">
        <v>94</v>
      </c>
      <c r="M23" s="41">
        <f t="shared" si="4"/>
        <v>1356.8236422456685</v>
      </c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66</v>
      </c>
      <c r="B24" s="51">
        <v>44408</v>
      </c>
      <c r="C24" s="52">
        <v>21</v>
      </c>
      <c r="D24" s="53"/>
      <c r="E24" s="54">
        <f t="shared" si="1"/>
        <v>0.84981746583954543</v>
      </c>
      <c r="F24" s="53"/>
      <c r="G24" s="53">
        <f t="shared" si="2"/>
        <v>179407.21899334289</v>
      </c>
      <c r="H24" s="53">
        <f t="shared" si="3"/>
        <v>1413.0012497002608</v>
      </c>
      <c r="I24" s="53"/>
      <c r="J24" s="53">
        <f t="shared" si="5"/>
        <v>1358.1889086216222</v>
      </c>
      <c r="K24" s="44" t="s">
        <v>93</v>
      </c>
      <c r="L24" s="44" t="s">
        <v>94</v>
      </c>
      <c r="M24" s="41">
        <f t="shared" si="4"/>
        <v>1413.0012497002608</v>
      </c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66</v>
      </c>
      <c r="B25" s="51">
        <v>44439</v>
      </c>
      <c r="C25" s="52">
        <v>22</v>
      </c>
      <c r="D25" s="53"/>
      <c r="E25" s="54">
        <f t="shared" si="1"/>
        <v>0.84312435088025872</v>
      </c>
      <c r="F25" s="53"/>
      <c r="G25" s="53">
        <f t="shared" si="2"/>
        <v>180831.43730704085</v>
      </c>
      <c r="H25" s="53">
        <f t="shared" si="3"/>
        <v>1424.2183136979584</v>
      </c>
      <c r="I25" s="53"/>
      <c r="J25" s="53">
        <f t="shared" si="5"/>
        <v>1358.1889086216222</v>
      </c>
      <c r="K25" s="44" t="s">
        <v>93</v>
      </c>
      <c r="L25" s="44" t="s">
        <v>94</v>
      </c>
      <c r="M25" s="41">
        <f t="shared" si="4"/>
        <v>1424.2183136979584</v>
      </c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66</v>
      </c>
      <c r="B26" s="51">
        <v>44469</v>
      </c>
      <c r="C26" s="52">
        <v>23</v>
      </c>
      <c r="D26" s="53"/>
      <c r="E26" s="54">
        <f t="shared" si="1"/>
        <v>0.83669733843497252</v>
      </c>
      <c r="F26" s="53"/>
      <c r="G26" s="53">
        <f t="shared" si="2"/>
        <v>182220.47710038503</v>
      </c>
      <c r="H26" s="53">
        <f t="shared" si="3"/>
        <v>1389.0397933441855</v>
      </c>
      <c r="I26" s="53"/>
      <c r="J26" s="53">
        <f t="shared" si="5"/>
        <v>1358.1889086216222</v>
      </c>
      <c r="K26" s="44" t="s">
        <v>93</v>
      </c>
      <c r="L26" s="44" t="s">
        <v>94</v>
      </c>
      <c r="M26" s="41">
        <f t="shared" si="4"/>
        <v>1389.0397933441855</v>
      </c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66</v>
      </c>
      <c r="B27" s="51">
        <v>44500</v>
      </c>
      <c r="C27" s="52">
        <v>24</v>
      </c>
      <c r="D27" s="53"/>
      <c r="E27" s="54">
        <f t="shared" si="1"/>
        <v>0.8301075568673012</v>
      </c>
      <c r="F27" s="53"/>
      <c r="G27" s="53">
        <f t="shared" si="2"/>
        <v>183667.02837113841</v>
      </c>
      <c r="H27" s="53">
        <f t="shared" si="3"/>
        <v>1446.551270753378</v>
      </c>
      <c r="I27" s="53"/>
      <c r="J27" s="53">
        <f t="shared" si="5"/>
        <v>1358.1889086216222</v>
      </c>
      <c r="K27" s="44" t="s">
        <v>93</v>
      </c>
      <c r="L27" s="44" t="s">
        <v>94</v>
      </c>
      <c r="M27" s="41">
        <f t="shared" si="4"/>
        <v>1446.551270753378</v>
      </c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66</v>
      </c>
      <c r="B28" s="51">
        <v>44530</v>
      </c>
      <c r="C28" s="52">
        <v>25</v>
      </c>
      <c r="D28" s="53"/>
      <c r="E28" s="54">
        <f t="shared" si="1"/>
        <v>0.82377976952093623</v>
      </c>
      <c r="F28" s="53"/>
      <c r="G28" s="53">
        <f t="shared" si="2"/>
        <v>185077.84949235531</v>
      </c>
      <c r="H28" s="53">
        <f t="shared" si="3"/>
        <v>1410.8211212168972</v>
      </c>
      <c r="I28" s="53"/>
      <c r="J28" s="53">
        <f t="shared" si="5"/>
        <v>1358.1889086216222</v>
      </c>
      <c r="K28" s="44" t="s">
        <v>93</v>
      </c>
      <c r="L28" s="44" t="s">
        <v>94</v>
      </c>
      <c r="M28" s="41">
        <f t="shared" si="4"/>
        <v>1410.8211212168972</v>
      </c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66</v>
      </c>
      <c r="B29" s="51">
        <v>44561</v>
      </c>
      <c r="C29" s="52">
        <v>26</v>
      </c>
      <c r="D29" s="53"/>
      <c r="E29" s="54">
        <f t="shared" si="1"/>
        <v>0.81729172600550748</v>
      </c>
      <c r="F29" s="53"/>
      <c r="G29" s="53">
        <f t="shared" si="2"/>
        <v>186547.08391996566</v>
      </c>
      <c r="H29" s="53">
        <f t="shared" si="3"/>
        <v>1469.234427610354</v>
      </c>
      <c r="I29" s="53"/>
      <c r="J29" s="53">
        <f t="shared" si="5"/>
        <v>1358.1889086216222</v>
      </c>
      <c r="K29" s="44" t="s">
        <v>93</v>
      </c>
      <c r="L29" s="44" t="s">
        <v>94</v>
      </c>
      <c r="M29" s="41">
        <f t="shared" si="4"/>
        <v>1469.234427610354</v>
      </c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66</v>
      </c>
      <c r="B30" s="51">
        <v>44592</v>
      </c>
      <c r="C30" s="52">
        <v>27</v>
      </c>
      <c r="D30" s="53"/>
      <c r="E30" s="54">
        <f t="shared" si="1"/>
        <v>0.81085478195891192</v>
      </c>
      <c r="F30" s="53"/>
      <c r="G30" s="53">
        <f t="shared" si="2"/>
        <v>188027.98181680907</v>
      </c>
      <c r="H30" s="53">
        <f t="shared" si="3"/>
        <v>1480.8978968434094</v>
      </c>
      <c r="I30" s="53"/>
      <c r="J30" s="53">
        <f t="shared" si="5"/>
        <v>1358.1889086216222</v>
      </c>
      <c r="K30" s="44" t="s">
        <v>93</v>
      </c>
      <c r="L30" s="44" t="s">
        <v>94</v>
      </c>
      <c r="M30" s="41">
        <f t="shared" si="4"/>
        <v>1480.8978968434094</v>
      </c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66</v>
      </c>
      <c r="B31" s="51">
        <v>44620</v>
      </c>
      <c r="C31" s="52">
        <v>28</v>
      </c>
      <c r="D31" s="53"/>
      <c r="E31" s="54">
        <f t="shared" si="1"/>
        <v>0.80508435423966274</v>
      </c>
      <c r="F31" s="53"/>
      <c r="G31" s="53">
        <f t="shared" si="2"/>
        <v>189375.66901574229</v>
      </c>
      <c r="H31" s="53">
        <f t="shared" si="3"/>
        <v>1347.6871989332139</v>
      </c>
      <c r="I31" s="53"/>
      <c r="J31" s="53">
        <f t="shared" si="5"/>
        <v>1358.1889086216222</v>
      </c>
      <c r="K31" s="44" t="s">
        <v>93</v>
      </c>
      <c r="L31" s="44" t="s">
        <v>94</v>
      </c>
      <c r="M31" s="41">
        <f t="shared" si="4"/>
        <v>1347.6871989332139</v>
      </c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66</v>
      </c>
      <c r="B32" s="51">
        <v>44651</v>
      </c>
      <c r="C32" s="52">
        <v>29</v>
      </c>
      <c r="D32" s="53"/>
      <c r="E32" s="54">
        <f t="shared" si="1"/>
        <v>0.79874355477218428</v>
      </c>
      <c r="F32" s="53"/>
      <c r="G32" s="53">
        <f t="shared" si="2"/>
        <v>190879.02154243761</v>
      </c>
      <c r="H32" s="53">
        <f t="shared" si="3"/>
        <v>1503.352526695322</v>
      </c>
      <c r="I32" s="53"/>
      <c r="J32" s="53">
        <f t="shared" si="5"/>
        <v>1358.1889086216222</v>
      </c>
      <c r="K32" s="44" t="s">
        <v>93</v>
      </c>
      <c r="L32" s="44" t="s">
        <v>94</v>
      </c>
      <c r="M32" s="41">
        <f t="shared" si="4"/>
        <v>1503.352526695322</v>
      </c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66</v>
      </c>
      <c r="B33" s="51">
        <v>44681</v>
      </c>
      <c r="C33" s="52">
        <v>30</v>
      </c>
      <c r="D33" s="53"/>
      <c r="E33" s="54">
        <f t="shared" si="1"/>
        <v>0.79265485058311258</v>
      </c>
      <c r="F33" s="53"/>
      <c r="G33" s="53">
        <f t="shared" si="2"/>
        <v>192345.24091549305</v>
      </c>
      <c r="H33" s="53">
        <f t="shared" si="3"/>
        <v>1466.2193730554427</v>
      </c>
      <c r="I33" s="53"/>
      <c r="J33" s="53">
        <f t="shared" si="5"/>
        <v>1358.1889086216222</v>
      </c>
      <c r="K33" s="44" t="s">
        <v>93</v>
      </c>
      <c r="L33" s="44" t="s">
        <v>94</v>
      </c>
      <c r="M33" s="41">
        <f t="shared" si="4"/>
        <v>1466.2193730554427</v>
      </c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 t="s">
        <v>66</v>
      </c>
      <c r="B34" s="51">
        <v>44712</v>
      </c>
      <c r="C34" s="52">
        <v>31</v>
      </c>
      <c r="D34" s="53"/>
      <c r="E34" s="54">
        <f t="shared" si="1"/>
        <v>0.7864119451931324</v>
      </c>
      <c r="F34" s="53"/>
      <c r="G34" s="53">
        <f t="shared" si="2"/>
        <v>193872.16729115165</v>
      </c>
      <c r="H34" s="53">
        <f t="shared" si="3"/>
        <v>1526.9263756586006</v>
      </c>
      <c r="I34" s="53"/>
      <c r="J34" s="53">
        <f t="shared" si="5"/>
        <v>1358.1889086216222</v>
      </c>
      <c r="K34" s="44" t="s">
        <v>93</v>
      </c>
      <c r="L34" s="44" t="s">
        <v>94</v>
      </c>
      <c r="M34" s="41">
        <f t="shared" si="4"/>
        <v>1526.9263756586006</v>
      </c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 t="s">
        <v>66</v>
      </c>
      <c r="B35" s="51">
        <v>44742</v>
      </c>
      <c r="C35" s="52">
        <v>32</v>
      </c>
      <c r="D35" s="53"/>
      <c r="E35" s="54">
        <f t="shared" si="1"/>
        <v>0.78041724304320492</v>
      </c>
      <c r="F35" s="53"/>
      <c r="G35" s="53">
        <f t="shared" si="2"/>
        <v>195361.37823367177</v>
      </c>
      <c r="H35" s="53">
        <f t="shared" si="3"/>
        <v>1489.2109425201197</v>
      </c>
      <c r="I35" s="53"/>
      <c r="J35" s="53">
        <f t="shared" si="5"/>
        <v>1358.1889086216222</v>
      </c>
      <c r="K35" s="44" t="s">
        <v>93</v>
      </c>
      <c r="L35" s="44" t="s">
        <v>94</v>
      </c>
      <c r="M35" s="41">
        <f t="shared" si="4"/>
        <v>1489.2109425201197</v>
      </c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s="128" customFormat="1" ht="13.5" customHeight="1" x14ac:dyDescent="0.2">
      <c r="A36" s="50"/>
      <c r="B36" s="51">
        <v>44773</v>
      </c>
      <c r="C36" s="52">
        <v>33</v>
      </c>
      <c r="D36" s="53"/>
      <c r="E36" s="54">
        <f t="shared" si="1"/>
        <v>0.77427072036761191</v>
      </c>
      <c r="F36" s="53"/>
      <c r="G36" s="53">
        <f t="shared" si="2"/>
        <v>196912.24811633796</v>
      </c>
      <c r="H36" s="53">
        <f t="shared" si="3"/>
        <v>1550.8698826661857</v>
      </c>
      <c r="I36" s="53"/>
      <c r="J36" s="53">
        <f>$I$3/35</f>
        <v>1358.1889086216222</v>
      </c>
      <c r="K36" s="44"/>
      <c r="L36" s="44"/>
      <c r="M36" s="41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s="128" customFormat="1" ht="13.5" customHeight="1" x14ac:dyDescent="0.2">
      <c r="A37" s="50"/>
      <c r="B37" s="51">
        <v>44804</v>
      </c>
      <c r="C37" s="52">
        <v>34</v>
      </c>
      <c r="D37" s="53"/>
      <c r="E37" s="54">
        <f t="shared" si="1"/>
        <v>0.76817260736176707</v>
      </c>
      <c r="F37" s="53"/>
      <c r="G37" s="53">
        <f t="shared" si="2"/>
        <v>198475.42952861509</v>
      </c>
      <c r="H37" s="53">
        <f t="shared" si="3"/>
        <v>1563.181412277132</v>
      </c>
      <c r="I37" s="53"/>
      <c r="J37" s="53">
        <f t="shared" si="5"/>
        <v>1358.1889086216222</v>
      </c>
      <c r="K37" s="44"/>
      <c r="L37" s="44"/>
      <c r="M37" s="41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s="128" customFormat="1" ht="13.5" customHeight="1" x14ac:dyDescent="0.2">
      <c r="A38" s="50"/>
      <c r="B38" s="51">
        <v>44834</v>
      </c>
      <c r="C38" s="52">
        <v>35</v>
      </c>
      <c r="D38" s="53"/>
      <c r="E38" s="54">
        <f t="shared" si="1"/>
        <v>0.76231694099121616</v>
      </c>
      <c r="F38" s="53"/>
      <c r="G38" s="53">
        <f t="shared" si="2"/>
        <v>199999.99999999953</v>
      </c>
      <c r="H38" s="53">
        <f t="shared" si="3"/>
        <v>1524.5704713844461</v>
      </c>
      <c r="I38" s="53"/>
      <c r="J38" s="53">
        <f t="shared" si="5"/>
        <v>1358.1889086216222</v>
      </c>
      <c r="K38" s="44"/>
      <c r="L38" s="44"/>
      <c r="M38" s="41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s="128" customFormat="1" ht="13.5" customHeight="1" x14ac:dyDescent="0.2">
      <c r="A39" s="50"/>
      <c r="B39" s="51"/>
      <c r="C39" s="52"/>
      <c r="D39" s="53"/>
      <c r="E39" s="54"/>
      <c r="F39" s="53"/>
      <c r="G39" s="53"/>
      <c r="H39" s="53"/>
      <c r="I39" s="53"/>
      <c r="J39" s="53"/>
      <c r="K39" s="44"/>
      <c r="L39" s="44"/>
      <c r="M39" s="41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s="128" customFormat="1" ht="13.5" customHeight="1" x14ac:dyDescent="0.2">
      <c r="A40" s="50"/>
      <c r="B40" s="51"/>
      <c r="C40" s="52"/>
      <c r="D40" s="53"/>
      <c r="E40" s="54"/>
      <c r="F40" s="53"/>
      <c r="G40" s="53"/>
      <c r="H40" s="53"/>
      <c r="I40" s="53"/>
      <c r="J40" s="53"/>
      <c r="K40" s="44"/>
      <c r="L40" s="44"/>
      <c r="M40" s="41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50"/>
      <c r="B41" s="51"/>
      <c r="C41" s="52"/>
      <c r="D41" s="53"/>
      <c r="E41" s="54"/>
      <c r="F41" s="53"/>
      <c r="G41" s="53"/>
      <c r="H41" s="53"/>
      <c r="I41" s="53"/>
      <c r="J41" s="53"/>
      <c r="K41" s="44"/>
      <c r="L41" s="44"/>
      <c r="M41" s="41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63"/>
      <c r="B42" s="63"/>
      <c r="C42" s="52"/>
      <c r="D42" s="64">
        <f>SUM(D3:D41)</f>
        <v>200000</v>
      </c>
      <c r="E42" s="54"/>
      <c r="F42" s="64">
        <f>SUM(F3:F41)</f>
        <v>152463.38819824322</v>
      </c>
      <c r="G42" s="63"/>
      <c r="H42" s="64">
        <f>SUM(H3:H41)</f>
        <v>47536.611801756313</v>
      </c>
      <c r="I42" s="63"/>
      <c r="J42" s="64">
        <f>SUM(J3:J41)</f>
        <v>47536.611801756801</v>
      </c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39"/>
      <c r="B43" s="65"/>
      <c r="C43" s="39"/>
      <c r="D43" s="41"/>
      <c r="E43" s="42"/>
      <c r="F43" s="41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39"/>
      <c r="B44" s="65"/>
      <c r="C44" s="39"/>
      <c r="D44" s="41"/>
      <c r="E44" s="42"/>
      <c r="F44" s="41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39"/>
      <c r="B45" s="65"/>
      <c r="C45" s="39"/>
      <c r="D45" s="41"/>
      <c r="E45" s="42"/>
      <c r="F45" s="41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39"/>
      <c r="B46" s="65"/>
      <c r="C46" s="39"/>
      <c r="D46" s="41"/>
      <c r="E46" s="42"/>
      <c r="F46" s="41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39"/>
      <c r="B47" s="65"/>
      <c r="C47" s="39"/>
      <c r="D47" s="41"/>
      <c r="E47" s="42"/>
      <c r="F47" s="41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39"/>
      <c r="B48" s="65"/>
      <c r="C48" s="39"/>
      <c r="D48" s="41"/>
      <c r="E48" s="42"/>
      <c r="F48" s="41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39"/>
      <c r="B49" s="65"/>
      <c r="C49" s="39"/>
      <c r="D49" s="41"/>
      <c r="E49" s="42"/>
      <c r="F49" s="41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39"/>
      <c r="B50" s="65"/>
      <c r="C50" s="39"/>
      <c r="D50" s="41"/>
      <c r="E50" s="42"/>
      <c r="F50" s="41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39"/>
      <c r="B51" s="65"/>
      <c r="C51" s="39"/>
      <c r="D51" s="41"/>
      <c r="E51" s="42"/>
      <c r="F51" s="41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39"/>
      <c r="B52" s="65"/>
      <c r="C52" s="39"/>
      <c r="D52" s="41"/>
      <c r="E52" s="42"/>
      <c r="F52" s="41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39"/>
      <c r="B53" s="65"/>
      <c r="C53" s="39"/>
      <c r="D53" s="41"/>
      <c r="E53" s="42"/>
      <c r="F53" s="41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39"/>
      <c r="B54" s="65"/>
      <c r="C54" s="39"/>
      <c r="D54" s="41"/>
      <c r="E54" s="42"/>
      <c r="F54" s="41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39"/>
      <c r="B55" s="65"/>
      <c r="C55" s="39"/>
      <c r="D55" s="41"/>
      <c r="E55" s="42"/>
      <c r="F55" s="41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39"/>
      <c r="B56" s="65"/>
      <c r="C56" s="39"/>
      <c r="D56" s="41"/>
      <c r="E56" s="42"/>
      <c r="F56" s="41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39"/>
      <c r="B57" s="65"/>
      <c r="C57" s="39"/>
      <c r="D57" s="41"/>
      <c r="E57" s="42"/>
      <c r="F57" s="41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39"/>
      <c r="B58" s="65"/>
      <c r="C58" s="39"/>
      <c r="D58" s="41"/>
      <c r="E58" s="42"/>
      <c r="F58" s="41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39"/>
      <c r="B59" s="65"/>
      <c r="C59" s="39"/>
      <c r="D59" s="41"/>
      <c r="E59" s="42"/>
      <c r="F59" s="41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39"/>
      <c r="B60" s="65"/>
      <c r="C60" s="39"/>
      <c r="D60" s="41"/>
      <c r="E60" s="42"/>
      <c r="F60" s="41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39"/>
      <c r="B61" s="65"/>
      <c r="C61" s="39"/>
      <c r="D61" s="41"/>
      <c r="E61" s="42"/>
      <c r="F61" s="41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39"/>
      <c r="B62" s="65"/>
      <c r="C62" s="39"/>
      <c r="D62" s="41"/>
      <c r="E62" s="42"/>
      <c r="F62" s="41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39"/>
      <c r="B63" s="65"/>
      <c r="C63" s="39"/>
      <c r="D63" s="41"/>
      <c r="E63" s="42"/>
      <c r="F63" s="41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39"/>
      <c r="B64" s="65"/>
      <c r="C64" s="39"/>
      <c r="D64" s="41"/>
      <c r="E64" s="42"/>
      <c r="F64" s="41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39"/>
      <c r="B65" s="65"/>
      <c r="C65" s="39"/>
      <c r="D65" s="41"/>
      <c r="E65" s="42"/>
      <c r="F65" s="41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39"/>
      <c r="B66" s="65"/>
      <c r="C66" s="39"/>
      <c r="D66" s="41"/>
      <c r="E66" s="42"/>
      <c r="F66" s="41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39"/>
      <c r="B67" s="65"/>
      <c r="C67" s="39"/>
      <c r="D67" s="41"/>
      <c r="E67" s="42"/>
      <c r="F67" s="41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39"/>
      <c r="B68" s="65"/>
      <c r="C68" s="39"/>
      <c r="D68" s="41"/>
      <c r="E68" s="42"/>
      <c r="F68" s="41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39"/>
      <c r="B69" s="65"/>
      <c r="C69" s="39"/>
      <c r="D69" s="41"/>
      <c r="E69" s="42"/>
      <c r="F69" s="41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39"/>
      <c r="B70" s="65"/>
      <c r="C70" s="39"/>
      <c r="D70" s="41"/>
      <c r="E70" s="42"/>
      <c r="F70" s="41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39"/>
      <c r="B71" s="65"/>
      <c r="C71" s="39"/>
      <c r="D71" s="41"/>
      <c r="E71" s="42"/>
      <c r="F71" s="41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39"/>
      <c r="B72" s="65"/>
      <c r="C72" s="39"/>
      <c r="D72" s="41"/>
      <c r="E72" s="42"/>
      <c r="F72" s="41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39"/>
      <c r="B73" s="65"/>
      <c r="C73" s="39"/>
      <c r="D73" s="41"/>
      <c r="E73" s="42"/>
      <c r="F73" s="41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39"/>
      <c r="B74" s="65"/>
      <c r="C74" s="39"/>
      <c r="D74" s="41"/>
      <c r="E74" s="42"/>
      <c r="F74" s="41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39"/>
      <c r="B75" s="65"/>
      <c r="C75" s="39"/>
      <c r="D75" s="41"/>
      <c r="E75" s="42"/>
      <c r="F75" s="41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39"/>
      <c r="B76" s="65"/>
      <c r="C76" s="39"/>
      <c r="D76" s="41"/>
      <c r="E76" s="42"/>
      <c r="F76" s="41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39"/>
      <c r="B77" s="65"/>
      <c r="C77" s="39"/>
      <c r="D77" s="41"/>
      <c r="E77" s="42"/>
      <c r="F77" s="41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39"/>
      <c r="B78" s="65"/>
      <c r="C78" s="39"/>
      <c r="D78" s="41"/>
      <c r="E78" s="42"/>
      <c r="F78" s="41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39"/>
      <c r="B79" s="65"/>
      <c r="C79" s="39"/>
      <c r="D79" s="41"/>
      <c r="E79" s="42"/>
      <c r="F79" s="41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39"/>
      <c r="B80" s="65"/>
      <c r="C80" s="39"/>
      <c r="D80" s="41"/>
      <c r="E80" s="42"/>
      <c r="F80" s="41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39"/>
      <c r="B81" s="65"/>
      <c r="C81" s="39"/>
      <c r="D81" s="41"/>
      <c r="E81" s="42"/>
      <c r="F81" s="41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39"/>
      <c r="B82" s="65"/>
      <c r="C82" s="39"/>
      <c r="D82" s="41"/>
      <c r="E82" s="42"/>
      <c r="F82" s="41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39"/>
      <c r="B83" s="65"/>
      <c r="C83" s="39"/>
      <c r="D83" s="41"/>
      <c r="E83" s="42"/>
      <c r="F83" s="41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39"/>
      <c r="B84" s="65"/>
      <c r="C84" s="39"/>
      <c r="D84" s="41"/>
      <c r="E84" s="42"/>
      <c r="F84" s="41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39"/>
      <c r="B85" s="65"/>
      <c r="C85" s="39"/>
      <c r="D85" s="41"/>
      <c r="E85" s="42"/>
      <c r="F85" s="41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39"/>
      <c r="B86" s="65"/>
      <c r="C86" s="39"/>
      <c r="D86" s="41"/>
      <c r="E86" s="42"/>
      <c r="F86" s="41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39"/>
      <c r="B87" s="65"/>
      <c r="C87" s="39"/>
      <c r="D87" s="41"/>
      <c r="E87" s="42"/>
      <c r="F87" s="41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39"/>
      <c r="B88" s="65"/>
      <c r="C88" s="39"/>
      <c r="D88" s="41"/>
      <c r="E88" s="42"/>
      <c r="F88" s="41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39"/>
      <c r="B89" s="65"/>
      <c r="C89" s="39"/>
      <c r="D89" s="41"/>
      <c r="E89" s="42"/>
      <c r="F89" s="41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39"/>
      <c r="B90" s="65"/>
      <c r="C90" s="39"/>
      <c r="D90" s="41"/>
      <c r="E90" s="42"/>
      <c r="F90" s="41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39"/>
      <c r="B91" s="65"/>
      <c r="C91" s="39"/>
      <c r="D91" s="41"/>
      <c r="E91" s="42"/>
      <c r="F91" s="41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39"/>
      <c r="B92" s="65"/>
      <c r="C92" s="39"/>
      <c r="D92" s="41"/>
      <c r="E92" s="42"/>
      <c r="F92" s="41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39"/>
      <c r="B93" s="65"/>
      <c r="C93" s="39"/>
      <c r="D93" s="41"/>
      <c r="E93" s="42"/>
      <c r="F93" s="41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39"/>
      <c r="B94" s="65"/>
      <c r="C94" s="39"/>
      <c r="D94" s="41"/>
      <c r="E94" s="42"/>
      <c r="F94" s="41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39"/>
      <c r="B95" s="65"/>
      <c r="C95" s="39"/>
      <c r="D95" s="41"/>
      <c r="E95" s="42"/>
      <c r="F95" s="41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39"/>
      <c r="B96" s="65"/>
      <c r="C96" s="39"/>
      <c r="D96" s="41"/>
      <c r="E96" s="42"/>
      <c r="F96" s="41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39"/>
      <c r="B97" s="65"/>
      <c r="C97" s="39"/>
      <c r="D97" s="41"/>
      <c r="E97" s="42"/>
      <c r="F97" s="41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39"/>
      <c r="B98" s="65"/>
      <c r="C98" s="39"/>
      <c r="D98" s="41"/>
      <c r="E98" s="42"/>
      <c r="F98" s="41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39"/>
      <c r="B99" s="65"/>
      <c r="C99" s="39"/>
      <c r="D99" s="41"/>
      <c r="E99" s="42"/>
      <c r="F99" s="41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39"/>
      <c r="B100" s="65"/>
      <c r="C100" s="39"/>
      <c r="D100" s="41"/>
      <c r="E100" s="42"/>
      <c r="F100" s="41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39"/>
      <c r="B101" s="65"/>
      <c r="C101" s="39"/>
      <c r="D101" s="41"/>
      <c r="E101" s="42"/>
      <c r="F101" s="41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39"/>
      <c r="B102" s="65"/>
      <c r="C102" s="39"/>
      <c r="D102" s="41"/>
      <c r="E102" s="42"/>
      <c r="F102" s="41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39"/>
      <c r="B103" s="65"/>
      <c r="C103" s="39"/>
      <c r="D103" s="41"/>
      <c r="E103" s="42"/>
      <c r="F103" s="41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39"/>
      <c r="B104" s="65"/>
      <c r="C104" s="39"/>
      <c r="D104" s="41"/>
      <c r="E104" s="42"/>
      <c r="F104" s="41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39"/>
      <c r="B105" s="65"/>
      <c r="C105" s="39"/>
      <c r="D105" s="41"/>
      <c r="E105" s="42"/>
      <c r="F105" s="41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39"/>
      <c r="B106" s="65"/>
      <c r="C106" s="39"/>
      <c r="D106" s="41"/>
      <c r="E106" s="42"/>
      <c r="F106" s="41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39"/>
      <c r="B107" s="65"/>
      <c r="C107" s="39"/>
      <c r="D107" s="41"/>
      <c r="E107" s="42"/>
      <c r="F107" s="41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39"/>
      <c r="B108" s="65"/>
      <c r="C108" s="39"/>
      <c r="D108" s="41"/>
      <c r="E108" s="42"/>
      <c r="F108" s="41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39"/>
      <c r="B109" s="65"/>
      <c r="C109" s="39"/>
      <c r="D109" s="41"/>
      <c r="E109" s="42"/>
      <c r="F109" s="41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39"/>
      <c r="B110" s="65"/>
      <c r="C110" s="39"/>
      <c r="D110" s="41"/>
      <c r="E110" s="42"/>
      <c r="F110" s="41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39"/>
      <c r="B111" s="65"/>
      <c r="C111" s="39"/>
      <c r="D111" s="41"/>
      <c r="E111" s="42"/>
      <c r="F111" s="41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39"/>
      <c r="B112" s="65"/>
      <c r="C112" s="39"/>
      <c r="D112" s="41"/>
      <c r="E112" s="42"/>
      <c r="F112" s="41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39"/>
      <c r="B113" s="65"/>
      <c r="C113" s="39"/>
      <c r="D113" s="41"/>
      <c r="E113" s="42"/>
      <c r="F113" s="41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39"/>
      <c r="B114" s="65"/>
      <c r="C114" s="39"/>
      <c r="D114" s="41"/>
      <c r="E114" s="42"/>
      <c r="F114" s="41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39"/>
      <c r="B115" s="65"/>
      <c r="C115" s="39"/>
      <c r="D115" s="41"/>
      <c r="E115" s="42"/>
      <c r="F115" s="41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39"/>
      <c r="B116" s="65"/>
      <c r="C116" s="39"/>
      <c r="D116" s="41"/>
      <c r="E116" s="42"/>
      <c r="F116" s="41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39"/>
      <c r="B117" s="65"/>
      <c r="C117" s="39"/>
      <c r="D117" s="41"/>
      <c r="E117" s="42"/>
      <c r="F117" s="41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39"/>
      <c r="B118" s="65"/>
      <c r="C118" s="39"/>
      <c r="D118" s="41"/>
      <c r="E118" s="42"/>
      <c r="F118" s="41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39"/>
      <c r="B119" s="65"/>
      <c r="C119" s="39"/>
      <c r="D119" s="41"/>
      <c r="E119" s="42"/>
      <c r="F119" s="41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39"/>
      <c r="B120" s="65"/>
      <c r="C120" s="39"/>
      <c r="D120" s="41"/>
      <c r="E120" s="42"/>
      <c r="F120" s="41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39"/>
      <c r="B121" s="65"/>
      <c r="C121" s="39"/>
      <c r="D121" s="41"/>
      <c r="E121" s="42"/>
      <c r="F121" s="41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39"/>
      <c r="B122" s="65"/>
      <c r="C122" s="39"/>
      <c r="D122" s="41"/>
      <c r="E122" s="42"/>
      <c r="F122" s="41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39"/>
      <c r="B123" s="65"/>
      <c r="C123" s="39"/>
      <c r="D123" s="41"/>
      <c r="E123" s="42"/>
      <c r="F123" s="41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39"/>
      <c r="B124" s="65"/>
      <c r="C124" s="39"/>
      <c r="D124" s="41"/>
      <c r="E124" s="42"/>
      <c r="F124" s="41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39"/>
      <c r="B125" s="65"/>
      <c r="C125" s="39"/>
      <c r="D125" s="41"/>
      <c r="E125" s="42"/>
      <c r="F125" s="41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39"/>
      <c r="B126" s="65"/>
      <c r="C126" s="39"/>
      <c r="D126" s="41"/>
      <c r="E126" s="42"/>
      <c r="F126" s="41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39"/>
      <c r="B127" s="65"/>
      <c r="C127" s="39"/>
      <c r="D127" s="41"/>
      <c r="E127" s="42"/>
      <c r="F127" s="41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39"/>
      <c r="B128" s="65"/>
      <c r="C128" s="39"/>
      <c r="D128" s="41"/>
      <c r="E128" s="42"/>
      <c r="F128" s="41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39"/>
      <c r="B129" s="65"/>
      <c r="C129" s="39"/>
      <c r="D129" s="41"/>
      <c r="E129" s="42"/>
      <c r="F129" s="41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39"/>
      <c r="B130" s="65"/>
      <c r="C130" s="39"/>
      <c r="D130" s="41"/>
      <c r="E130" s="42"/>
      <c r="F130" s="41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39"/>
      <c r="B131" s="65"/>
      <c r="C131" s="39"/>
      <c r="D131" s="41"/>
      <c r="E131" s="42"/>
      <c r="F131" s="41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39"/>
      <c r="B132" s="65"/>
      <c r="C132" s="39"/>
      <c r="D132" s="41"/>
      <c r="E132" s="42"/>
      <c r="F132" s="41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39"/>
      <c r="B133" s="65"/>
      <c r="C133" s="39"/>
      <c r="D133" s="41"/>
      <c r="E133" s="42"/>
      <c r="F133" s="41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39"/>
      <c r="B134" s="65"/>
      <c r="C134" s="39"/>
      <c r="D134" s="41"/>
      <c r="E134" s="42"/>
      <c r="F134" s="41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39"/>
      <c r="B135" s="65"/>
      <c r="C135" s="39"/>
      <c r="D135" s="41"/>
      <c r="E135" s="42"/>
      <c r="F135" s="41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39"/>
      <c r="B136" s="65"/>
      <c r="C136" s="39"/>
      <c r="D136" s="41"/>
      <c r="E136" s="42"/>
      <c r="F136" s="41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39"/>
      <c r="B137" s="65"/>
      <c r="C137" s="39"/>
      <c r="D137" s="41"/>
      <c r="E137" s="42"/>
      <c r="F137" s="41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39"/>
      <c r="B138" s="65"/>
      <c r="C138" s="39"/>
      <c r="D138" s="41"/>
      <c r="E138" s="42"/>
      <c r="F138" s="41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39"/>
      <c r="B139" s="65"/>
      <c r="C139" s="39"/>
      <c r="D139" s="41"/>
      <c r="E139" s="42"/>
      <c r="F139" s="41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39"/>
      <c r="B140" s="65"/>
      <c r="C140" s="39"/>
      <c r="D140" s="41"/>
      <c r="E140" s="42"/>
      <c r="F140" s="41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39"/>
      <c r="B141" s="65"/>
      <c r="C141" s="39"/>
      <c r="D141" s="41"/>
      <c r="E141" s="42"/>
      <c r="F141" s="41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39"/>
      <c r="B142" s="65"/>
      <c r="C142" s="39"/>
      <c r="D142" s="41"/>
      <c r="E142" s="42"/>
      <c r="F142" s="41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39"/>
      <c r="B143" s="65"/>
      <c r="C143" s="39"/>
      <c r="D143" s="41"/>
      <c r="E143" s="42"/>
      <c r="F143" s="41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39"/>
      <c r="B144" s="65"/>
      <c r="C144" s="39"/>
      <c r="D144" s="41"/>
      <c r="E144" s="42"/>
      <c r="F144" s="41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39"/>
      <c r="B145" s="65"/>
      <c r="C145" s="39"/>
      <c r="D145" s="41"/>
      <c r="E145" s="42"/>
      <c r="F145" s="41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39"/>
      <c r="B146" s="65"/>
      <c r="C146" s="39"/>
      <c r="D146" s="41"/>
      <c r="E146" s="42"/>
      <c r="F146" s="41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39"/>
      <c r="B147" s="65"/>
      <c r="C147" s="39"/>
      <c r="D147" s="41"/>
      <c r="E147" s="42"/>
      <c r="F147" s="41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39"/>
      <c r="B148" s="65"/>
      <c r="C148" s="39"/>
      <c r="D148" s="41"/>
      <c r="E148" s="42"/>
      <c r="F148" s="41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39"/>
      <c r="B149" s="65"/>
      <c r="C149" s="39"/>
      <c r="D149" s="41"/>
      <c r="E149" s="42"/>
      <c r="F149" s="41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39"/>
      <c r="B150" s="65"/>
      <c r="C150" s="39"/>
      <c r="D150" s="41"/>
      <c r="E150" s="42"/>
      <c r="F150" s="41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39"/>
      <c r="B151" s="65"/>
      <c r="C151" s="39"/>
      <c r="D151" s="41"/>
      <c r="E151" s="42"/>
      <c r="F151" s="41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39"/>
      <c r="B152" s="65"/>
      <c r="C152" s="39"/>
      <c r="D152" s="41"/>
      <c r="E152" s="42"/>
      <c r="F152" s="41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39"/>
      <c r="B153" s="65"/>
      <c r="C153" s="39"/>
      <c r="D153" s="41"/>
      <c r="E153" s="42"/>
      <c r="F153" s="41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39"/>
      <c r="B154" s="65"/>
      <c r="C154" s="39"/>
      <c r="D154" s="41"/>
      <c r="E154" s="42"/>
      <c r="F154" s="41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39"/>
      <c r="B155" s="65"/>
      <c r="C155" s="39"/>
      <c r="D155" s="41"/>
      <c r="E155" s="42"/>
      <c r="F155" s="41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39"/>
      <c r="B156" s="65"/>
      <c r="C156" s="39"/>
      <c r="D156" s="41"/>
      <c r="E156" s="42"/>
      <c r="F156" s="41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39"/>
      <c r="B157" s="65"/>
      <c r="C157" s="39"/>
      <c r="D157" s="41"/>
      <c r="E157" s="42"/>
      <c r="F157" s="41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39"/>
      <c r="B158" s="65"/>
      <c r="C158" s="39"/>
      <c r="D158" s="41"/>
      <c r="E158" s="42"/>
      <c r="F158" s="41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39"/>
      <c r="B159" s="65"/>
      <c r="C159" s="39"/>
      <c r="D159" s="41"/>
      <c r="E159" s="42"/>
      <c r="F159" s="41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39"/>
      <c r="B160" s="65"/>
      <c r="C160" s="39"/>
      <c r="D160" s="41"/>
      <c r="E160" s="42"/>
      <c r="F160" s="41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39"/>
      <c r="B161" s="65"/>
      <c r="C161" s="39"/>
      <c r="D161" s="41"/>
      <c r="E161" s="42"/>
      <c r="F161" s="41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39"/>
      <c r="B162" s="65"/>
      <c r="C162" s="39"/>
      <c r="D162" s="41"/>
      <c r="E162" s="42"/>
      <c r="F162" s="41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39"/>
      <c r="B163" s="65"/>
      <c r="C163" s="39"/>
      <c r="D163" s="41"/>
      <c r="E163" s="42"/>
      <c r="F163" s="41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39"/>
      <c r="B164" s="65"/>
      <c r="C164" s="39"/>
      <c r="D164" s="41"/>
      <c r="E164" s="42"/>
      <c r="F164" s="41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39"/>
      <c r="B165" s="65"/>
      <c r="C165" s="39"/>
      <c r="D165" s="41"/>
      <c r="E165" s="42"/>
      <c r="F165" s="41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39"/>
      <c r="B166" s="65"/>
      <c r="C166" s="39"/>
      <c r="D166" s="41"/>
      <c r="E166" s="42"/>
      <c r="F166" s="41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39"/>
      <c r="B167" s="65"/>
      <c r="C167" s="39"/>
      <c r="D167" s="41"/>
      <c r="E167" s="42"/>
      <c r="F167" s="41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39"/>
      <c r="B168" s="65"/>
      <c r="C168" s="39"/>
      <c r="D168" s="41"/>
      <c r="E168" s="42"/>
      <c r="F168" s="41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39"/>
      <c r="B169" s="65"/>
      <c r="C169" s="39"/>
      <c r="D169" s="41"/>
      <c r="E169" s="42"/>
      <c r="F169" s="41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39"/>
      <c r="B170" s="65"/>
      <c r="C170" s="39"/>
      <c r="D170" s="41"/>
      <c r="E170" s="42"/>
      <c r="F170" s="41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39"/>
      <c r="B171" s="65"/>
      <c r="C171" s="39"/>
      <c r="D171" s="41"/>
      <c r="E171" s="42"/>
      <c r="F171" s="41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39"/>
      <c r="B172" s="65"/>
      <c r="C172" s="39"/>
      <c r="D172" s="41"/>
      <c r="E172" s="42"/>
      <c r="F172" s="41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39"/>
      <c r="B173" s="65"/>
      <c r="C173" s="39"/>
      <c r="D173" s="41"/>
      <c r="E173" s="42"/>
      <c r="F173" s="41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39"/>
      <c r="B174" s="65"/>
      <c r="C174" s="39"/>
      <c r="D174" s="41"/>
      <c r="E174" s="42"/>
      <c r="F174" s="41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39"/>
      <c r="B175" s="65"/>
      <c r="C175" s="39"/>
      <c r="D175" s="41"/>
      <c r="E175" s="42"/>
      <c r="F175" s="41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39"/>
      <c r="B176" s="65"/>
      <c r="C176" s="39"/>
      <c r="D176" s="41"/>
      <c r="E176" s="42"/>
      <c r="F176" s="41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39"/>
      <c r="B177" s="65"/>
      <c r="C177" s="39"/>
      <c r="D177" s="41"/>
      <c r="E177" s="42"/>
      <c r="F177" s="41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39"/>
      <c r="B178" s="65"/>
      <c r="C178" s="39"/>
      <c r="D178" s="41"/>
      <c r="E178" s="42"/>
      <c r="F178" s="41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39"/>
      <c r="B179" s="65"/>
      <c r="C179" s="39"/>
      <c r="D179" s="41"/>
      <c r="E179" s="42"/>
      <c r="F179" s="41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39"/>
      <c r="B180" s="65"/>
      <c r="C180" s="39"/>
      <c r="D180" s="41"/>
      <c r="E180" s="42"/>
      <c r="F180" s="41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39"/>
      <c r="B181" s="65"/>
      <c r="C181" s="39"/>
      <c r="D181" s="41"/>
      <c r="E181" s="42"/>
      <c r="F181" s="41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39"/>
      <c r="B182" s="65"/>
      <c r="C182" s="39"/>
      <c r="D182" s="41"/>
      <c r="E182" s="42"/>
      <c r="F182" s="41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39"/>
      <c r="B183" s="65"/>
      <c r="C183" s="39"/>
      <c r="D183" s="41"/>
      <c r="E183" s="42"/>
      <c r="F183" s="41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39"/>
      <c r="B184" s="65"/>
      <c r="C184" s="39"/>
      <c r="D184" s="41"/>
      <c r="E184" s="42"/>
      <c r="F184" s="41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39"/>
      <c r="B185" s="65"/>
      <c r="C185" s="39"/>
      <c r="D185" s="41"/>
      <c r="E185" s="42"/>
      <c r="F185" s="41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39"/>
      <c r="B186" s="65"/>
      <c r="C186" s="39"/>
      <c r="D186" s="41"/>
      <c r="E186" s="42"/>
      <c r="F186" s="41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39"/>
      <c r="B187" s="65"/>
      <c r="C187" s="39"/>
      <c r="D187" s="41"/>
      <c r="E187" s="42"/>
      <c r="F187" s="4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39"/>
      <c r="B188" s="65"/>
      <c r="C188" s="39"/>
      <c r="D188" s="41"/>
      <c r="E188" s="42"/>
      <c r="F188" s="4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39"/>
      <c r="B189" s="65"/>
      <c r="C189" s="39"/>
      <c r="D189" s="41"/>
      <c r="E189" s="42"/>
      <c r="F189" s="41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39"/>
      <c r="B190" s="65"/>
      <c r="C190" s="39"/>
      <c r="D190" s="41"/>
      <c r="E190" s="42"/>
      <c r="F190" s="41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39"/>
      <c r="B191" s="65"/>
      <c r="C191" s="39"/>
      <c r="D191" s="41"/>
      <c r="E191" s="42"/>
      <c r="F191" s="41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39"/>
      <c r="B192" s="65"/>
      <c r="C192" s="39"/>
      <c r="D192" s="41"/>
      <c r="E192" s="42"/>
      <c r="F192" s="41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39"/>
      <c r="B193" s="65"/>
      <c r="C193" s="39"/>
      <c r="D193" s="41"/>
      <c r="E193" s="42"/>
      <c r="F193" s="41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39"/>
      <c r="B194" s="65"/>
      <c r="C194" s="39"/>
      <c r="D194" s="41"/>
      <c r="E194" s="42"/>
      <c r="F194" s="41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39"/>
      <c r="B195" s="65"/>
      <c r="C195" s="39"/>
      <c r="D195" s="41"/>
      <c r="E195" s="42"/>
      <c r="F195" s="41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39"/>
      <c r="B196" s="65"/>
      <c r="C196" s="39"/>
      <c r="D196" s="41"/>
      <c r="E196" s="42"/>
      <c r="F196" s="41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39"/>
      <c r="B197" s="65"/>
      <c r="C197" s="39"/>
      <c r="D197" s="41"/>
      <c r="E197" s="42"/>
      <c r="F197" s="41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39"/>
      <c r="B198" s="65"/>
      <c r="C198" s="39"/>
      <c r="D198" s="41"/>
      <c r="E198" s="42"/>
      <c r="F198" s="41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39"/>
      <c r="B199" s="65"/>
      <c r="C199" s="39"/>
      <c r="D199" s="41"/>
      <c r="E199" s="42"/>
      <c r="F199" s="41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39"/>
      <c r="B200" s="65"/>
      <c r="C200" s="39"/>
      <c r="D200" s="41"/>
      <c r="E200" s="42"/>
      <c r="F200" s="41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39"/>
      <c r="B201" s="65"/>
      <c r="C201" s="39"/>
      <c r="D201" s="41"/>
      <c r="E201" s="42"/>
      <c r="F201" s="41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39"/>
      <c r="B202" s="65"/>
      <c r="C202" s="39"/>
      <c r="D202" s="41"/>
      <c r="E202" s="42"/>
      <c r="F202" s="41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39"/>
      <c r="B203" s="65"/>
      <c r="C203" s="39"/>
      <c r="D203" s="41"/>
      <c r="E203" s="42"/>
      <c r="F203" s="41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39"/>
      <c r="B204" s="65"/>
      <c r="C204" s="39"/>
      <c r="D204" s="41"/>
      <c r="E204" s="42"/>
      <c r="F204" s="41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39"/>
      <c r="B205" s="65"/>
      <c r="C205" s="39"/>
      <c r="D205" s="41"/>
      <c r="E205" s="42"/>
      <c r="F205" s="41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39"/>
      <c r="B206" s="65"/>
      <c r="C206" s="39"/>
      <c r="D206" s="41"/>
      <c r="E206" s="42"/>
      <c r="F206" s="41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39"/>
      <c r="B207" s="65"/>
      <c r="C207" s="39"/>
      <c r="D207" s="41"/>
      <c r="E207" s="42"/>
      <c r="F207" s="41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39"/>
      <c r="B208" s="65"/>
      <c r="C208" s="39"/>
      <c r="D208" s="41"/>
      <c r="E208" s="42"/>
      <c r="F208" s="41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39"/>
      <c r="B209" s="65"/>
      <c r="C209" s="39"/>
      <c r="D209" s="41"/>
      <c r="E209" s="42"/>
      <c r="F209" s="41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39"/>
      <c r="B210" s="65"/>
      <c r="C210" s="39"/>
      <c r="D210" s="41"/>
      <c r="E210" s="42"/>
      <c r="F210" s="41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39"/>
      <c r="B211" s="65"/>
      <c r="C211" s="39"/>
      <c r="D211" s="41"/>
      <c r="E211" s="42"/>
      <c r="F211" s="41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39"/>
      <c r="B212" s="65"/>
      <c r="C212" s="39"/>
      <c r="D212" s="41"/>
      <c r="E212" s="42"/>
      <c r="F212" s="41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39"/>
      <c r="B213" s="65"/>
      <c r="C213" s="39"/>
      <c r="D213" s="41"/>
      <c r="E213" s="42"/>
      <c r="F213" s="41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39"/>
      <c r="B214" s="65"/>
      <c r="C214" s="39"/>
      <c r="D214" s="41"/>
      <c r="E214" s="42"/>
      <c r="F214" s="41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39"/>
      <c r="B215" s="65"/>
      <c r="C215" s="39"/>
      <c r="D215" s="41"/>
      <c r="E215" s="42"/>
      <c r="F215" s="41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39"/>
      <c r="B216" s="65"/>
      <c r="C216" s="39"/>
      <c r="D216" s="41"/>
      <c r="E216" s="42"/>
      <c r="F216" s="41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39"/>
      <c r="B217" s="65"/>
      <c r="C217" s="39"/>
      <c r="D217" s="41"/>
      <c r="E217" s="42"/>
      <c r="F217" s="41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39"/>
      <c r="B218" s="65"/>
      <c r="C218" s="39"/>
      <c r="D218" s="41"/>
      <c r="E218" s="42"/>
      <c r="F218" s="41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39"/>
      <c r="B219" s="65"/>
      <c r="C219" s="39"/>
      <c r="D219" s="41"/>
      <c r="E219" s="42"/>
      <c r="F219" s="41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39"/>
      <c r="B220" s="65"/>
      <c r="C220" s="39"/>
      <c r="D220" s="41"/>
      <c r="E220" s="42"/>
      <c r="F220" s="41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39"/>
      <c r="B221" s="65"/>
      <c r="C221" s="39"/>
      <c r="D221" s="41"/>
      <c r="E221" s="42"/>
      <c r="F221" s="41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39"/>
      <c r="B222" s="65"/>
      <c r="C222" s="39"/>
      <c r="D222" s="41"/>
      <c r="E222" s="42"/>
      <c r="F222" s="41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39"/>
      <c r="B223" s="65"/>
      <c r="C223" s="39"/>
      <c r="D223" s="41"/>
      <c r="E223" s="42"/>
      <c r="F223" s="41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39"/>
      <c r="B224" s="65"/>
      <c r="C224" s="39"/>
      <c r="D224" s="41"/>
      <c r="E224" s="42"/>
      <c r="F224" s="41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39"/>
      <c r="B225" s="65"/>
      <c r="C225" s="39"/>
      <c r="D225" s="41"/>
      <c r="E225" s="42"/>
      <c r="F225" s="41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39"/>
      <c r="B226" s="65"/>
      <c r="C226" s="39"/>
      <c r="D226" s="41"/>
      <c r="E226" s="42"/>
      <c r="F226" s="41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39"/>
      <c r="B227" s="65"/>
      <c r="C227" s="39"/>
      <c r="D227" s="41"/>
      <c r="E227" s="42"/>
      <c r="F227" s="41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39"/>
      <c r="B228" s="65"/>
      <c r="C228" s="39"/>
      <c r="D228" s="41"/>
      <c r="E228" s="42"/>
      <c r="F228" s="41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39"/>
      <c r="B229" s="65"/>
      <c r="C229" s="39"/>
      <c r="D229" s="41"/>
      <c r="E229" s="42"/>
      <c r="F229" s="41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39"/>
      <c r="B230" s="65"/>
      <c r="C230" s="39"/>
      <c r="D230" s="41"/>
      <c r="E230" s="42"/>
      <c r="F230" s="41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39"/>
      <c r="B231" s="65"/>
      <c r="C231" s="39"/>
      <c r="D231" s="41"/>
      <c r="E231" s="42"/>
      <c r="F231" s="41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39"/>
      <c r="B232" s="65"/>
      <c r="C232" s="39"/>
      <c r="D232" s="41"/>
      <c r="E232" s="42"/>
      <c r="F232" s="41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39"/>
      <c r="B233" s="65"/>
      <c r="C233" s="39"/>
      <c r="D233" s="41"/>
      <c r="E233" s="42"/>
      <c r="F233" s="41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39"/>
      <c r="B234" s="65"/>
      <c r="C234" s="39"/>
      <c r="D234" s="41"/>
      <c r="E234" s="42"/>
      <c r="F234" s="41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39"/>
      <c r="B235" s="65"/>
      <c r="C235" s="39"/>
      <c r="D235" s="41"/>
      <c r="E235" s="42"/>
      <c r="F235" s="41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39"/>
      <c r="B236" s="65"/>
      <c r="C236" s="39"/>
      <c r="D236" s="41"/>
      <c r="E236" s="42"/>
      <c r="F236" s="41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39"/>
      <c r="B237" s="65"/>
      <c r="C237" s="39"/>
      <c r="D237" s="41"/>
      <c r="E237" s="42"/>
      <c r="F237" s="41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39"/>
      <c r="B238" s="65"/>
      <c r="C238" s="39"/>
      <c r="D238" s="41"/>
      <c r="E238" s="42"/>
      <c r="F238" s="41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39"/>
      <c r="B239" s="65"/>
      <c r="C239" s="39"/>
      <c r="D239" s="41"/>
      <c r="E239" s="42"/>
      <c r="F239" s="41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39"/>
      <c r="B240" s="65"/>
      <c r="C240" s="39"/>
      <c r="D240" s="41"/>
      <c r="E240" s="42"/>
      <c r="F240" s="41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39"/>
      <c r="B241" s="65"/>
      <c r="C241" s="39"/>
      <c r="D241" s="41"/>
      <c r="E241" s="42"/>
      <c r="F241" s="41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39"/>
      <c r="B242" s="65"/>
      <c r="C242" s="39"/>
      <c r="D242" s="41"/>
      <c r="E242" s="42"/>
      <c r="F242" s="41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39"/>
      <c r="B243" s="65"/>
      <c r="C243" s="39"/>
      <c r="D243" s="41"/>
      <c r="E243" s="42"/>
      <c r="F243" s="41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39"/>
      <c r="B244" s="65"/>
      <c r="C244" s="39"/>
      <c r="D244" s="41"/>
      <c r="E244" s="42"/>
      <c r="F244" s="41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39"/>
      <c r="B245" s="65"/>
      <c r="C245" s="39"/>
      <c r="D245" s="41"/>
      <c r="E245" s="42"/>
      <c r="F245" s="41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39"/>
      <c r="B246" s="65"/>
      <c r="C246" s="39"/>
      <c r="D246" s="41"/>
      <c r="E246" s="42"/>
      <c r="F246" s="41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39"/>
      <c r="B247" s="65"/>
      <c r="C247" s="39"/>
      <c r="D247" s="41"/>
      <c r="E247" s="42"/>
      <c r="F247" s="41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39"/>
      <c r="B248" s="65"/>
      <c r="C248" s="39"/>
      <c r="D248" s="41"/>
      <c r="E248" s="42"/>
      <c r="F248" s="41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39"/>
      <c r="B249" s="65"/>
      <c r="C249" s="39"/>
      <c r="D249" s="41"/>
      <c r="E249" s="42"/>
      <c r="F249" s="41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39"/>
      <c r="B250" s="65"/>
      <c r="C250" s="39"/>
      <c r="D250" s="41"/>
      <c r="E250" s="42"/>
      <c r="F250" s="41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39"/>
      <c r="B251" s="65"/>
      <c r="C251" s="39"/>
      <c r="D251" s="41"/>
      <c r="E251" s="42"/>
      <c r="F251" s="4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39"/>
      <c r="B252" s="65"/>
      <c r="C252" s="39"/>
      <c r="D252" s="41"/>
      <c r="E252" s="42"/>
      <c r="F252" s="4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39"/>
      <c r="B253" s="65"/>
      <c r="C253" s="39"/>
      <c r="D253" s="41"/>
      <c r="E253" s="42"/>
      <c r="F253" s="4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39"/>
      <c r="B254" s="65"/>
      <c r="C254" s="39"/>
      <c r="D254" s="41"/>
      <c r="E254" s="42"/>
      <c r="F254" s="4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39"/>
      <c r="B255" s="65"/>
      <c r="C255" s="39"/>
      <c r="D255" s="41"/>
      <c r="E255" s="42"/>
      <c r="F255" s="4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39"/>
      <c r="B256" s="65"/>
      <c r="C256" s="39"/>
      <c r="D256" s="41"/>
      <c r="E256" s="42"/>
      <c r="F256" s="41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39"/>
      <c r="B257" s="65"/>
      <c r="C257" s="39"/>
      <c r="D257" s="41"/>
      <c r="E257" s="42"/>
      <c r="F257" s="41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39"/>
      <c r="B258" s="65"/>
      <c r="C258" s="39"/>
      <c r="D258" s="41"/>
      <c r="E258" s="42"/>
      <c r="F258" s="41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39"/>
      <c r="B259" s="65"/>
      <c r="C259" s="39"/>
      <c r="D259" s="41"/>
      <c r="E259" s="42"/>
      <c r="F259" s="41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39"/>
      <c r="B260" s="65"/>
      <c r="C260" s="39"/>
      <c r="D260" s="41"/>
      <c r="E260" s="42"/>
      <c r="F260" s="41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39"/>
      <c r="B261" s="65"/>
      <c r="C261" s="39"/>
      <c r="D261" s="41"/>
      <c r="E261" s="42"/>
      <c r="F261" s="41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39"/>
      <c r="B262" s="65"/>
      <c r="C262" s="39"/>
      <c r="D262" s="41"/>
      <c r="E262" s="42"/>
      <c r="F262" s="41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39"/>
      <c r="B263" s="65"/>
      <c r="C263" s="39"/>
      <c r="D263" s="41"/>
      <c r="E263" s="42"/>
      <c r="F263" s="41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39"/>
      <c r="B264" s="65"/>
      <c r="C264" s="39"/>
      <c r="D264" s="41"/>
      <c r="E264" s="42"/>
      <c r="F264" s="41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39"/>
      <c r="B265" s="65"/>
      <c r="C265" s="39"/>
      <c r="D265" s="41"/>
      <c r="E265" s="42"/>
      <c r="F265" s="41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39"/>
      <c r="B266" s="65"/>
      <c r="C266" s="39"/>
      <c r="D266" s="41"/>
      <c r="E266" s="42"/>
      <c r="F266" s="41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39"/>
      <c r="B267" s="65"/>
      <c r="C267" s="39"/>
      <c r="D267" s="41"/>
      <c r="E267" s="42"/>
      <c r="F267" s="41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39"/>
      <c r="B268" s="65"/>
      <c r="C268" s="39"/>
      <c r="D268" s="41"/>
      <c r="E268" s="42"/>
      <c r="F268" s="41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39"/>
      <c r="B269" s="65"/>
      <c r="C269" s="39"/>
      <c r="D269" s="41"/>
      <c r="E269" s="42"/>
      <c r="F269" s="41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39"/>
      <c r="B270" s="65"/>
      <c r="C270" s="39"/>
      <c r="D270" s="41"/>
      <c r="E270" s="42"/>
      <c r="F270" s="41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39"/>
      <c r="B271" s="65"/>
      <c r="C271" s="39"/>
      <c r="D271" s="41"/>
      <c r="E271" s="42"/>
      <c r="F271" s="41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39"/>
      <c r="B272" s="65"/>
      <c r="C272" s="39"/>
      <c r="D272" s="41"/>
      <c r="E272" s="42"/>
      <c r="F272" s="41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39"/>
      <c r="B273" s="65"/>
      <c r="C273" s="39"/>
      <c r="D273" s="41"/>
      <c r="E273" s="42"/>
      <c r="F273" s="41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39"/>
      <c r="B274" s="65"/>
      <c r="C274" s="39"/>
      <c r="D274" s="41"/>
      <c r="E274" s="42"/>
      <c r="F274" s="41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39"/>
      <c r="B275" s="65"/>
      <c r="C275" s="39"/>
      <c r="D275" s="41"/>
      <c r="E275" s="42"/>
      <c r="F275" s="41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39"/>
      <c r="B276" s="65"/>
      <c r="C276" s="39"/>
      <c r="D276" s="41"/>
      <c r="E276" s="42"/>
      <c r="F276" s="41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39"/>
      <c r="B277" s="65"/>
      <c r="C277" s="39"/>
      <c r="D277" s="41"/>
      <c r="E277" s="42"/>
      <c r="F277" s="41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39"/>
      <c r="B278" s="65"/>
      <c r="C278" s="39"/>
      <c r="D278" s="41"/>
      <c r="E278" s="42"/>
      <c r="F278" s="41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39"/>
      <c r="B279" s="65"/>
      <c r="C279" s="39"/>
      <c r="D279" s="41"/>
      <c r="E279" s="42"/>
      <c r="F279" s="41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39"/>
      <c r="B280" s="65"/>
      <c r="C280" s="39"/>
      <c r="D280" s="41"/>
      <c r="E280" s="42"/>
      <c r="F280" s="41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39"/>
      <c r="B281" s="65"/>
      <c r="C281" s="39"/>
      <c r="D281" s="41"/>
      <c r="E281" s="42"/>
      <c r="F281" s="41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39"/>
      <c r="B282" s="65"/>
      <c r="C282" s="39"/>
      <c r="D282" s="41"/>
      <c r="E282" s="42"/>
      <c r="F282" s="41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39"/>
      <c r="B283" s="65"/>
      <c r="C283" s="39"/>
      <c r="D283" s="41"/>
      <c r="E283" s="42"/>
      <c r="F283" s="41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39"/>
      <c r="B284" s="65"/>
      <c r="C284" s="39"/>
      <c r="D284" s="41"/>
      <c r="E284" s="42"/>
      <c r="F284" s="41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39"/>
      <c r="B285" s="65"/>
      <c r="C285" s="39"/>
      <c r="D285" s="41"/>
      <c r="E285" s="42"/>
      <c r="F285" s="41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39"/>
      <c r="B286" s="65"/>
      <c r="C286" s="39"/>
      <c r="D286" s="41"/>
      <c r="E286" s="42"/>
      <c r="F286" s="41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39"/>
      <c r="B287" s="65"/>
      <c r="C287" s="39"/>
      <c r="D287" s="41"/>
      <c r="E287" s="42"/>
      <c r="F287" s="41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39"/>
      <c r="B288" s="65"/>
      <c r="C288" s="39"/>
      <c r="D288" s="41"/>
      <c r="E288" s="42"/>
      <c r="F288" s="41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39"/>
      <c r="B289" s="65"/>
      <c r="C289" s="39"/>
      <c r="D289" s="41"/>
      <c r="E289" s="42"/>
      <c r="F289" s="41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39"/>
      <c r="B290" s="65"/>
      <c r="C290" s="39"/>
      <c r="D290" s="41"/>
      <c r="E290" s="42"/>
      <c r="F290" s="41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39"/>
      <c r="B291" s="65"/>
      <c r="C291" s="39"/>
      <c r="D291" s="41"/>
      <c r="E291" s="42"/>
      <c r="F291" s="41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39"/>
      <c r="B292" s="65"/>
      <c r="C292" s="39"/>
      <c r="D292" s="41"/>
      <c r="E292" s="42"/>
      <c r="F292" s="41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39"/>
      <c r="B293" s="65"/>
      <c r="C293" s="39"/>
      <c r="D293" s="41"/>
      <c r="E293" s="42"/>
      <c r="F293" s="41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39"/>
      <c r="B294" s="65"/>
      <c r="C294" s="39"/>
      <c r="D294" s="41"/>
      <c r="E294" s="42"/>
      <c r="F294" s="41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39"/>
      <c r="B295" s="65"/>
      <c r="C295" s="39"/>
      <c r="D295" s="41"/>
      <c r="E295" s="42"/>
      <c r="F295" s="41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39"/>
      <c r="B296" s="65"/>
      <c r="C296" s="39"/>
      <c r="D296" s="41"/>
      <c r="E296" s="42"/>
      <c r="F296" s="41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39"/>
      <c r="B297" s="65"/>
      <c r="C297" s="39"/>
      <c r="D297" s="41"/>
      <c r="E297" s="42"/>
      <c r="F297" s="41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39"/>
      <c r="B298" s="65"/>
      <c r="C298" s="39"/>
      <c r="D298" s="41"/>
      <c r="E298" s="42"/>
      <c r="F298" s="41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39"/>
      <c r="B299" s="65"/>
      <c r="C299" s="39"/>
      <c r="D299" s="41"/>
      <c r="E299" s="42"/>
      <c r="F299" s="41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39"/>
      <c r="B300" s="65"/>
      <c r="C300" s="39"/>
      <c r="D300" s="41"/>
      <c r="E300" s="42"/>
      <c r="F300" s="41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39"/>
      <c r="B301" s="65"/>
      <c r="C301" s="39"/>
      <c r="D301" s="41"/>
      <c r="E301" s="42"/>
      <c r="F301" s="41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39"/>
      <c r="B302" s="65"/>
      <c r="C302" s="39"/>
      <c r="D302" s="41"/>
      <c r="E302" s="42"/>
      <c r="F302" s="41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39"/>
      <c r="B303" s="65"/>
      <c r="C303" s="39"/>
      <c r="D303" s="41"/>
      <c r="E303" s="42"/>
      <c r="F303" s="41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39"/>
      <c r="B304" s="65"/>
      <c r="C304" s="39"/>
      <c r="D304" s="41"/>
      <c r="E304" s="42"/>
      <c r="F304" s="41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39"/>
      <c r="B305" s="65"/>
      <c r="C305" s="39"/>
      <c r="D305" s="41"/>
      <c r="E305" s="42"/>
      <c r="F305" s="41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39"/>
      <c r="B306" s="65"/>
      <c r="C306" s="39"/>
      <c r="D306" s="41"/>
      <c r="E306" s="42"/>
      <c r="F306" s="41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39"/>
      <c r="B307" s="65"/>
      <c r="C307" s="39"/>
      <c r="D307" s="41"/>
      <c r="E307" s="42"/>
      <c r="F307" s="41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39"/>
      <c r="B308" s="65"/>
      <c r="C308" s="39"/>
      <c r="D308" s="41"/>
      <c r="E308" s="42"/>
      <c r="F308" s="41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39"/>
      <c r="B309" s="65"/>
      <c r="C309" s="39"/>
      <c r="D309" s="41"/>
      <c r="E309" s="42"/>
      <c r="F309" s="41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39"/>
      <c r="B310" s="65"/>
      <c r="C310" s="39"/>
      <c r="D310" s="41"/>
      <c r="E310" s="42"/>
      <c r="F310" s="41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39"/>
      <c r="B311" s="65"/>
      <c r="C311" s="39"/>
      <c r="D311" s="41"/>
      <c r="E311" s="42"/>
      <c r="F311" s="41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39"/>
      <c r="B312" s="65"/>
      <c r="C312" s="39"/>
      <c r="D312" s="41"/>
      <c r="E312" s="42"/>
      <c r="F312" s="41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39"/>
      <c r="B313" s="65"/>
      <c r="C313" s="39"/>
      <c r="D313" s="41"/>
      <c r="E313" s="42"/>
      <c r="F313" s="41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39"/>
      <c r="B314" s="65"/>
      <c r="C314" s="39"/>
      <c r="D314" s="41"/>
      <c r="E314" s="42"/>
      <c r="F314" s="41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39"/>
      <c r="B315" s="65"/>
      <c r="C315" s="39"/>
      <c r="D315" s="41"/>
      <c r="E315" s="42"/>
      <c r="F315" s="41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39"/>
      <c r="B316" s="65"/>
      <c r="C316" s="39"/>
      <c r="D316" s="41"/>
      <c r="E316" s="42"/>
      <c r="F316" s="4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39"/>
      <c r="B317" s="65"/>
      <c r="C317" s="39"/>
      <c r="D317" s="41"/>
      <c r="E317" s="42"/>
      <c r="F317" s="4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39"/>
      <c r="B318" s="65"/>
      <c r="C318" s="39"/>
      <c r="D318" s="41"/>
      <c r="E318" s="42"/>
      <c r="F318" s="41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39"/>
      <c r="B319" s="65"/>
      <c r="C319" s="39"/>
      <c r="D319" s="41"/>
      <c r="E319" s="42"/>
      <c r="F319" s="41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39"/>
      <c r="B320" s="65"/>
      <c r="C320" s="39"/>
      <c r="D320" s="41"/>
      <c r="E320" s="42"/>
      <c r="F320" s="41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39"/>
      <c r="B321" s="65"/>
      <c r="C321" s="39"/>
      <c r="D321" s="41"/>
      <c r="E321" s="42"/>
      <c r="F321" s="41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39"/>
      <c r="B322" s="65"/>
      <c r="C322" s="39"/>
      <c r="D322" s="41"/>
      <c r="E322" s="42"/>
      <c r="F322" s="41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39"/>
      <c r="B323" s="65"/>
      <c r="C323" s="39"/>
      <c r="D323" s="41"/>
      <c r="E323" s="42"/>
      <c r="F323" s="41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39"/>
      <c r="B324" s="65"/>
      <c r="C324" s="39"/>
      <c r="D324" s="41"/>
      <c r="E324" s="42"/>
      <c r="F324" s="41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39"/>
      <c r="B325" s="65"/>
      <c r="C325" s="39"/>
      <c r="D325" s="41"/>
      <c r="E325" s="42"/>
      <c r="F325" s="41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39"/>
      <c r="B326" s="65"/>
      <c r="C326" s="39"/>
      <c r="D326" s="41"/>
      <c r="E326" s="42"/>
      <c r="F326" s="41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39"/>
      <c r="B327" s="65"/>
      <c r="C327" s="39"/>
      <c r="D327" s="41"/>
      <c r="E327" s="42"/>
      <c r="F327" s="41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39"/>
      <c r="B328" s="65"/>
      <c r="C328" s="39"/>
      <c r="D328" s="41"/>
      <c r="E328" s="42"/>
      <c r="F328" s="41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39"/>
      <c r="B329" s="65"/>
      <c r="C329" s="39"/>
      <c r="D329" s="41"/>
      <c r="E329" s="42"/>
      <c r="F329" s="41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39"/>
      <c r="B330" s="65"/>
      <c r="C330" s="39"/>
      <c r="D330" s="41"/>
      <c r="E330" s="42"/>
      <c r="F330" s="41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39"/>
      <c r="B331" s="65"/>
      <c r="C331" s="39"/>
      <c r="D331" s="41"/>
      <c r="E331" s="42"/>
      <c r="F331" s="41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39"/>
      <c r="B332" s="65"/>
      <c r="C332" s="39"/>
      <c r="D332" s="41"/>
      <c r="E332" s="42"/>
      <c r="F332" s="41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39"/>
      <c r="B333" s="65"/>
      <c r="C333" s="39"/>
      <c r="D333" s="41"/>
      <c r="E333" s="42"/>
      <c r="F333" s="41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39"/>
      <c r="B334" s="65"/>
      <c r="C334" s="39"/>
      <c r="D334" s="41"/>
      <c r="E334" s="42"/>
      <c r="F334" s="41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39"/>
      <c r="B335" s="65"/>
      <c r="C335" s="39"/>
      <c r="D335" s="41"/>
      <c r="E335" s="42"/>
      <c r="F335" s="41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39"/>
      <c r="B336" s="65"/>
      <c r="C336" s="39"/>
      <c r="D336" s="41"/>
      <c r="E336" s="42"/>
      <c r="F336" s="41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39"/>
      <c r="B337" s="65"/>
      <c r="C337" s="39"/>
      <c r="D337" s="41"/>
      <c r="E337" s="42"/>
      <c r="F337" s="41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39"/>
      <c r="B338" s="65"/>
      <c r="C338" s="39"/>
      <c r="D338" s="41"/>
      <c r="E338" s="42"/>
      <c r="F338" s="41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39"/>
      <c r="B339" s="65"/>
      <c r="C339" s="39"/>
      <c r="D339" s="41"/>
      <c r="E339" s="42"/>
      <c r="F339" s="41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39"/>
      <c r="B340" s="65"/>
      <c r="C340" s="39"/>
      <c r="D340" s="41"/>
      <c r="E340" s="42"/>
      <c r="F340" s="41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39"/>
      <c r="B341" s="65"/>
      <c r="C341" s="39"/>
      <c r="D341" s="41"/>
      <c r="E341" s="42"/>
      <c r="F341" s="41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39"/>
      <c r="B342" s="65"/>
      <c r="C342" s="39"/>
      <c r="D342" s="41"/>
      <c r="E342" s="42"/>
      <c r="F342" s="41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39"/>
      <c r="B343" s="65"/>
      <c r="C343" s="39"/>
      <c r="D343" s="41"/>
      <c r="E343" s="42"/>
      <c r="F343" s="41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39"/>
      <c r="B344" s="65"/>
      <c r="C344" s="39"/>
      <c r="D344" s="41"/>
      <c r="E344" s="42"/>
      <c r="F344" s="41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39"/>
      <c r="B345" s="65"/>
      <c r="C345" s="39"/>
      <c r="D345" s="41"/>
      <c r="E345" s="42"/>
      <c r="F345" s="41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39"/>
      <c r="B346" s="65"/>
      <c r="C346" s="39"/>
      <c r="D346" s="41"/>
      <c r="E346" s="42"/>
      <c r="F346" s="41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39"/>
      <c r="B347" s="65"/>
      <c r="C347" s="39"/>
      <c r="D347" s="41"/>
      <c r="E347" s="42"/>
      <c r="F347" s="41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39"/>
      <c r="B348" s="65"/>
      <c r="C348" s="39"/>
      <c r="D348" s="41"/>
      <c r="E348" s="42"/>
      <c r="F348" s="41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39"/>
      <c r="B349" s="65"/>
      <c r="C349" s="39"/>
      <c r="D349" s="41"/>
      <c r="E349" s="42"/>
      <c r="F349" s="41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39"/>
      <c r="B350" s="65"/>
      <c r="C350" s="39"/>
      <c r="D350" s="41"/>
      <c r="E350" s="42"/>
      <c r="F350" s="41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39"/>
      <c r="B351" s="65"/>
      <c r="C351" s="39"/>
      <c r="D351" s="41"/>
      <c r="E351" s="42"/>
      <c r="F351" s="41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39"/>
      <c r="B352" s="65"/>
      <c r="C352" s="39"/>
      <c r="D352" s="41"/>
      <c r="E352" s="42"/>
      <c r="F352" s="41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39"/>
      <c r="B353" s="65"/>
      <c r="C353" s="39"/>
      <c r="D353" s="41"/>
      <c r="E353" s="42"/>
      <c r="F353" s="41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39"/>
      <c r="B354" s="65"/>
      <c r="C354" s="39"/>
      <c r="D354" s="41"/>
      <c r="E354" s="42"/>
      <c r="F354" s="41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39"/>
      <c r="B355" s="65"/>
      <c r="C355" s="39"/>
      <c r="D355" s="41"/>
      <c r="E355" s="42"/>
      <c r="F355" s="41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39"/>
      <c r="B356" s="65"/>
      <c r="C356" s="39"/>
      <c r="D356" s="41"/>
      <c r="E356" s="42"/>
      <c r="F356" s="41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39"/>
      <c r="B357" s="65"/>
      <c r="C357" s="39"/>
      <c r="D357" s="41"/>
      <c r="E357" s="42"/>
      <c r="F357" s="41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39"/>
      <c r="B358" s="65"/>
      <c r="C358" s="39"/>
      <c r="D358" s="41"/>
      <c r="E358" s="42"/>
      <c r="F358" s="41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39"/>
      <c r="B359" s="65"/>
      <c r="C359" s="39"/>
      <c r="D359" s="41"/>
      <c r="E359" s="42"/>
      <c r="F359" s="41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39"/>
      <c r="B360" s="65"/>
      <c r="C360" s="39"/>
      <c r="D360" s="41"/>
      <c r="E360" s="42"/>
      <c r="F360" s="41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39"/>
      <c r="B361" s="65"/>
      <c r="C361" s="39"/>
      <c r="D361" s="41"/>
      <c r="E361" s="42"/>
      <c r="F361" s="41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39"/>
      <c r="B362" s="65"/>
      <c r="C362" s="39"/>
      <c r="D362" s="41"/>
      <c r="E362" s="42"/>
      <c r="F362" s="41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39"/>
      <c r="B363" s="65"/>
      <c r="C363" s="39"/>
      <c r="D363" s="41"/>
      <c r="E363" s="42"/>
      <c r="F363" s="41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39"/>
      <c r="B364" s="65"/>
      <c r="C364" s="39"/>
      <c r="D364" s="41"/>
      <c r="E364" s="42"/>
      <c r="F364" s="41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39"/>
      <c r="B365" s="65"/>
      <c r="C365" s="39"/>
      <c r="D365" s="41"/>
      <c r="E365" s="42"/>
      <c r="F365" s="41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39"/>
      <c r="B366" s="65"/>
      <c r="C366" s="39"/>
      <c r="D366" s="41"/>
      <c r="E366" s="42"/>
      <c r="F366" s="41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39"/>
      <c r="B367" s="65"/>
      <c r="C367" s="39"/>
      <c r="D367" s="41"/>
      <c r="E367" s="42"/>
      <c r="F367" s="41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39"/>
      <c r="B368" s="65"/>
      <c r="C368" s="39"/>
      <c r="D368" s="41"/>
      <c r="E368" s="42"/>
      <c r="F368" s="41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39"/>
      <c r="B369" s="65"/>
      <c r="C369" s="39"/>
      <c r="D369" s="41"/>
      <c r="E369" s="42"/>
      <c r="F369" s="41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39"/>
      <c r="B370" s="65"/>
      <c r="C370" s="39"/>
      <c r="D370" s="41"/>
      <c r="E370" s="42"/>
      <c r="F370" s="41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39"/>
      <c r="B371" s="65"/>
      <c r="C371" s="39"/>
      <c r="D371" s="41"/>
      <c r="E371" s="42"/>
      <c r="F371" s="41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39"/>
      <c r="B372" s="65"/>
      <c r="C372" s="39"/>
      <c r="D372" s="41"/>
      <c r="E372" s="42"/>
      <c r="F372" s="41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39"/>
      <c r="B373" s="65"/>
      <c r="C373" s="39"/>
      <c r="D373" s="41"/>
      <c r="E373" s="42"/>
      <c r="F373" s="41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39"/>
      <c r="B374" s="65"/>
      <c r="C374" s="39"/>
      <c r="D374" s="41"/>
      <c r="E374" s="42"/>
      <c r="F374" s="41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39"/>
      <c r="B375" s="65"/>
      <c r="C375" s="39"/>
      <c r="D375" s="41"/>
      <c r="E375" s="42"/>
      <c r="F375" s="41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39"/>
      <c r="B376" s="65"/>
      <c r="C376" s="39"/>
      <c r="D376" s="41"/>
      <c r="E376" s="42"/>
      <c r="F376" s="41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39"/>
      <c r="B377" s="65"/>
      <c r="C377" s="39"/>
      <c r="D377" s="41"/>
      <c r="E377" s="42"/>
      <c r="F377" s="41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39"/>
      <c r="B378" s="65"/>
      <c r="C378" s="39"/>
      <c r="D378" s="41"/>
      <c r="E378" s="42"/>
      <c r="F378" s="41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39"/>
      <c r="B379" s="65"/>
      <c r="C379" s="39"/>
      <c r="D379" s="41"/>
      <c r="E379" s="42"/>
      <c r="F379" s="41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39"/>
      <c r="B380" s="65"/>
      <c r="C380" s="39"/>
      <c r="D380" s="41"/>
      <c r="E380" s="42"/>
      <c r="F380" s="41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39"/>
      <c r="B381" s="65"/>
      <c r="C381" s="39"/>
      <c r="D381" s="41"/>
      <c r="E381" s="42"/>
      <c r="F381" s="41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39"/>
      <c r="B382" s="65"/>
      <c r="C382" s="39"/>
      <c r="D382" s="41"/>
      <c r="E382" s="42"/>
      <c r="F382" s="41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39"/>
      <c r="B383" s="65"/>
      <c r="C383" s="39"/>
      <c r="D383" s="41"/>
      <c r="E383" s="42"/>
      <c r="F383" s="41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39"/>
      <c r="B384" s="65"/>
      <c r="C384" s="39"/>
      <c r="D384" s="41"/>
      <c r="E384" s="42"/>
      <c r="F384" s="41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39"/>
      <c r="B385" s="65"/>
      <c r="C385" s="39"/>
      <c r="D385" s="41"/>
      <c r="E385" s="42"/>
      <c r="F385" s="41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39"/>
      <c r="B386" s="65"/>
      <c r="C386" s="39"/>
      <c r="D386" s="41"/>
      <c r="E386" s="42"/>
      <c r="F386" s="41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39"/>
      <c r="B387" s="65"/>
      <c r="C387" s="39"/>
      <c r="D387" s="41"/>
      <c r="E387" s="42"/>
      <c r="F387" s="41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39"/>
      <c r="B388" s="65"/>
      <c r="C388" s="39"/>
      <c r="D388" s="41"/>
      <c r="E388" s="42"/>
      <c r="F388" s="41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39"/>
      <c r="B389" s="65"/>
      <c r="C389" s="39"/>
      <c r="D389" s="41"/>
      <c r="E389" s="42"/>
      <c r="F389" s="41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39"/>
      <c r="B390" s="65"/>
      <c r="C390" s="39"/>
      <c r="D390" s="41"/>
      <c r="E390" s="42"/>
      <c r="F390" s="41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39"/>
      <c r="B391" s="65"/>
      <c r="C391" s="39"/>
      <c r="D391" s="41"/>
      <c r="E391" s="42"/>
      <c r="F391" s="41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39"/>
      <c r="B392" s="65"/>
      <c r="C392" s="39"/>
      <c r="D392" s="41"/>
      <c r="E392" s="42"/>
      <c r="F392" s="41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39"/>
      <c r="B393" s="65"/>
      <c r="C393" s="39"/>
      <c r="D393" s="41"/>
      <c r="E393" s="42"/>
      <c r="F393" s="41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39"/>
      <c r="B394" s="65"/>
      <c r="C394" s="39"/>
      <c r="D394" s="41"/>
      <c r="E394" s="42"/>
      <c r="F394" s="41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39"/>
      <c r="B395" s="65"/>
      <c r="C395" s="39"/>
      <c r="D395" s="41"/>
      <c r="E395" s="42"/>
      <c r="F395" s="41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39"/>
      <c r="B396" s="65"/>
      <c r="C396" s="39"/>
      <c r="D396" s="41"/>
      <c r="E396" s="42"/>
      <c r="F396" s="41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39"/>
      <c r="B397" s="65"/>
      <c r="C397" s="39"/>
      <c r="D397" s="41"/>
      <c r="E397" s="42"/>
      <c r="F397" s="41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39"/>
      <c r="B398" s="65"/>
      <c r="C398" s="39"/>
      <c r="D398" s="41"/>
      <c r="E398" s="42"/>
      <c r="F398" s="41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39"/>
      <c r="B399" s="65"/>
      <c r="C399" s="39"/>
      <c r="D399" s="41"/>
      <c r="E399" s="42"/>
      <c r="F399" s="41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39"/>
      <c r="B400" s="65"/>
      <c r="C400" s="39"/>
      <c r="D400" s="41"/>
      <c r="E400" s="42"/>
      <c r="F400" s="41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39"/>
      <c r="B401" s="65"/>
      <c r="C401" s="39"/>
      <c r="D401" s="41"/>
      <c r="E401" s="42"/>
      <c r="F401" s="41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39"/>
      <c r="B402" s="65"/>
      <c r="C402" s="39"/>
      <c r="D402" s="41"/>
      <c r="E402" s="42"/>
      <c r="F402" s="41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39"/>
      <c r="B403" s="65"/>
      <c r="C403" s="39"/>
      <c r="D403" s="41"/>
      <c r="E403" s="42"/>
      <c r="F403" s="41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39"/>
      <c r="B404" s="65"/>
      <c r="C404" s="39"/>
      <c r="D404" s="41"/>
      <c r="E404" s="42"/>
      <c r="F404" s="41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39"/>
      <c r="B405" s="65"/>
      <c r="C405" s="39"/>
      <c r="D405" s="41"/>
      <c r="E405" s="42"/>
      <c r="F405" s="41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39"/>
      <c r="B406" s="65"/>
      <c r="C406" s="39"/>
      <c r="D406" s="41"/>
      <c r="E406" s="42"/>
      <c r="F406" s="41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39"/>
      <c r="B407" s="65"/>
      <c r="C407" s="39"/>
      <c r="D407" s="41"/>
      <c r="E407" s="42"/>
      <c r="F407" s="41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39"/>
      <c r="B408" s="65"/>
      <c r="C408" s="39"/>
      <c r="D408" s="41"/>
      <c r="E408" s="42"/>
      <c r="F408" s="41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39"/>
      <c r="B409" s="65"/>
      <c r="C409" s="39"/>
      <c r="D409" s="41"/>
      <c r="E409" s="42"/>
      <c r="F409" s="41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39"/>
      <c r="B410" s="65"/>
      <c r="C410" s="39"/>
      <c r="D410" s="41"/>
      <c r="E410" s="42"/>
      <c r="F410" s="41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39"/>
      <c r="B411" s="65"/>
      <c r="C411" s="39"/>
      <c r="D411" s="41"/>
      <c r="E411" s="42"/>
      <c r="F411" s="41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39"/>
      <c r="B412" s="65"/>
      <c r="C412" s="39"/>
      <c r="D412" s="41"/>
      <c r="E412" s="42"/>
      <c r="F412" s="41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39"/>
      <c r="B413" s="65"/>
      <c r="C413" s="39"/>
      <c r="D413" s="41"/>
      <c r="E413" s="42"/>
      <c r="F413" s="41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39"/>
      <c r="B414" s="65"/>
      <c r="C414" s="39"/>
      <c r="D414" s="41"/>
      <c r="E414" s="42"/>
      <c r="F414" s="41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39"/>
      <c r="B415" s="65"/>
      <c r="C415" s="39"/>
      <c r="D415" s="41"/>
      <c r="E415" s="42"/>
      <c r="F415" s="41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39"/>
      <c r="B416" s="65"/>
      <c r="C416" s="39"/>
      <c r="D416" s="41"/>
      <c r="E416" s="42"/>
      <c r="F416" s="41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39"/>
      <c r="B417" s="65"/>
      <c r="C417" s="39"/>
      <c r="D417" s="41"/>
      <c r="E417" s="42"/>
      <c r="F417" s="41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39"/>
      <c r="B418" s="65"/>
      <c r="C418" s="39"/>
      <c r="D418" s="41"/>
      <c r="E418" s="42"/>
      <c r="F418" s="41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39"/>
      <c r="B419" s="65"/>
      <c r="C419" s="39"/>
      <c r="D419" s="41"/>
      <c r="E419" s="42"/>
      <c r="F419" s="41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39"/>
      <c r="B420" s="65"/>
      <c r="C420" s="39"/>
      <c r="D420" s="41"/>
      <c r="E420" s="42"/>
      <c r="F420" s="41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39"/>
      <c r="B421" s="65"/>
      <c r="C421" s="39"/>
      <c r="D421" s="41"/>
      <c r="E421" s="42"/>
      <c r="F421" s="41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39"/>
      <c r="B422" s="65"/>
      <c r="C422" s="39"/>
      <c r="D422" s="41"/>
      <c r="E422" s="42"/>
      <c r="F422" s="41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39"/>
      <c r="B423" s="65"/>
      <c r="C423" s="39"/>
      <c r="D423" s="41"/>
      <c r="E423" s="42"/>
      <c r="F423" s="41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39"/>
      <c r="B424" s="65"/>
      <c r="C424" s="39"/>
      <c r="D424" s="41"/>
      <c r="E424" s="42"/>
      <c r="F424" s="41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39"/>
      <c r="B425" s="65"/>
      <c r="C425" s="39"/>
      <c r="D425" s="41"/>
      <c r="E425" s="42"/>
      <c r="F425" s="41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39"/>
      <c r="B426" s="65"/>
      <c r="C426" s="39"/>
      <c r="D426" s="41"/>
      <c r="E426" s="42"/>
      <c r="F426" s="41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39"/>
      <c r="B427" s="65"/>
      <c r="C427" s="39"/>
      <c r="D427" s="41"/>
      <c r="E427" s="42"/>
      <c r="F427" s="41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39"/>
      <c r="B428" s="65"/>
      <c r="C428" s="39"/>
      <c r="D428" s="41"/>
      <c r="E428" s="42"/>
      <c r="F428" s="41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39"/>
      <c r="B429" s="65"/>
      <c r="C429" s="39"/>
      <c r="D429" s="41"/>
      <c r="E429" s="42"/>
      <c r="F429" s="41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39"/>
      <c r="B430" s="65"/>
      <c r="C430" s="39"/>
      <c r="D430" s="41"/>
      <c r="E430" s="42"/>
      <c r="F430" s="41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39"/>
      <c r="B431" s="65"/>
      <c r="C431" s="39"/>
      <c r="D431" s="41"/>
      <c r="E431" s="42"/>
      <c r="F431" s="41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39"/>
      <c r="B432" s="65"/>
      <c r="C432" s="39"/>
      <c r="D432" s="41"/>
      <c r="E432" s="42"/>
      <c r="F432" s="41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39"/>
      <c r="B433" s="65"/>
      <c r="C433" s="39"/>
      <c r="D433" s="41"/>
      <c r="E433" s="42"/>
      <c r="F433" s="41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39"/>
      <c r="B434" s="65"/>
      <c r="C434" s="39"/>
      <c r="D434" s="41"/>
      <c r="E434" s="42"/>
      <c r="F434" s="41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39"/>
      <c r="B435" s="65"/>
      <c r="C435" s="39"/>
      <c r="D435" s="41"/>
      <c r="E435" s="42"/>
      <c r="F435" s="41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39"/>
      <c r="B436" s="65"/>
      <c r="C436" s="39"/>
      <c r="D436" s="41"/>
      <c r="E436" s="42"/>
      <c r="F436" s="41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39"/>
      <c r="B437" s="65"/>
      <c r="C437" s="39"/>
      <c r="D437" s="41"/>
      <c r="E437" s="42"/>
      <c r="F437" s="41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39"/>
      <c r="B438" s="65"/>
      <c r="C438" s="39"/>
      <c r="D438" s="41"/>
      <c r="E438" s="42"/>
      <c r="F438" s="41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39"/>
      <c r="B439" s="65"/>
      <c r="C439" s="39"/>
      <c r="D439" s="41"/>
      <c r="E439" s="42"/>
      <c r="F439" s="41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39"/>
      <c r="B440" s="65"/>
      <c r="C440" s="39"/>
      <c r="D440" s="41"/>
      <c r="E440" s="42"/>
      <c r="F440" s="41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39"/>
      <c r="B441" s="65"/>
      <c r="C441" s="39"/>
      <c r="D441" s="41"/>
      <c r="E441" s="42"/>
      <c r="F441" s="41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39"/>
      <c r="B442" s="65"/>
      <c r="C442" s="39"/>
      <c r="D442" s="41"/>
      <c r="E442" s="42"/>
      <c r="F442" s="41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39"/>
      <c r="B443" s="65"/>
      <c r="C443" s="39"/>
      <c r="D443" s="41"/>
      <c r="E443" s="42"/>
      <c r="F443" s="41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39"/>
      <c r="B444" s="65"/>
      <c r="C444" s="39"/>
      <c r="D444" s="41"/>
      <c r="E444" s="42"/>
      <c r="F444" s="41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39"/>
      <c r="B445" s="65"/>
      <c r="C445" s="39"/>
      <c r="D445" s="41"/>
      <c r="E445" s="42"/>
      <c r="F445" s="41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39"/>
      <c r="B446" s="65"/>
      <c r="C446" s="39"/>
      <c r="D446" s="41"/>
      <c r="E446" s="42"/>
      <c r="F446" s="41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39"/>
      <c r="B447" s="65"/>
      <c r="C447" s="39"/>
      <c r="D447" s="41"/>
      <c r="E447" s="42"/>
      <c r="F447" s="41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39"/>
      <c r="B448" s="65"/>
      <c r="C448" s="39"/>
      <c r="D448" s="41"/>
      <c r="E448" s="42"/>
      <c r="F448" s="41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39"/>
      <c r="B449" s="65"/>
      <c r="C449" s="39"/>
      <c r="D449" s="41"/>
      <c r="E449" s="42"/>
      <c r="F449" s="41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39"/>
      <c r="B450" s="65"/>
      <c r="C450" s="39"/>
      <c r="D450" s="41"/>
      <c r="E450" s="42"/>
      <c r="F450" s="41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39"/>
      <c r="B451" s="65"/>
      <c r="C451" s="39"/>
      <c r="D451" s="41"/>
      <c r="E451" s="42"/>
      <c r="F451" s="41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39"/>
      <c r="B452" s="65"/>
      <c r="C452" s="39"/>
      <c r="D452" s="41"/>
      <c r="E452" s="42"/>
      <c r="F452" s="41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39"/>
      <c r="B453" s="65"/>
      <c r="C453" s="39"/>
      <c r="D453" s="41"/>
      <c r="E453" s="42"/>
      <c r="F453" s="41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39"/>
      <c r="B454" s="65"/>
      <c r="C454" s="39"/>
      <c r="D454" s="41"/>
      <c r="E454" s="42"/>
      <c r="F454" s="41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39"/>
      <c r="B455" s="65"/>
      <c r="C455" s="39"/>
      <c r="D455" s="41"/>
      <c r="E455" s="42"/>
      <c r="F455" s="41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39"/>
      <c r="B456" s="65"/>
      <c r="C456" s="39"/>
      <c r="D456" s="41"/>
      <c r="E456" s="42"/>
      <c r="F456" s="41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39"/>
      <c r="B457" s="65"/>
      <c r="C457" s="39"/>
      <c r="D457" s="41"/>
      <c r="E457" s="42"/>
      <c r="F457" s="41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39"/>
      <c r="B458" s="65"/>
      <c r="C458" s="39"/>
      <c r="D458" s="41"/>
      <c r="E458" s="42"/>
      <c r="F458" s="41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39"/>
      <c r="B459" s="65"/>
      <c r="C459" s="39"/>
      <c r="D459" s="41"/>
      <c r="E459" s="42"/>
      <c r="F459" s="41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39"/>
      <c r="B460" s="65"/>
      <c r="C460" s="39"/>
      <c r="D460" s="41"/>
      <c r="E460" s="42"/>
      <c r="F460" s="41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39"/>
      <c r="B461" s="65"/>
      <c r="C461" s="39"/>
      <c r="D461" s="41"/>
      <c r="E461" s="42"/>
      <c r="F461" s="41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39"/>
      <c r="B462" s="65"/>
      <c r="C462" s="39"/>
      <c r="D462" s="41"/>
      <c r="E462" s="42"/>
      <c r="F462" s="41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39"/>
      <c r="B463" s="65"/>
      <c r="C463" s="39"/>
      <c r="D463" s="41"/>
      <c r="E463" s="42"/>
      <c r="F463" s="41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39"/>
      <c r="B464" s="65"/>
      <c r="C464" s="39"/>
      <c r="D464" s="41"/>
      <c r="E464" s="42"/>
      <c r="F464" s="41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39"/>
      <c r="B465" s="65"/>
      <c r="C465" s="39"/>
      <c r="D465" s="41"/>
      <c r="E465" s="42"/>
      <c r="F465" s="41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39"/>
      <c r="B466" s="65"/>
      <c r="C466" s="39"/>
      <c r="D466" s="41"/>
      <c r="E466" s="42"/>
      <c r="F466" s="41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39"/>
      <c r="B467" s="65"/>
      <c r="C467" s="39"/>
      <c r="D467" s="41"/>
      <c r="E467" s="42"/>
      <c r="F467" s="41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39"/>
      <c r="B468" s="65"/>
      <c r="C468" s="39"/>
      <c r="D468" s="41"/>
      <c r="E468" s="42"/>
      <c r="F468" s="41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39"/>
      <c r="B469" s="65"/>
      <c r="C469" s="39"/>
      <c r="D469" s="41"/>
      <c r="E469" s="42"/>
      <c r="F469" s="41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39"/>
      <c r="B470" s="65"/>
      <c r="C470" s="39"/>
      <c r="D470" s="41"/>
      <c r="E470" s="42"/>
      <c r="F470" s="41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39"/>
      <c r="B471" s="65"/>
      <c r="C471" s="39"/>
      <c r="D471" s="41"/>
      <c r="E471" s="42"/>
      <c r="F471" s="41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39"/>
      <c r="B472" s="65"/>
      <c r="C472" s="39"/>
      <c r="D472" s="41"/>
      <c r="E472" s="42"/>
      <c r="F472" s="41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39"/>
      <c r="B473" s="65"/>
      <c r="C473" s="39"/>
      <c r="D473" s="41"/>
      <c r="E473" s="42"/>
      <c r="F473" s="41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39"/>
      <c r="B474" s="65"/>
      <c r="C474" s="39"/>
      <c r="D474" s="41"/>
      <c r="E474" s="42"/>
      <c r="F474" s="41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39"/>
      <c r="B475" s="65"/>
      <c r="C475" s="39"/>
      <c r="D475" s="41"/>
      <c r="E475" s="42"/>
      <c r="F475" s="41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39"/>
      <c r="B476" s="65"/>
      <c r="C476" s="39"/>
      <c r="D476" s="41"/>
      <c r="E476" s="42"/>
      <c r="F476" s="41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39"/>
      <c r="B477" s="65"/>
      <c r="C477" s="39"/>
      <c r="D477" s="41"/>
      <c r="E477" s="42"/>
      <c r="F477" s="41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39"/>
      <c r="B478" s="65"/>
      <c r="C478" s="39"/>
      <c r="D478" s="41"/>
      <c r="E478" s="42"/>
      <c r="F478" s="41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39"/>
      <c r="B479" s="65"/>
      <c r="C479" s="39"/>
      <c r="D479" s="41"/>
      <c r="E479" s="42"/>
      <c r="F479" s="41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39"/>
      <c r="B480" s="65"/>
      <c r="C480" s="39"/>
      <c r="D480" s="41"/>
      <c r="E480" s="42"/>
      <c r="F480" s="41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39"/>
      <c r="B481" s="65"/>
      <c r="C481" s="39"/>
      <c r="D481" s="41"/>
      <c r="E481" s="42"/>
      <c r="F481" s="41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39"/>
      <c r="B482" s="65"/>
      <c r="C482" s="39"/>
      <c r="D482" s="41"/>
      <c r="E482" s="42"/>
      <c r="F482" s="41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39"/>
      <c r="B483" s="65"/>
      <c r="C483" s="39"/>
      <c r="D483" s="41"/>
      <c r="E483" s="42"/>
      <c r="F483" s="41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39"/>
      <c r="B484" s="65"/>
      <c r="C484" s="39"/>
      <c r="D484" s="41"/>
      <c r="E484" s="42"/>
      <c r="F484" s="41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39"/>
      <c r="B485" s="65"/>
      <c r="C485" s="39"/>
      <c r="D485" s="41"/>
      <c r="E485" s="42"/>
      <c r="F485" s="41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39"/>
      <c r="B486" s="65"/>
      <c r="C486" s="39"/>
      <c r="D486" s="41"/>
      <c r="E486" s="42"/>
      <c r="F486" s="41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39"/>
      <c r="B487" s="65"/>
      <c r="C487" s="39"/>
      <c r="D487" s="41"/>
      <c r="E487" s="42"/>
      <c r="F487" s="41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39"/>
      <c r="B488" s="65"/>
      <c r="C488" s="39"/>
      <c r="D488" s="41"/>
      <c r="E488" s="42"/>
      <c r="F488" s="41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39"/>
      <c r="B489" s="65"/>
      <c r="C489" s="39"/>
      <c r="D489" s="41"/>
      <c r="E489" s="42"/>
      <c r="F489" s="41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39"/>
      <c r="B490" s="65"/>
      <c r="C490" s="39"/>
      <c r="D490" s="41"/>
      <c r="E490" s="42"/>
      <c r="F490" s="41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39"/>
      <c r="B491" s="65"/>
      <c r="C491" s="39"/>
      <c r="D491" s="41"/>
      <c r="E491" s="42"/>
      <c r="F491" s="41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39"/>
      <c r="B492" s="65"/>
      <c r="C492" s="39"/>
      <c r="D492" s="41"/>
      <c r="E492" s="42"/>
      <c r="F492" s="41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39"/>
      <c r="B493" s="65"/>
      <c r="C493" s="39"/>
      <c r="D493" s="41"/>
      <c r="E493" s="42"/>
      <c r="F493" s="41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39"/>
      <c r="B494" s="65"/>
      <c r="C494" s="39"/>
      <c r="D494" s="41"/>
      <c r="E494" s="42"/>
      <c r="F494" s="41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39"/>
      <c r="B495" s="65"/>
      <c r="C495" s="39"/>
      <c r="D495" s="41"/>
      <c r="E495" s="42"/>
      <c r="F495" s="41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39"/>
      <c r="B496" s="65"/>
      <c r="C496" s="39"/>
      <c r="D496" s="41"/>
      <c r="E496" s="42"/>
      <c r="F496" s="41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39"/>
      <c r="B497" s="65"/>
      <c r="C497" s="39"/>
      <c r="D497" s="41"/>
      <c r="E497" s="42"/>
      <c r="F497" s="41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39"/>
      <c r="B498" s="65"/>
      <c r="C498" s="39"/>
      <c r="D498" s="41"/>
      <c r="E498" s="42"/>
      <c r="F498" s="41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39"/>
      <c r="B499" s="65"/>
      <c r="C499" s="39"/>
      <c r="D499" s="41"/>
      <c r="E499" s="42"/>
      <c r="F499" s="41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39"/>
      <c r="B500" s="65"/>
      <c r="C500" s="39"/>
      <c r="D500" s="41"/>
      <c r="E500" s="42"/>
      <c r="F500" s="41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39"/>
      <c r="B501" s="65"/>
      <c r="C501" s="39"/>
      <c r="D501" s="41"/>
      <c r="E501" s="42"/>
      <c r="F501" s="41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39"/>
      <c r="B502" s="65"/>
      <c r="C502" s="39"/>
      <c r="D502" s="41"/>
      <c r="E502" s="42"/>
      <c r="F502" s="41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39"/>
      <c r="B503" s="65"/>
      <c r="C503" s="39"/>
      <c r="D503" s="41"/>
      <c r="E503" s="42"/>
      <c r="F503" s="41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39"/>
      <c r="B504" s="65"/>
      <c r="C504" s="39"/>
      <c r="D504" s="41"/>
      <c r="E504" s="42"/>
      <c r="F504" s="41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39"/>
      <c r="B505" s="65"/>
      <c r="C505" s="39"/>
      <c r="D505" s="41"/>
      <c r="E505" s="42"/>
      <c r="F505" s="41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39"/>
      <c r="B506" s="65"/>
      <c r="C506" s="39"/>
      <c r="D506" s="41"/>
      <c r="E506" s="42"/>
      <c r="F506" s="41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39"/>
      <c r="B507" s="65"/>
      <c r="C507" s="39"/>
      <c r="D507" s="41"/>
      <c r="E507" s="42"/>
      <c r="F507" s="41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39"/>
      <c r="B508" s="65"/>
      <c r="C508" s="39"/>
      <c r="D508" s="41"/>
      <c r="E508" s="42"/>
      <c r="F508" s="41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39"/>
      <c r="B509" s="65"/>
      <c r="C509" s="39"/>
      <c r="D509" s="41"/>
      <c r="E509" s="42"/>
      <c r="F509" s="41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39"/>
      <c r="B510" s="65"/>
      <c r="C510" s="39"/>
      <c r="D510" s="41"/>
      <c r="E510" s="42"/>
      <c r="F510" s="41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39"/>
      <c r="B511" s="65"/>
      <c r="C511" s="39"/>
      <c r="D511" s="41"/>
      <c r="E511" s="42"/>
      <c r="F511" s="41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39"/>
      <c r="B512" s="65"/>
      <c r="C512" s="39"/>
      <c r="D512" s="41"/>
      <c r="E512" s="42"/>
      <c r="F512" s="41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39"/>
      <c r="B513" s="65"/>
      <c r="C513" s="39"/>
      <c r="D513" s="41"/>
      <c r="E513" s="42"/>
      <c r="F513" s="41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39"/>
      <c r="B514" s="65"/>
      <c r="C514" s="39"/>
      <c r="D514" s="41"/>
      <c r="E514" s="42"/>
      <c r="F514" s="41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39"/>
      <c r="B515" s="65"/>
      <c r="C515" s="39"/>
      <c r="D515" s="41"/>
      <c r="E515" s="42"/>
      <c r="F515" s="41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39"/>
      <c r="B516" s="65"/>
      <c r="C516" s="39"/>
      <c r="D516" s="41"/>
      <c r="E516" s="42"/>
      <c r="F516" s="41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39"/>
      <c r="B517" s="65"/>
      <c r="C517" s="39"/>
      <c r="D517" s="41"/>
      <c r="E517" s="42"/>
      <c r="F517" s="41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39"/>
      <c r="B518" s="65"/>
      <c r="C518" s="39"/>
      <c r="D518" s="41"/>
      <c r="E518" s="42"/>
      <c r="F518" s="41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39"/>
      <c r="B519" s="65"/>
      <c r="C519" s="39"/>
      <c r="D519" s="41"/>
      <c r="E519" s="42"/>
      <c r="F519" s="41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39"/>
      <c r="B520" s="65"/>
      <c r="C520" s="39"/>
      <c r="D520" s="41"/>
      <c r="E520" s="42"/>
      <c r="F520" s="41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39"/>
      <c r="B521" s="65"/>
      <c r="C521" s="39"/>
      <c r="D521" s="41"/>
      <c r="E521" s="42"/>
      <c r="F521" s="41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39"/>
      <c r="B522" s="65"/>
      <c r="C522" s="39"/>
      <c r="D522" s="41"/>
      <c r="E522" s="42"/>
      <c r="F522" s="41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39"/>
      <c r="B523" s="65"/>
      <c r="C523" s="39"/>
      <c r="D523" s="41"/>
      <c r="E523" s="42"/>
      <c r="F523" s="41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39"/>
      <c r="B524" s="65"/>
      <c r="C524" s="39"/>
      <c r="D524" s="41"/>
      <c r="E524" s="42"/>
      <c r="F524" s="41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39"/>
      <c r="B525" s="65"/>
      <c r="C525" s="39"/>
      <c r="D525" s="41"/>
      <c r="E525" s="42"/>
      <c r="F525" s="41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39"/>
      <c r="B526" s="65"/>
      <c r="C526" s="39"/>
      <c r="D526" s="41"/>
      <c r="E526" s="42"/>
      <c r="F526" s="41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39"/>
      <c r="B527" s="65"/>
      <c r="C527" s="39"/>
      <c r="D527" s="41"/>
      <c r="E527" s="42"/>
      <c r="F527" s="41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39"/>
      <c r="B528" s="65"/>
      <c r="C528" s="39"/>
      <c r="D528" s="41"/>
      <c r="E528" s="42"/>
      <c r="F528" s="41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39"/>
      <c r="B529" s="65"/>
      <c r="C529" s="39"/>
      <c r="D529" s="41"/>
      <c r="E529" s="42"/>
      <c r="F529" s="41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39"/>
      <c r="B530" s="65"/>
      <c r="C530" s="39"/>
      <c r="D530" s="41"/>
      <c r="E530" s="42"/>
      <c r="F530" s="41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39"/>
      <c r="B531" s="65"/>
      <c r="C531" s="39"/>
      <c r="D531" s="41"/>
      <c r="E531" s="42"/>
      <c r="F531" s="41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39"/>
      <c r="B532" s="65"/>
      <c r="C532" s="39"/>
      <c r="D532" s="41"/>
      <c r="E532" s="42"/>
      <c r="F532" s="41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39"/>
      <c r="B533" s="65"/>
      <c r="C533" s="39"/>
      <c r="D533" s="41"/>
      <c r="E533" s="42"/>
      <c r="F533" s="41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39"/>
      <c r="B534" s="65"/>
      <c r="C534" s="39"/>
      <c r="D534" s="41"/>
      <c r="E534" s="42"/>
      <c r="F534" s="41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39"/>
      <c r="B535" s="65"/>
      <c r="C535" s="39"/>
      <c r="D535" s="41"/>
      <c r="E535" s="42"/>
      <c r="F535" s="41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39"/>
      <c r="B536" s="65"/>
      <c r="C536" s="39"/>
      <c r="D536" s="41"/>
      <c r="E536" s="42"/>
      <c r="F536" s="41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39"/>
      <c r="B537" s="65"/>
      <c r="C537" s="39"/>
      <c r="D537" s="41"/>
      <c r="E537" s="42"/>
      <c r="F537" s="41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39"/>
      <c r="B538" s="65"/>
      <c r="C538" s="39"/>
      <c r="D538" s="41"/>
      <c r="E538" s="42"/>
      <c r="F538" s="41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39"/>
      <c r="B539" s="65"/>
      <c r="C539" s="39"/>
      <c r="D539" s="41"/>
      <c r="E539" s="42"/>
      <c r="F539" s="41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39"/>
      <c r="B540" s="65"/>
      <c r="C540" s="39"/>
      <c r="D540" s="41"/>
      <c r="E540" s="42"/>
      <c r="F540" s="41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39"/>
      <c r="B541" s="65"/>
      <c r="C541" s="39"/>
      <c r="D541" s="41"/>
      <c r="E541" s="42"/>
      <c r="F541" s="41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39"/>
      <c r="B542" s="65"/>
      <c r="C542" s="39"/>
      <c r="D542" s="41"/>
      <c r="E542" s="42"/>
      <c r="F542" s="41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39"/>
      <c r="B543" s="65"/>
      <c r="C543" s="39"/>
      <c r="D543" s="41"/>
      <c r="E543" s="42"/>
      <c r="F543" s="41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39"/>
      <c r="B544" s="65"/>
      <c r="C544" s="39"/>
      <c r="D544" s="41"/>
      <c r="E544" s="42"/>
      <c r="F544" s="41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39"/>
      <c r="B545" s="65"/>
      <c r="C545" s="39"/>
      <c r="D545" s="41"/>
      <c r="E545" s="42"/>
      <c r="F545" s="41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39"/>
      <c r="B546" s="65"/>
      <c r="C546" s="39"/>
      <c r="D546" s="41"/>
      <c r="E546" s="42"/>
      <c r="F546" s="41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39"/>
      <c r="B547" s="65"/>
      <c r="C547" s="39"/>
      <c r="D547" s="41"/>
      <c r="E547" s="42"/>
      <c r="F547" s="41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39"/>
      <c r="B548" s="65"/>
      <c r="C548" s="39"/>
      <c r="D548" s="41"/>
      <c r="E548" s="42"/>
      <c r="F548" s="41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39"/>
      <c r="B549" s="65"/>
      <c r="C549" s="39"/>
      <c r="D549" s="41"/>
      <c r="E549" s="42"/>
      <c r="F549" s="41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39"/>
      <c r="B550" s="65"/>
      <c r="C550" s="39"/>
      <c r="D550" s="41"/>
      <c r="E550" s="42"/>
      <c r="F550" s="41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39"/>
      <c r="B551" s="65"/>
      <c r="C551" s="39"/>
      <c r="D551" s="41"/>
      <c r="E551" s="42"/>
      <c r="F551" s="41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39"/>
      <c r="B552" s="65"/>
      <c r="C552" s="39"/>
      <c r="D552" s="41"/>
      <c r="E552" s="42"/>
      <c r="F552" s="41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39"/>
      <c r="B553" s="65"/>
      <c r="C553" s="39"/>
      <c r="D553" s="41"/>
      <c r="E553" s="42"/>
      <c r="F553" s="41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39"/>
      <c r="B554" s="65"/>
      <c r="C554" s="39"/>
      <c r="D554" s="41"/>
      <c r="E554" s="42"/>
      <c r="F554" s="41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39"/>
      <c r="B555" s="65"/>
      <c r="C555" s="39"/>
      <c r="D555" s="41"/>
      <c r="E555" s="42"/>
      <c r="F555" s="41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39"/>
      <c r="B556" s="65"/>
      <c r="C556" s="39"/>
      <c r="D556" s="41"/>
      <c r="E556" s="42"/>
      <c r="F556" s="41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39"/>
      <c r="B557" s="65"/>
      <c r="C557" s="39"/>
      <c r="D557" s="41"/>
      <c r="E557" s="42"/>
      <c r="F557" s="41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39"/>
      <c r="B558" s="65"/>
      <c r="C558" s="39"/>
      <c r="D558" s="41"/>
      <c r="E558" s="42"/>
      <c r="F558" s="41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39"/>
      <c r="B559" s="65"/>
      <c r="C559" s="39"/>
      <c r="D559" s="41"/>
      <c r="E559" s="42"/>
      <c r="F559" s="41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39"/>
      <c r="B560" s="65"/>
      <c r="C560" s="39"/>
      <c r="D560" s="41"/>
      <c r="E560" s="42"/>
      <c r="F560" s="41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39"/>
      <c r="B561" s="65"/>
      <c r="C561" s="39"/>
      <c r="D561" s="41"/>
      <c r="E561" s="42"/>
      <c r="F561" s="41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39"/>
      <c r="B562" s="65"/>
      <c r="C562" s="39"/>
      <c r="D562" s="41"/>
      <c r="E562" s="42"/>
      <c r="F562" s="41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39"/>
      <c r="B563" s="65"/>
      <c r="C563" s="39"/>
      <c r="D563" s="41"/>
      <c r="E563" s="42"/>
      <c r="F563" s="41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39"/>
      <c r="B564" s="65"/>
      <c r="C564" s="39"/>
      <c r="D564" s="41"/>
      <c r="E564" s="42"/>
      <c r="F564" s="41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39"/>
      <c r="B565" s="65"/>
      <c r="C565" s="39"/>
      <c r="D565" s="41"/>
      <c r="E565" s="42"/>
      <c r="F565" s="41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39"/>
      <c r="B566" s="65"/>
      <c r="C566" s="39"/>
      <c r="D566" s="41"/>
      <c r="E566" s="42"/>
      <c r="F566" s="41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39"/>
      <c r="B567" s="65"/>
      <c r="C567" s="39"/>
      <c r="D567" s="41"/>
      <c r="E567" s="42"/>
      <c r="F567" s="41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39"/>
      <c r="B568" s="65"/>
      <c r="C568" s="39"/>
      <c r="D568" s="41"/>
      <c r="E568" s="42"/>
      <c r="F568" s="41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39"/>
      <c r="B569" s="65"/>
      <c r="C569" s="39"/>
      <c r="D569" s="41"/>
      <c r="E569" s="42"/>
      <c r="F569" s="41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39"/>
      <c r="B570" s="65"/>
      <c r="C570" s="39"/>
      <c r="D570" s="41"/>
      <c r="E570" s="42"/>
      <c r="F570" s="41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39"/>
      <c r="B571" s="65"/>
      <c r="C571" s="39"/>
      <c r="D571" s="41"/>
      <c r="E571" s="42"/>
      <c r="F571" s="41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39"/>
      <c r="B572" s="65"/>
      <c r="C572" s="39"/>
      <c r="D572" s="41"/>
      <c r="E572" s="42"/>
      <c r="F572" s="41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39"/>
      <c r="B573" s="65"/>
      <c r="C573" s="39"/>
      <c r="D573" s="41"/>
      <c r="E573" s="42"/>
      <c r="F573" s="41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39"/>
      <c r="B574" s="65"/>
      <c r="C574" s="39"/>
      <c r="D574" s="41"/>
      <c r="E574" s="42"/>
      <c r="F574" s="41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39"/>
      <c r="B575" s="65"/>
      <c r="C575" s="39"/>
      <c r="D575" s="41"/>
      <c r="E575" s="42"/>
      <c r="F575" s="41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39"/>
      <c r="B576" s="65"/>
      <c r="C576" s="39"/>
      <c r="D576" s="41"/>
      <c r="E576" s="42"/>
      <c r="F576" s="41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39"/>
      <c r="B577" s="65"/>
      <c r="C577" s="39"/>
      <c r="D577" s="41"/>
      <c r="E577" s="42"/>
      <c r="F577" s="41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39"/>
      <c r="B578" s="65"/>
      <c r="C578" s="39"/>
      <c r="D578" s="41"/>
      <c r="E578" s="42"/>
      <c r="F578" s="41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39"/>
      <c r="B579" s="65"/>
      <c r="C579" s="39"/>
      <c r="D579" s="41"/>
      <c r="E579" s="42"/>
      <c r="F579" s="41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39"/>
      <c r="B580" s="65"/>
      <c r="C580" s="39"/>
      <c r="D580" s="41"/>
      <c r="E580" s="42"/>
      <c r="F580" s="41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39"/>
      <c r="B581" s="65"/>
      <c r="C581" s="39"/>
      <c r="D581" s="41"/>
      <c r="E581" s="42"/>
      <c r="F581" s="41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39"/>
      <c r="B582" s="65"/>
      <c r="C582" s="39"/>
      <c r="D582" s="41"/>
      <c r="E582" s="42"/>
      <c r="F582" s="41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39"/>
      <c r="B583" s="65"/>
      <c r="C583" s="39"/>
      <c r="D583" s="41"/>
      <c r="E583" s="42"/>
      <c r="F583" s="41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39"/>
      <c r="B584" s="65"/>
      <c r="C584" s="39"/>
      <c r="D584" s="41"/>
      <c r="E584" s="42"/>
      <c r="F584" s="41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39"/>
      <c r="B585" s="65"/>
      <c r="C585" s="39"/>
      <c r="D585" s="41"/>
      <c r="E585" s="42"/>
      <c r="F585" s="41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39"/>
      <c r="B586" s="65"/>
      <c r="C586" s="39"/>
      <c r="D586" s="41"/>
      <c r="E586" s="42"/>
      <c r="F586" s="41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39"/>
      <c r="B587" s="65"/>
      <c r="C587" s="39"/>
      <c r="D587" s="41"/>
      <c r="E587" s="42"/>
      <c r="F587" s="41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39"/>
      <c r="B588" s="65"/>
      <c r="C588" s="39"/>
      <c r="D588" s="41"/>
      <c r="E588" s="42"/>
      <c r="F588" s="41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39"/>
      <c r="B589" s="65"/>
      <c r="C589" s="39"/>
      <c r="D589" s="41"/>
      <c r="E589" s="42"/>
      <c r="F589" s="41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39"/>
      <c r="B590" s="65"/>
      <c r="C590" s="39"/>
      <c r="D590" s="41"/>
      <c r="E590" s="42"/>
      <c r="F590" s="41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39"/>
      <c r="B591" s="65"/>
      <c r="C591" s="39"/>
      <c r="D591" s="41"/>
      <c r="E591" s="42"/>
      <c r="F591" s="41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39"/>
      <c r="B592" s="65"/>
      <c r="C592" s="39"/>
      <c r="D592" s="41"/>
      <c r="E592" s="42"/>
      <c r="F592" s="41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39"/>
      <c r="B593" s="65"/>
      <c r="C593" s="39"/>
      <c r="D593" s="41"/>
      <c r="E593" s="42"/>
      <c r="F593" s="41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39"/>
      <c r="B594" s="65"/>
      <c r="C594" s="39"/>
      <c r="D594" s="41"/>
      <c r="E594" s="42"/>
      <c r="F594" s="41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39"/>
      <c r="B595" s="65"/>
      <c r="C595" s="39"/>
      <c r="D595" s="41"/>
      <c r="E595" s="42"/>
      <c r="F595" s="41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39"/>
      <c r="B596" s="65"/>
      <c r="C596" s="39"/>
      <c r="D596" s="41"/>
      <c r="E596" s="42"/>
      <c r="F596" s="41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39"/>
      <c r="B597" s="65"/>
      <c r="C597" s="39"/>
      <c r="D597" s="41"/>
      <c r="E597" s="42"/>
      <c r="F597" s="41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39"/>
      <c r="B598" s="65"/>
      <c r="C598" s="39"/>
      <c r="D598" s="41"/>
      <c r="E598" s="42"/>
      <c r="F598" s="41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39"/>
      <c r="B599" s="65"/>
      <c r="C599" s="39"/>
      <c r="D599" s="41"/>
      <c r="E599" s="42"/>
      <c r="F599" s="41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39"/>
      <c r="B600" s="65"/>
      <c r="C600" s="39"/>
      <c r="D600" s="41"/>
      <c r="E600" s="42"/>
      <c r="F600" s="41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39"/>
      <c r="B601" s="65"/>
      <c r="C601" s="39"/>
      <c r="D601" s="41"/>
      <c r="E601" s="42"/>
      <c r="F601" s="41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39"/>
      <c r="B602" s="65"/>
      <c r="C602" s="39"/>
      <c r="D602" s="41"/>
      <c r="E602" s="42"/>
      <c r="F602" s="41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39"/>
      <c r="B603" s="65"/>
      <c r="C603" s="39"/>
      <c r="D603" s="41"/>
      <c r="E603" s="42"/>
      <c r="F603" s="41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39"/>
      <c r="B604" s="65"/>
      <c r="C604" s="39"/>
      <c r="D604" s="41"/>
      <c r="E604" s="42"/>
      <c r="F604" s="41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39"/>
      <c r="B605" s="65"/>
      <c r="C605" s="39"/>
      <c r="D605" s="41"/>
      <c r="E605" s="42"/>
      <c r="F605" s="41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39"/>
      <c r="B606" s="65"/>
      <c r="C606" s="39"/>
      <c r="D606" s="41"/>
      <c r="E606" s="42"/>
      <c r="F606" s="41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39"/>
      <c r="B607" s="65"/>
      <c r="C607" s="39"/>
      <c r="D607" s="41"/>
      <c r="E607" s="42"/>
      <c r="F607" s="41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39"/>
      <c r="B608" s="65"/>
      <c r="C608" s="39"/>
      <c r="D608" s="41"/>
      <c r="E608" s="42"/>
      <c r="F608" s="41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39"/>
      <c r="B609" s="65"/>
      <c r="C609" s="39"/>
      <c r="D609" s="41"/>
      <c r="E609" s="42"/>
      <c r="F609" s="41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39"/>
      <c r="B610" s="65"/>
      <c r="C610" s="39"/>
      <c r="D610" s="41"/>
      <c r="E610" s="42"/>
      <c r="F610" s="41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39"/>
      <c r="B611" s="65"/>
      <c r="C611" s="39"/>
      <c r="D611" s="41"/>
      <c r="E611" s="42"/>
      <c r="F611" s="41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39"/>
      <c r="B612" s="65"/>
      <c r="C612" s="39"/>
      <c r="D612" s="41"/>
      <c r="E612" s="42"/>
      <c r="F612" s="41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39"/>
      <c r="B613" s="65"/>
      <c r="C613" s="39"/>
      <c r="D613" s="41"/>
      <c r="E613" s="42"/>
      <c r="F613" s="41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39"/>
      <c r="B614" s="65"/>
      <c r="C614" s="39"/>
      <c r="D614" s="41"/>
      <c r="E614" s="42"/>
      <c r="F614" s="41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39"/>
      <c r="B615" s="65"/>
      <c r="C615" s="39"/>
      <c r="D615" s="41"/>
      <c r="E615" s="42"/>
      <c r="F615" s="41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39"/>
      <c r="B616" s="65"/>
      <c r="C616" s="39"/>
      <c r="D616" s="41"/>
      <c r="E616" s="42"/>
      <c r="F616" s="41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39"/>
      <c r="B617" s="65"/>
      <c r="C617" s="39"/>
      <c r="D617" s="41"/>
      <c r="E617" s="42"/>
      <c r="F617" s="41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39"/>
      <c r="B618" s="65"/>
      <c r="C618" s="39"/>
      <c r="D618" s="41"/>
      <c r="E618" s="42"/>
      <c r="F618" s="41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39"/>
      <c r="B619" s="65"/>
      <c r="C619" s="39"/>
      <c r="D619" s="41"/>
      <c r="E619" s="42"/>
      <c r="F619" s="41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39"/>
      <c r="B620" s="65"/>
      <c r="C620" s="39"/>
      <c r="D620" s="41"/>
      <c r="E620" s="42"/>
      <c r="F620" s="41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39"/>
      <c r="B621" s="65"/>
      <c r="C621" s="39"/>
      <c r="D621" s="41"/>
      <c r="E621" s="42"/>
      <c r="F621" s="41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39"/>
      <c r="B622" s="65"/>
      <c r="C622" s="39"/>
      <c r="D622" s="41"/>
      <c r="E622" s="42"/>
      <c r="F622" s="41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39"/>
      <c r="B623" s="65"/>
      <c r="C623" s="39"/>
      <c r="D623" s="41"/>
      <c r="E623" s="42"/>
      <c r="F623" s="41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39"/>
      <c r="B624" s="65"/>
      <c r="C624" s="39"/>
      <c r="D624" s="41"/>
      <c r="E624" s="42"/>
      <c r="F624" s="41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39"/>
      <c r="B625" s="65"/>
      <c r="C625" s="39"/>
      <c r="D625" s="41"/>
      <c r="E625" s="42"/>
      <c r="F625" s="41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39"/>
      <c r="B626" s="65"/>
      <c r="C626" s="39"/>
      <c r="D626" s="41"/>
      <c r="E626" s="42"/>
      <c r="F626" s="41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39"/>
      <c r="B627" s="65"/>
      <c r="C627" s="39"/>
      <c r="D627" s="41"/>
      <c r="E627" s="42"/>
      <c r="F627" s="41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39"/>
      <c r="B628" s="65"/>
      <c r="C628" s="39"/>
      <c r="D628" s="41"/>
      <c r="E628" s="42"/>
      <c r="F628" s="41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39"/>
      <c r="B629" s="65"/>
      <c r="C629" s="39"/>
      <c r="D629" s="41"/>
      <c r="E629" s="42"/>
      <c r="F629" s="41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39"/>
      <c r="B630" s="65"/>
      <c r="C630" s="39"/>
      <c r="D630" s="41"/>
      <c r="E630" s="42"/>
      <c r="F630" s="41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39"/>
      <c r="B631" s="65"/>
      <c r="C631" s="39"/>
      <c r="D631" s="41"/>
      <c r="E631" s="42"/>
      <c r="F631" s="41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39"/>
      <c r="B632" s="65"/>
      <c r="C632" s="39"/>
      <c r="D632" s="41"/>
      <c r="E632" s="42"/>
      <c r="F632" s="41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39"/>
      <c r="B633" s="65"/>
      <c r="C633" s="39"/>
      <c r="D633" s="41"/>
      <c r="E633" s="42"/>
      <c r="F633" s="41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39"/>
      <c r="B634" s="65"/>
      <c r="C634" s="39"/>
      <c r="D634" s="41"/>
      <c r="E634" s="42"/>
      <c r="F634" s="41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39"/>
      <c r="B635" s="65"/>
      <c r="C635" s="39"/>
      <c r="D635" s="41"/>
      <c r="E635" s="42"/>
      <c r="F635" s="41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39"/>
      <c r="B636" s="65"/>
      <c r="C636" s="39"/>
      <c r="D636" s="41"/>
      <c r="E636" s="42"/>
      <c r="F636" s="41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39"/>
      <c r="B637" s="65"/>
      <c r="C637" s="39"/>
      <c r="D637" s="41"/>
      <c r="E637" s="42"/>
      <c r="F637" s="41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39"/>
      <c r="B638" s="65"/>
      <c r="C638" s="39"/>
      <c r="D638" s="41"/>
      <c r="E638" s="42"/>
      <c r="F638" s="41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39"/>
      <c r="B639" s="65"/>
      <c r="C639" s="39"/>
      <c r="D639" s="41"/>
      <c r="E639" s="42"/>
      <c r="F639" s="41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39"/>
      <c r="B640" s="65"/>
      <c r="C640" s="39"/>
      <c r="D640" s="41"/>
      <c r="E640" s="42"/>
      <c r="F640" s="41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39"/>
      <c r="B641" s="65"/>
      <c r="C641" s="39"/>
      <c r="D641" s="41"/>
      <c r="E641" s="42"/>
      <c r="F641" s="41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39"/>
      <c r="B642" s="65"/>
      <c r="C642" s="39"/>
      <c r="D642" s="41"/>
      <c r="E642" s="42"/>
      <c r="F642" s="41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39"/>
      <c r="B643" s="65"/>
      <c r="C643" s="39"/>
      <c r="D643" s="41"/>
      <c r="E643" s="42"/>
      <c r="F643" s="41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39"/>
      <c r="B644" s="65"/>
      <c r="C644" s="39"/>
      <c r="D644" s="41"/>
      <c r="E644" s="42"/>
      <c r="F644" s="41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39"/>
      <c r="B645" s="65"/>
      <c r="C645" s="39"/>
      <c r="D645" s="41"/>
      <c r="E645" s="42"/>
      <c r="F645" s="41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39"/>
      <c r="B646" s="65"/>
      <c r="C646" s="39"/>
      <c r="D646" s="41"/>
      <c r="E646" s="42"/>
      <c r="F646" s="41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39"/>
      <c r="B647" s="65"/>
      <c r="C647" s="39"/>
      <c r="D647" s="41"/>
      <c r="E647" s="42"/>
      <c r="F647" s="41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39"/>
      <c r="B648" s="65"/>
      <c r="C648" s="39"/>
      <c r="D648" s="41"/>
      <c r="E648" s="42"/>
      <c r="F648" s="41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39"/>
      <c r="B649" s="65"/>
      <c r="C649" s="39"/>
      <c r="D649" s="41"/>
      <c r="E649" s="42"/>
      <c r="F649" s="41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39"/>
      <c r="B650" s="65"/>
      <c r="C650" s="39"/>
      <c r="D650" s="41"/>
      <c r="E650" s="42"/>
      <c r="F650" s="41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39"/>
      <c r="B651" s="65"/>
      <c r="C651" s="39"/>
      <c r="D651" s="41"/>
      <c r="E651" s="42"/>
      <c r="F651" s="41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39"/>
      <c r="B652" s="65"/>
      <c r="C652" s="39"/>
      <c r="D652" s="41"/>
      <c r="E652" s="42"/>
      <c r="F652" s="41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39"/>
      <c r="B653" s="65"/>
      <c r="C653" s="39"/>
      <c r="D653" s="41"/>
      <c r="E653" s="42"/>
      <c r="F653" s="41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39"/>
      <c r="B654" s="65"/>
      <c r="C654" s="39"/>
      <c r="D654" s="41"/>
      <c r="E654" s="42"/>
      <c r="F654" s="41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39"/>
      <c r="B655" s="65"/>
      <c r="C655" s="39"/>
      <c r="D655" s="41"/>
      <c r="E655" s="42"/>
      <c r="F655" s="41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39"/>
      <c r="B656" s="65"/>
      <c r="C656" s="39"/>
      <c r="D656" s="41"/>
      <c r="E656" s="42"/>
      <c r="F656" s="41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39"/>
      <c r="B657" s="65"/>
      <c r="C657" s="39"/>
      <c r="D657" s="41"/>
      <c r="E657" s="42"/>
      <c r="F657" s="41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39"/>
      <c r="B658" s="65"/>
      <c r="C658" s="39"/>
      <c r="D658" s="41"/>
      <c r="E658" s="42"/>
      <c r="F658" s="41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39"/>
      <c r="B659" s="65"/>
      <c r="C659" s="39"/>
      <c r="D659" s="41"/>
      <c r="E659" s="42"/>
      <c r="F659" s="41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39"/>
      <c r="B660" s="65"/>
      <c r="C660" s="39"/>
      <c r="D660" s="41"/>
      <c r="E660" s="42"/>
      <c r="F660" s="41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39"/>
      <c r="B661" s="65"/>
      <c r="C661" s="39"/>
      <c r="D661" s="41"/>
      <c r="E661" s="42"/>
      <c r="F661" s="41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39"/>
      <c r="B662" s="65"/>
      <c r="C662" s="39"/>
      <c r="D662" s="41"/>
      <c r="E662" s="42"/>
      <c r="F662" s="41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39"/>
      <c r="B663" s="65"/>
      <c r="C663" s="39"/>
      <c r="D663" s="41"/>
      <c r="E663" s="42"/>
      <c r="F663" s="41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39"/>
      <c r="B664" s="65"/>
      <c r="C664" s="39"/>
      <c r="D664" s="41"/>
      <c r="E664" s="42"/>
      <c r="F664" s="41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39"/>
      <c r="B665" s="65"/>
      <c r="C665" s="39"/>
      <c r="D665" s="41"/>
      <c r="E665" s="42"/>
      <c r="F665" s="41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39"/>
      <c r="B666" s="65"/>
      <c r="C666" s="39"/>
      <c r="D666" s="41"/>
      <c r="E666" s="42"/>
      <c r="F666" s="41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39"/>
      <c r="B667" s="65"/>
      <c r="C667" s="39"/>
      <c r="D667" s="41"/>
      <c r="E667" s="42"/>
      <c r="F667" s="41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39"/>
      <c r="B668" s="65"/>
      <c r="C668" s="39"/>
      <c r="D668" s="41"/>
      <c r="E668" s="42"/>
      <c r="F668" s="41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39"/>
      <c r="B669" s="65"/>
      <c r="C669" s="39"/>
      <c r="D669" s="41"/>
      <c r="E669" s="42"/>
      <c r="F669" s="41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39"/>
      <c r="B670" s="65"/>
      <c r="C670" s="39"/>
      <c r="D670" s="41"/>
      <c r="E670" s="42"/>
      <c r="F670" s="41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39"/>
      <c r="B671" s="65"/>
      <c r="C671" s="39"/>
      <c r="D671" s="41"/>
      <c r="E671" s="42"/>
      <c r="F671" s="41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39"/>
      <c r="B672" s="65"/>
      <c r="C672" s="39"/>
      <c r="D672" s="41"/>
      <c r="E672" s="42"/>
      <c r="F672" s="41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39"/>
      <c r="B673" s="65"/>
      <c r="C673" s="39"/>
      <c r="D673" s="41"/>
      <c r="E673" s="42"/>
      <c r="F673" s="41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39"/>
      <c r="B674" s="65"/>
      <c r="C674" s="39"/>
      <c r="D674" s="41"/>
      <c r="E674" s="42"/>
      <c r="F674" s="41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39"/>
      <c r="B675" s="65"/>
      <c r="C675" s="39"/>
      <c r="D675" s="41"/>
      <c r="E675" s="42"/>
      <c r="F675" s="41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39"/>
      <c r="B676" s="65"/>
      <c r="C676" s="39"/>
      <c r="D676" s="41"/>
      <c r="E676" s="42"/>
      <c r="F676" s="41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39"/>
      <c r="B677" s="65"/>
      <c r="C677" s="39"/>
      <c r="D677" s="41"/>
      <c r="E677" s="42"/>
      <c r="F677" s="41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39"/>
      <c r="B678" s="65"/>
      <c r="C678" s="39"/>
      <c r="D678" s="41"/>
      <c r="E678" s="42"/>
      <c r="F678" s="41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39"/>
      <c r="B679" s="65"/>
      <c r="C679" s="39"/>
      <c r="D679" s="41"/>
      <c r="E679" s="42"/>
      <c r="F679" s="41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39"/>
      <c r="B680" s="65"/>
      <c r="C680" s="39"/>
      <c r="D680" s="41"/>
      <c r="E680" s="42"/>
      <c r="F680" s="41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39"/>
      <c r="B681" s="65"/>
      <c r="C681" s="39"/>
      <c r="D681" s="41"/>
      <c r="E681" s="42"/>
      <c r="F681" s="41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39"/>
      <c r="B682" s="65"/>
      <c r="C682" s="39"/>
      <c r="D682" s="41"/>
      <c r="E682" s="42"/>
      <c r="F682" s="41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39"/>
      <c r="B683" s="65"/>
      <c r="C683" s="39"/>
      <c r="D683" s="41"/>
      <c r="E683" s="42"/>
      <c r="F683" s="41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39"/>
      <c r="B684" s="65"/>
      <c r="C684" s="39"/>
      <c r="D684" s="41"/>
      <c r="E684" s="42"/>
      <c r="F684" s="41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39"/>
      <c r="B685" s="65"/>
      <c r="C685" s="39"/>
      <c r="D685" s="41"/>
      <c r="E685" s="42"/>
      <c r="F685" s="41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39"/>
      <c r="B686" s="65"/>
      <c r="C686" s="39"/>
      <c r="D686" s="41"/>
      <c r="E686" s="42"/>
      <c r="F686" s="41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39"/>
      <c r="B687" s="65"/>
      <c r="C687" s="39"/>
      <c r="D687" s="41"/>
      <c r="E687" s="42"/>
      <c r="F687" s="41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39"/>
      <c r="B688" s="65"/>
      <c r="C688" s="39"/>
      <c r="D688" s="41"/>
      <c r="E688" s="42"/>
      <c r="F688" s="41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39"/>
      <c r="B689" s="65"/>
      <c r="C689" s="39"/>
      <c r="D689" s="41"/>
      <c r="E689" s="42"/>
      <c r="F689" s="41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39"/>
      <c r="B690" s="65"/>
      <c r="C690" s="39"/>
      <c r="D690" s="41"/>
      <c r="E690" s="42"/>
      <c r="F690" s="41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39"/>
      <c r="B691" s="65"/>
      <c r="C691" s="39"/>
      <c r="D691" s="41"/>
      <c r="E691" s="42"/>
      <c r="F691" s="41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39"/>
      <c r="B692" s="65"/>
      <c r="C692" s="39"/>
      <c r="D692" s="41"/>
      <c r="E692" s="42"/>
      <c r="F692" s="41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39"/>
      <c r="B693" s="65"/>
      <c r="C693" s="39"/>
      <c r="D693" s="41"/>
      <c r="E693" s="42"/>
      <c r="F693" s="41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39"/>
      <c r="B694" s="65"/>
      <c r="C694" s="39"/>
      <c r="D694" s="41"/>
      <c r="E694" s="42"/>
      <c r="F694" s="41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39"/>
      <c r="B695" s="65"/>
      <c r="C695" s="39"/>
      <c r="D695" s="41"/>
      <c r="E695" s="42"/>
      <c r="F695" s="41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39"/>
      <c r="B696" s="65"/>
      <c r="C696" s="39"/>
      <c r="D696" s="41"/>
      <c r="E696" s="42"/>
      <c r="F696" s="41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39"/>
      <c r="B697" s="65"/>
      <c r="C697" s="39"/>
      <c r="D697" s="41"/>
      <c r="E697" s="42"/>
      <c r="F697" s="41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39"/>
      <c r="B698" s="65"/>
      <c r="C698" s="39"/>
      <c r="D698" s="41"/>
      <c r="E698" s="42"/>
      <c r="F698" s="41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39"/>
      <c r="B699" s="65"/>
      <c r="C699" s="39"/>
      <c r="D699" s="41"/>
      <c r="E699" s="42"/>
      <c r="F699" s="41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39"/>
      <c r="B700" s="65"/>
      <c r="C700" s="39"/>
      <c r="D700" s="41"/>
      <c r="E700" s="42"/>
      <c r="F700" s="41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39"/>
      <c r="B701" s="65"/>
      <c r="C701" s="39"/>
      <c r="D701" s="41"/>
      <c r="E701" s="42"/>
      <c r="F701" s="41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39"/>
      <c r="B702" s="65"/>
      <c r="C702" s="39"/>
      <c r="D702" s="41"/>
      <c r="E702" s="42"/>
      <c r="F702" s="41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39"/>
      <c r="B703" s="65"/>
      <c r="C703" s="39"/>
      <c r="D703" s="41"/>
      <c r="E703" s="42"/>
      <c r="F703" s="41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39"/>
      <c r="B704" s="65"/>
      <c r="C704" s="39"/>
      <c r="D704" s="41"/>
      <c r="E704" s="42"/>
      <c r="F704" s="41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39"/>
      <c r="B705" s="65"/>
      <c r="C705" s="39"/>
      <c r="D705" s="41"/>
      <c r="E705" s="42"/>
      <c r="F705" s="41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39"/>
      <c r="B706" s="65"/>
      <c r="C706" s="39"/>
      <c r="D706" s="41"/>
      <c r="E706" s="42"/>
      <c r="F706" s="41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39"/>
      <c r="B707" s="65"/>
      <c r="C707" s="39"/>
      <c r="D707" s="41"/>
      <c r="E707" s="42"/>
      <c r="F707" s="41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39"/>
      <c r="B708" s="65"/>
      <c r="C708" s="39"/>
      <c r="D708" s="41"/>
      <c r="E708" s="42"/>
      <c r="F708" s="41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39"/>
      <c r="B709" s="65"/>
      <c r="C709" s="39"/>
      <c r="D709" s="41"/>
      <c r="E709" s="42"/>
      <c r="F709" s="41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39"/>
      <c r="B710" s="65"/>
      <c r="C710" s="39"/>
      <c r="D710" s="41"/>
      <c r="E710" s="42"/>
      <c r="F710" s="41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39"/>
      <c r="B711" s="65"/>
      <c r="C711" s="39"/>
      <c r="D711" s="41"/>
      <c r="E711" s="42"/>
      <c r="F711" s="41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39"/>
      <c r="B712" s="65"/>
      <c r="C712" s="39"/>
      <c r="D712" s="41"/>
      <c r="E712" s="42"/>
      <c r="F712" s="41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39"/>
      <c r="B713" s="65"/>
      <c r="C713" s="39"/>
      <c r="D713" s="41"/>
      <c r="E713" s="42"/>
      <c r="F713" s="41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39"/>
      <c r="B714" s="65"/>
      <c r="C714" s="39"/>
      <c r="D714" s="41"/>
      <c r="E714" s="42"/>
      <c r="F714" s="41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39"/>
      <c r="B715" s="65"/>
      <c r="C715" s="39"/>
      <c r="D715" s="41"/>
      <c r="E715" s="42"/>
      <c r="F715" s="41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39"/>
      <c r="B716" s="65"/>
      <c r="C716" s="39"/>
      <c r="D716" s="41"/>
      <c r="E716" s="42"/>
      <c r="F716" s="41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39"/>
      <c r="B717" s="65"/>
      <c r="C717" s="39"/>
      <c r="D717" s="41"/>
      <c r="E717" s="42"/>
      <c r="F717" s="41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39"/>
      <c r="B718" s="65"/>
      <c r="C718" s="39"/>
      <c r="D718" s="41"/>
      <c r="E718" s="42"/>
      <c r="F718" s="41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39"/>
      <c r="B719" s="65"/>
      <c r="C719" s="39"/>
      <c r="D719" s="41"/>
      <c r="E719" s="42"/>
      <c r="F719" s="41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39"/>
      <c r="B720" s="65"/>
      <c r="C720" s="39"/>
      <c r="D720" s="41"/>
      <c r="E720" s="42"/>
      <c r="F720" s="41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39"/>
      <c r="B721" s="65"/>
      <c r="C721" s="39"/>
      <c r="D721" s="41"/>
      <c r="E721" s="42"/>
      <c r="F721" s="41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39"/>
      <c r="B722" s="65"/>
      <c r="C722" s="39"/>
      <c r="D722" s="41"/>
      <c r="E722" s="42"/>
      <c r="F722" s="41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39"/>
      <c r="B723" s="65"/>
      <c r="C723" s="39"/>
      <c r="D723" s="41"/>
      <c r="E723" s="42"/>
      <c r="F723" s="41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39"/>
      <c r="B724" s="65"/>
      <c r="C724" s="39"/>
      <c r="D724" s="41"/>
      <c r="E724" s="42"/>
      <c r="F724" s="41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39"/>
      <c r="B725" s="65"/>
      <c r="C725" s="39"/>
      <c r="D725" s="41"/>
      <c r="E725" s="42"/>
      <c r="F725" s="41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39"/>
      <c r="B726" s="65"/>
      <c r="C726" s="39"/>
      <c r="D726" s="41"/>
      <c r="E726" s="42"/>
      <c r="F726" s="41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39"/>
      <c r="B727" s="65"/>
      <c r="C727" s="39"/>
      <c r="D727" s="41"/>
      <c r="E727" s="42"/>
      <c r="F727" s="41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39"/>
      <c r="B728" s="65"/>
      <c r="C728" s="39"/>
      <c r="D728" s="41"/>
      <c r="E728" s="42"/>
      <c r="F728" s="41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39"/>
      <c r="B729" s="65"/>
      <c r="C729" s="39"/>
      <c r="D729" s="41"/>
      <c r="E729" s="42"/>
      <c r="F729" s="41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39"/>
      <c r="B730" s="65"/>
      <c r="C730" s="39"/>
      <c r="D730" s="41"/>
      <c r="E730" s="42"/>
      <c r="F730" s="41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39"/>
      <c r="B731" s="65"/>
      <c r="C731" s="39"/>
      <c r="D731" s="41"/>
      <c r="E731" s="42"/>
      <c r="F731" s="41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39"/>
      <c r="B732" s="65"/>
      <c r="C732" s="39"/>
      <c r="D732" s="41"/>
      <c r="E732" s="42"/>
      <c r="F732" s="41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39"/>
      <c r="B733" s="65"/>
      <c r="C733" s="39"/>
      <c r="D733" s="41"/>
      <c r="E733" s="42"/>
      <c r="F733" s="41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39"/>
      <c r="B734" s="65"/>
      <c r="C734" s="39"/>
      <c r="D734" s="41"/>
      <c r="E734" s="42"/>
      <c r="F734" s="41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39"/>
      <c r="B735" s="65"/>
      <c r="C735" s="39"/>
      <c r="D735" s="41"/>
      <c r="E735" s="42"/>
      <c r="F735" s="41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39"/>
      <c r="B736" s="65"/>
      <c r="C736" s="39"/>
      <c r="D736" s="41"/>
      <c r="E736" s="42"/>
      <c r="F736" s="41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39"/>
      <c r="B737" s="65"/>
      <c r="C737" s="39"/>
      <c r="D737" s="41"/>
      <c r="E737" s="42"/>
      <c r="F737" s="41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39"/>
      <c r="B738" s="65"/>
      <c r="C738" s="39"/>
      <c r="D738" s="41"/>
      <c r="E738" s="42"/>
      <c r="F738" s="41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39"/>
      <c r="B739" s="65"/>
      <c r="C739" s="39"/>
      <c r="D739" s="41"/>
      <c r="E739" s="42"/>
      <c r="F739" s="41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39"/>
      <c r="B740" s="65"/>
      <c r="C740" s="39"/>
      <c r="D740" s="41"/>
      <c r="E740" s="42"/>
      <c r="F740" s="41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39"/>
      <c r="B741" s="65"/>
      <c r="C741" s="39"/>
      <c r="D741" s="41"/>
      <c r="E741" s="42"/>
      <c r="F741" s="41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39"/>
      <c r="B742" s="65"/>
      <c r="C742" s="39"/>
      <c r="D742" s="41"/>
      <c r="E742" s="42"/>
      <c r="F742" s="41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39"/>
      <c r="B743" s="65"/>
      <c r="C743" s="39"/>
      <c r="D743" s="41"/>
      <c r="E743" s="42"/>
      <c r="F743" s="41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39"/>
      <c r="B744" s="65"/>
      <c r="C744" s="39"/>
      <c r="D744" s="41"/>
      <c r="E744" s="42"/>
      <c r="F744" s="41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39"/>
      <c r="B745" s="65"/>
      <c r="C745" s="39"/>
      <c r="D745" s="41"/>
      <c r="E745" s="42"/>
      <c r="F745" s="41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39"/>
      <c r="B746" s="65"/>
      <c r="C746" s="39"/>
      <c r="D746" s="41"/>
      <c r="E746" s="42"/>
      <c r="F746" s="41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39"/>
      <c r="B747" s="65"/>
      <c r="C747" s="39"/>
      <c r="D747" s="41"/>
      <c r="E747" s="42"/>
      <c r="F747" s="41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39"/>
      <c r="B748" s="65"/>
      <c r="C748" s="39"/>
      <c r="D748" s="41"/>
      <c r="E748" s="42"/>
      <c r="F748" s="41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39"/>
      <c r="B749" s="65"/>
      <c r="C749" s="39"/>
      <c r="D749" s="41"/>
      <c r="E749" s="42"/>
      <c r="F749" s="41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39"/>
      <c r="B750" s="65"/>
      <c r="C750" s="39"/>
      <c r="D750" s="41"/>
      <c r="E750" s="42"/>
      <c r="F750" s="41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39"/>
      <c r="B751" s="65"/>
      <c r="C751" s="39"/>
      <c r="D751" s="41"/>
      <c r="E751" s="42"/>
      <c r="F751" s="41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39"/>
      <c r="B752" s="65"/>
      <c r="C752" s="39"/>
      <c r="D752" s="41"/>
      <c r="E752" s="42"/>
      <c r="F752" s="41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39"/>
      <c r="B753" s="65"/>
      <c r="C753" s="39"/>
      <c r="D753" s="41"/>
      <c r="E753" s="42"/>
      <c r="F753" s="41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39"/>
      <c r="B754" s="65"/>
      <c r="C754" s="39"/>
      <c r="D754" s="41"/>
      <c r="E754" s="42"/>
      <c r="F754" s="41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39"/>
      <c r="B755" s="65"/>
      <c r="C755" s="39"/>
      <c r="D755" s="41"/>
      <c r="E755" s="42"/>
      <c r="F755" s="41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39"/>
      <c r="B756" s="65"/>
      <c r="C756" s="39"/>
      <c r="D756" s="41"/>
      <c r="E756" s="42"/>
      <c r="F756" s="41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39"/>
      <c r="B757" s="65"/>
      <c r="C757" s="39"/>
      <c r="D757" s="41"/>
      <c r="E757" s="42"/>
      <c r="F757" s="41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39"/>
      <c r="B758" s="65"/>
      <c r="C758" s="39"/>
      <c r="D758" s="41"/>
      <c r="E758" s="42"/>
      <c r="F758" s="41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39"/>
      <c r="B759" s="65"/>
      <c r="C759" s="39"/>
      <c r="D759" s="41"/>
      <c r="E759" s="42"/>
      <c r="F759" s="41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39"/>
      <c r="B760" s="65"/>
      <c r="C760" s="39"/>
      <c r="D760" s="41"/>
      <c r="E760" s="42"/>
      <c r="F760" s="41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39"/>
      <c r="B761" s="65"/>
      <c r="C761" s="39"/>
      <c r="D761" s="41"/>
      <c r="E761" s="42"/>
      <c r="F761" s="41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39"/>
      <c r="B762" s="65"/>
      <c r="C762" s="39"/>
      <c r="D762" s="41"/>
      <c r="E762" s="42"/>
      <c r="F762" s="41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39"/>
      <c r="B763" s="65"/>
      <c r="C763" s="39"/>
      <c r="D763" s="41"/>
      <c r="E763" s="42"/>
      <c r="F763" s="41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39"/>
      <c r="B764" s="65"/>
      <c r="C764" s="39"/>
      <c r="D764" s="41"/>
      <c r="E764" s="42"/>
      <c r="F764" s="41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39"/>
      <c r="B765" s="65"/>
      <c r="C765" s="39"/>
      <c r="D765" s="41"/>
      <c r="E765" s="42"/>
      <c r="F765" s="41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39"/>
      <c r="B766" s="65"/>
      <c r="C766" s="39"/>
      <c r="D766" s="41"/>
      <c r="E766" s="42"/>
      <c r="F766" s="41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39"/>
      <c r="B767" s="65"/>
      <c r="C767" s="39"/>
      <c r="D767" s="41"/>
      <c r="E767" s="42"/>
      <c r="F767" s="41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39"/>
      <c r="B768" s="65"/>
      <c r="C768" s="39"/>
      <c r="D768" s="41"/>
      <c r="E768" s="42"/>
      <c r="F768" s="41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39"/>
      <c r="B769" s="65"/>
      <c r="C769" s="39"/>
      <c r="D769" s="41"/>
      <c r="E769" s="42"/>
      <c r="F769" s="41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39"/>
      <c r="B770" s="65"/>
      <c r="C770" s="39"/>
      <c r="D770" s="41"/>
      <c r="E770" s="42"/>
      <c r="F770" s="41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39"/>
      <c r="B771" s="65"/>
      <c r="C771" s="39"/>
      <c r="D771" s="41"/>
      <c r="E771" s="42"/>
      <c r="F771" s="41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39"/>
      <c r="B772" s="65"/>
      <c r="C772" s="39"/>
      <c r="D772" s="41"/>
      <c r="E772" s="42"/>
      <c r="F772" s="41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39"/>
      <c r="B773" s="65"/>
      <c r="C773" s="39"/>
      <c r="D773" s="41"/>
      <c r="E773" s="42"/>
      <c r="F773" s="41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39"/>
      <c r="B774" s="65"/>
      <c r="C774" s="39"/>
      <c r="D774" s="41"/>
      <c r="E774" s="42"/>
      <c r="F774" s="41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39"/>
      <c r="B775" s="65"/>
      <c r="C775" s="39"/>
      <c r="D775" s="41"/>
      <c r="E775" s="42"/>
      <c r="F775" s="41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39"/>
      <c r="B776" s="65"/>
      <c r="C776" s="39"/>
      <c r="D776" s="41"/>
      <c r="E776" s="42"/>
      <c r="F776" s="41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39"/>
      <c r="B777" s="65"/>
      <c r="C777" s="39"/>
      <c r="D777" s="41"/>
      <c r="E777" s="42"/>
      <c r="F777" s="41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39"/>
      <c r="B778" s="65"/>
      <c r="C778" s="39"/>
      <c r="D778" s="41"/>
      <c r="E778" s="42"/>
      <c r="F778" s="41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39"/>
      <c r="B779" s="65"/>
      <c r="C779" s="39"/>
      <c r="D779" s="41"/>
      <c r="E779" s="42"/>
      <c r="F779" s="41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39"/>
      <c r="B780" s="65"/>
      <c r="C780" s="39"/>
      <c r="D780" s="41"/>
      <c r="E780" s="42"/>
      <c r="F780" s="41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39"/>
      <c r="B781" s="65"/>
      <c r="C781" s="39"/>
      <c r="D781" s="41"/>
      <c r="E781" s="42"/>
      <c r="F781" s="41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39"/>
      <c r="B782" s="65"/>
      <c r="C782" s="39"/>
      <c r="D782" s="41"/>
      <c r="E782" s="42"/>
      <c r="F782" s="41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39"/>
      <c r="B783" s="65"/>
      <c r="C783" s="39"/>
      <c r="D783" s="41"/>
      <c r="E783" s="42"/>
      <c r="F783" s="41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39"/>
      <c r="B784" s="65"/>
      <c r="C784" s="39"/>
      <c r="D784" s="41"/>
      <c r="E784" s="42"/>
      <c r="F784" s="41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39"/>
      <c r="B785" s="65"/>
      <c r="C785" s="39"/>
      <c r="D785" s="41"/>
      <c r="E785" s="42"/>
      <c r="F785" s="41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39"/>
      <c r="B786" s="65"/>
      <c r="C786" s="39"/>
      <c r="D786" s="41"/>
      <c r="E786" s="42"/>
      <c r="F786" s="41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39"/>
      <c r="B787" s="65"/>
      <c r="C787" s="39"/>
      <c r="D787" s="41"/>
      <c r="E787" s="42"/>
      <c r="F787" s="41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39"/>
      <c r="B788" s="65"/>
      <c r="C788" s="39"/>
      <c r="D788" s="41"/>
      <c r="E788" s="42"/>
      <c r="F788" s="41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39"/>
      <c r="B789" s="65"/>
      <c r="C789" s="39"/>
      <c r="D789" s="41"/>
      <c r="E789" s="42"/>
      <c r="F789" s="41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39"/>
      <c r="B790" s="65"/>
      <c r="C790" s="39"/>
      <c r="D790" s="41"/>
      <c r="E790" s="42"/>
      <c r="F790" s="41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39"/>
      <c r="B791" s="65"/>
      <c r="C791" s="39"/>
      <c r="D791" s="41"/>
      <c r="E791" s="42"/>
      <c r="F791" s="41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39"/>
      <c r="B792" s="65"/>
      <c r="C792" s="39"/>
      <c r="D792" s="41"/>
      <c r="E792" s="42"/>
      <c r="F792" s="41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39"/>
      <c r="B793" s="65"/>
      <c r="C793" s="39"/>
      <c r="D793" s="41"/>
      <c r="E793" s="42"/>
      <c r="F793" s="41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39"/>
      <c r="B794" s="65"/>
      <c r="C794" s="39"/>
      <c r="D794" s="41"/>
      <c r="E794" s="42"/>
      <c r="F794" s="41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39"/>
      <c r="B795" s="65"/>
      <c r="C795" s="39"/>
      <c r="D795" s="41"/>
      <c r="E795" s="42"/>
      <c r="F795" s="41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39"/>
      <c r="B796" s="65"/>
      <c r="C796" s="39"/>
      <c r="D796" s="41"/>
      <c r="E796" s="42"/>
      <c r="F796" s="41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39"/>
      <c r="B797" s="65"/>
      <c r="C797" s="39"/>
      <c r="D797" s="41"/>
      <c r="E797" s="42"/>
      <c r="F797" s="41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39"/>
      <c r="B798" s="65"/>
      <c r="C798" s="39"/>
      <c r="D798" s="41"/>
      <c r="E798" s="42"/>
      <c r="F798" s="41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39"/>
      <c r="B799" s="65"/>
      <c r="C799" s="39"/>
      <c r="D799" s="41"/>
      <c r="E799" s="42"/>
      <c r="F799" s="41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39"/>
      <c r="B800" s="65"/>
      <c r="C800" s="39"/>
      <c r="D800" s="41"/>
      <c r="E800" s="42"/>
      <c r="F800" s="41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39"/>
      <c r="B801" s="65"/>
      <c r="C801" s="39"/>
      <c r="D801" s="41"/>
      <c r="E801" s="42"/>
      <c r="F801" s="41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39"/>
      <c r="B802" s="65"/>
      <c r="C802" s="39"/>
      <c r="D802" s="41"/>
      <c r="E802" s="42"/>
      <c r="F802" s="41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39"/>
      <c r="B803" s="65"/>
      <c r="C803" s="39"/>
      <c r="D803" s="41"/>
      <c r="E803" s="42"/>
      <c r="F803" s="41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39"/>
      <c r="B804" s="65"/>
      <c r="C804" s="39"/>
      <c r="D804" s="41"/>
      <c r="E804" s="42"/>
      <c r="F804" s="41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39"/>
      <c r="B805" s="65"/>
      <c r="C805" s="39"/>
      <c r="D805" s="41"/>
      <c r="E805" s="42"/>
      <c r="F805" s="41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39"/>
      <c r="B806" s="65"/>
      <c r="C806" s="39"/>
      <c r="D806" s="41"/>
      <c r="E806" s="42"/>
      <c r="F806" s="41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39"/>
      <c r="B807" s="65"/>
      <c r="C807" s="39"/>
      <c r="D807" s="41"/>
      <c r="E807" s="42"/>
      <c r="F807" s="41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39"/>
      <c r="B808" s="65"/>
      <c r="C808" s="39"/>
      <c r="D808" s="41"/>
      <c r="E808" s="42"/>
      <c r="F808" s="41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39"/>
      <c r="B809" s="65"/>
      <c r="C809" s="39"/>
      <c r="D809" s="41"/>
      <c r="E809" s="42"/>
      <c r="F809" s="41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39"/>
      <c r="B810" s="65"/>
      <c r="C810" s="39"/>
      <c r="D810" s="41"/>
      <c r="E810" s="42"/>
      <c r="F810" s="41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39"/>
      <c r="B811" s="65"/>
      <c r="C811" s="39"/>
      <c r="D811" s="41"/>
      <c r="E811" s="42"/>
      <c r="F811" s="41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39"/>
      <c r="B812" s="65"/>
      <c r="C812" s="39"/>
      <c r="D812" s="41"/>
      <c r="E812" s="42"/>
      <c r="F812" s="41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39"/>
      <c r="B813" s="65"/>
      <c r="C813" s="39"/>
      <c r="D813" s="41"/>
      <c r="E813" s="42"/>
      <c r="F813" s="41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39"/>
      <c r="B814" s="65"/>
      <c r="C814" s="39"/>
      <c r="D814" s="41"/>
      <c r="E814" s="42"/>
      <c r="F814" s="41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39"/>
      <c r="B815" s="65"/>
      <c r="C815" s="39"/>
      <c r="D815" s="41"/>
      <c r="E815" s="42"/>
      <c r="F815" s="41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39"/>
      <c r="B816" s="65"/>
      <c r="C816" s="39"/>
      <c r="D816" s="41"/>
      <c r="E816" s="42"/>
      <c r="F816" s="41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39"/>
      <c r="B817" s="65"/>
      <c r="C817" s="39"/>
      <c r="D817" s="41"/>
      <c r="E817" s="42"/>
      <c r="F817" s="41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39"/>
      <c r="B818" s="65"/>
      <c r="C818" s="39"/>
      <c r="D818" s="41"/>
      <c r="E818" s="42"/>
      <c r="F818" s="41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39"/>
      <c r="B819" s="65"/>
      <c r="C819" s="39"/>
      <c r="D819" s="41"/>
      <c r="E819" s="42"/>
      <c r="F819" s="41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39"/>
      <c r="B820" s="65"/>
      <c r="C820" s="39"/>
      <c r="D820" s="41"/>
      <c r="E820" s="42"/>
      <c r="F820" s="41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39"/>
      <c r="B821" s="65"/>
      <c r="C821" s="39"/>
      <c r="D821" s="41"/>
      <c r="E821" s="42"/>
      <c r="F821" s="41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39"/>
      <c r="B822" s="65"/>
      <c r="C822" s="39"/>
      <c r="D822" s="41"/>
      <c r="E822" s="42"/>
      <c r="F822" s="41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39"/>
      <c r="B823" s="65"/>
      <c r="C823" s="39"/>
      <c r="D823" s="41"/>
      <c r="E823" s="42"/>
      <c r="F823" s="41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39"/>
      <c r="B824" s="65"/>
      <c r="C824" s="39"/>
      <c r="D824" s="41"/>
      <c r="E824" s="42"/>
      <c r="F824" s="41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39"/>
      <c r="B825" s="65"/>
      <c r="C825" s="39"/>
      <c r="D825" s="41"/>
      <c r="E825" s="42"/>
      <c r="F825" s="41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39"/>
      <c r="B826" s="65"/>
      <c r="C826" s="39"/>
      <c r="D826" s="41"/>
      <c r="E826" s="42"/>
      <c r="F826" s="41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39"/>
      <c r="B827" s="65"/>
      <c r="C827" s="39"/>
      <c r="D827" s="41"/>
      <c r="E827" s="42"/>
      <c r="F827" s="41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39"/>
      <c r="B828" s="65"/>
      <c r="C828" s="39"/>
      <c r="D828" s="41"/>
      <c r="E828" s="42"/>
      <c r="F828" s="41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39"/>
      <c r="B829" s="65"/>
      <c r="C829" s="39"/>
      <c r="D829" s="41"/>
      <c r="E829" s="42"/>
      <c r="F829" s="41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39"/>
      <c r="B830" s="65"/>
      <c r="C830" s="39"/>
      <c r="D830" s="41"/>
      <c r="E830" s="42"/>
      <c r="F830" s="41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39"/>
      <c r="B831" s="65"/>
      <c r="C831" s="39"/>
      <c r="D831" s="41"/>
      <c r="E831" s="42"/>
      <c r="F831" s="41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39"/>
      <c r="B832" s="65"/>
      <c r="C832" s="39"/>
      <c r="D832" s="41"/>
      <c r="E832" s="42"/>
      <c r="F832" s="41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39"/>
      <c r="B833" s="65"/>
      <c r="C833" s="39"/>
      <c r="D833" s="41"/>
      <c r="E833" s="42"/>
      <c r="F833" s="41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39"/>
      <c r="B834" s="65"/>
      <c r="C834" s="39"/>
      <c r="D834" s="41"/>
      <c r="E834" s="42"/>
      <c r="F834" s="41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39"/>
      <c r="B835" s="65"/>
      <c r="C835" s="39"/>
      <c r="D835" s="41"/>
      <c r="E835" s="42"/>
      <c r="F835" s="41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39"/>
      <c r="B836" s="65"/>
      <c r="C836" s="39"/>
      <c r="D836" s="41"/>
      <c r="E836" s="42"/>
      <c r="F836" s="41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39"/>
      <c r="B837" s="65"/>
      <c r="C837" s="39"/>
      <c r="D837" s="41"/>
      <c r="E837" s="42"/>
      <c r="F837" s="41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39"/>
      <c r="B838" s="65"/>
      <c r="C838" s="39"/>
      <c r="D838" s="41"/>
      <c r="E838" s="42"/>
      <c r="F838" s="41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39"/>
      <c r="B839" s="65"/>
      <c r="C839" s="39"/>
      <c r="D839" s="41"/>
      <c r="E839" s="42"/>
      <c r="F839" s="41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39"/>
      <c r="B840" s="65"/>
      <c r="C840" s="39"/>
      <c r="D840" s="41"/>
      <c r="E840" s="42"/>
      <c r="F840" s="41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39"/>
      <c r="B841" s="65"/>
      <c r="C841" s="39"/>
      <c r="D841" s="41"/>
      <c r="E841" s="42"/>
      <c r="F841" s="41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39"/>
      <c r="B842" s="65"/>
      <c r="C842" s="39"/>
      <c r="D842" s="41"/>
      <c r="E842" s="42"/>
      <c r="F842" s="41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39"/>
      <c r="B843" s="65"/>
      <c r="C843" s="39"/>
      <c r="D843" s="41"/>
      <c r="E843" s="42"/>
      <c r="F843" s="41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39"/>
      <c r="B844" s="65"/>
      <c r="C844" s="39"/>
      <c r="D844" s="41"/>
      <c r="E844" s="42"/>
      <c r="F844" s="41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39"/>
      <c r="B845" s="65"/>
      <c r="C845" s="39"/>
      <c r="D845" s="41"/>
      <c r="E845" s="42"/>
      <c r="F845" s="41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39"/>
      <c r="B846" s="65"/>
      <c r="C846" s="39"/>
      <c r="D846" s="41"/>
      <c r="E846" s="42"/>
      <c r="F846" s="41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39"/>
      <c r="B847" s="65"/>
      <c r="C847" s="39"/>
      <c r="D847" s="41"/>
      <c r="E847" s="42"/>
      <c r="F847" s="41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39"/>
      <c r="B848" s="65"/>
      <c r="C848" s="39"/>
      <c r="D848" s="41"/>
      <c r="E848" s="42"/>
      <c r="F848" s="41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39"/>
      <c r="B849" s="65"/>
      <c r="C849" s="39"/>
      <c r="D849" s="41"/>
      <c r="E849" s="42"/>
      <c r="F849" s="41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39"/>
      <c r="B850" s="65"/>
      <c r="C850" s="39"/>
      <c r="D850" s="41"/>
      <c r="E850" s="42"/>
      <c r="F850" s="41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39"/>
      <c r="B851" s="65"/>
      <c r="C851" s="39"/>
      <c r="D851" s="41"/>
      <c r="E851" s="42"/>
      <c r="F851" s="41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39"/>
      <c r="B852" s="65"/>
      <c r="C852" s="39"/>
      <c r="D852" s="41"/>
      <c r="E852" s="42"/>
      <c r="F852" s="41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39"/>
      <c r="B853" s="65"/>
      <c r="C853" s="39"/>
      <c r="D853" s="41"/>
      <c r="E853" s="42"/>
      <c r="F853" s="41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39"/>
      <c r="B854" s="65"/>
      <c r="C854" s="39"/>
      <c r="D854" s="41"/>
      <c r="E854" s="42"/>
      <c r="F854" s="41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39"/>
      <c r="B855" s="65"/>
      <c r="C855" s="39"/>
      <c r="D855" s="41"/>
      <c r="E855" s="42"/>
      <c r="F855" s="41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39"/>
      <c r="B856" s="65"/>
      <c r="C856" s="39"/>
      <c r="D856" s="41"/>
      <c r="E856" s="42"/>
      <c r="F856" s="41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39"/>
      <c r="B857" s="65"/>
      <c r="C857" s="39"/>
      <c r="D857" s="41"/>
      <c r="E857" s="42"/>
      <c r="F857" s="41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39"/>
      <c r="B858" s="65"/>
      <c r="C858" s="39"/>
      <c r="D858" s="41"/>
      <c r="E858" s="42"/>
      <c r="F858" s="41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39"/>
      <c r="B859" s="65"/>
      <c r="C859" s="39"/>
      <c r="D859" s="41"/>
      <c r="E859" s="42"/>
      <c r="F859" s="41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39"/>
      <c r="B860" s="65"/>
      <c r="C860" s="39"/>
      <c r="D860" s="41"/>
      <c r="E860" s="42"/>
      <c r="F860" s="41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39"/>
      <c r="B861" s="65"/>
      <c r="C861" s="39"/>
      <c r="D861" s="41"/>
      <c r="E861" s="42"/>
      <c r="F861" s="41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39"/>
      <c r="B862" s="65"/>
      <c r="C862" s="39"/>
      <c r="D862" s="41"/>
      <c r="E862" s="42"/>
      <c r="F862" s="41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39"/>
      <c r="B863" s="65"/>
      <c r="C863" s="39"/>
      <c r="D863" s="41"/>
      <c r="E863" s="42"/>
      <c r="F863" s="41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39"/>
      <c r="B864" s="65"/>
      <c r="C864" s="39"/>
      <c r="D864" s="41"/>
      <c r="E864" s="42"/>
      <c r="F864" s="41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39"/>
      <c r="B865" s="65"/>
      <c r="C865" s="39"/>
      <c r="D865" s="41"/>
      <c r="E865" s="42"/>
      <c r="F865" s="41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39"/>
      <c r="B866" s="65"/>
      <c r="C866" s="39"/>
      <c r="D866" s="41"/>
      <c r="E866" s="42"/>
      <c r="F866" s="41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39"/>
      <c r="B867" s="65"/>
      <c r="C867" s="39"/>
      <c r="D867" s="41"/>
      <c r="E867" s="42"/>
      <c r="F867" s="41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39"/>
      <c r="B868" s="65"/>
      <c r="C868" s="39"/>
      <c r="D868" s="41"/>
      <c r="E868" s="42"/>
      <c r="F868" s="41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39"/>
      <c r="B869" s="65"/>
      <c r="C869" s="39"/>
      <c r="D869" s="41"/>
      <c r="E869" s="42"/>
      <c r="F869" s="41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39"/>
      <c r="B870" s="65"/>
      <c r="C870" s="39"/>
      <c r="D870" s="41"/>
      <c r="E870" s="42"/>
      <c r="F870" s="41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39"/>
      <c r="B871" s="65"/>
      <c r="C871" s="39"/>
      <c r="D871" s="41"/>
      <c r="E871" s="42"/>
      <c r="F871" s="41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39"/>
      <c r="B872" s="65"/>
      <c r="C872" s="39"/>
      <c r="D872" s="41"/>
      <c r="E872" s="42"/>
      <c r="F872" s="41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39"/>
      <c r="B873" s="65"/>
      <c r="C873" s="39"/>
      <c r="D873" s="41"/>
      <c r="E873" s="42"/>
      <c r="F873" s="41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39"/>
      <c r="B874" s="65"/>
      <c r="C874" s="39"/>
      <c r="D874" s="41"/>
      <c r="E874" s="42"/>
      <c r="F874" s="41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39"/>
      <c r="B875" s="65"/>
      <c r="C875" s="39"/>
      <c r="D875" s="41"/>
      <c r="E875" s="42"/>
      <c r="F875" s="41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39"/>
      <c r="B876" s="65"/>
      <c r="C876" s="39"/>
      <c r="D876" s="41"/>
      <c r="E876" s="42"/>
      <c r="F876" s="41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39"/>
      <c r="B877" s="65"/>
      <c r="C877" s="39"/>
      <c r="D877" s="41"/>
      <c r="E877" s="42"/>
      <c r="F877" s="41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39"/>
      <c r="B878" s="65"/>
      <c r="C878" s="39"/>
      <c r="D878" s="41"/>
      <c r="E878" s="42"/>
      <c r="F878" s="41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39"/>
      <c r="B879" s="65"/>
      <c r="C879" s="39"/>
      <c r="D879" s="41"/>
      <c r="E879" s="42"/>
      <c r="F879" s="41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39"/>
      <c r="B880" s="65"/>
      <c r="C880" s="39"/>
      <c r="D880" s="41"/>
      <c r="E880" s="42"/>
      <c r="F880" s="41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39"/>
      <c r="B881" s="65"/>
      <c r="C881" s="39"/>
      <c r="D881" s="41"/>
      <c r="E881" s="42"/>
      <c r="F881" s="41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39"/>
      <c r="B882" s="65"/>
      <c r="C882" s="39"/>
      <c r="D882" s="41"/>
      <c r="E882" s="42"/>
      <c r="F882" s="41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39"/>
      <c r="B883" s="65"/>
      <c r="C883" s="39"/>
      <c r="D883" s="41"/>
      <c r="E883" s="42"/>
      <c r="F883" s="41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39"/>
      <c r="B884" s="65"/>
      <c r="C884" s="39"/>
      <c r="D884" s="41"/>
      <c r="E884" s="42"/>
      <c r="F884" s="41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39"/>
      <c r="B885" s="65"/>
      <c r="C885" s="39"/>
      <c r="D885" s="41"/>
      <c r="E885" s="42"/>
      <c r="F885" s="41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39"/>
      <c r="B886" s="65"/>
      <c r="C886" s="39"/>
      <c r="D886" s="41"/>
      <c r="E886" s="42"/>
      <c r="F886" s="41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39"/>
      <c r="B887" s="65"/>
      <c r="C887" s="39"/>
      <c r="D887" s="41"/>
      <c r="E887" s="42"/>
      <c r="F887" s="41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39"/>
      <c r="B888" s="65"/>
      <c r="C888" s="39"/>
      <c r="D888" s="41"/>
      <c r="E888" s="42"/>
      <c r="F888" s="41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39"/>
      <c r="B889" s="65"/>
      <c r="C889" s="39"/>
      <c r="D889" s="41"/>
      <c r="E889" s="42"/>
      <c r="F889" s="41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39"/>
      <c r="B890" s="65"/>
      <c r="C890" s="39"/>
      <c r="D890" s="41"/>
      <c r="E890" s="42"/>
      <c r="F890" s="41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39"/>
      <c r="B891" s="65"/>
      <c r="C891" s="39"/>
      <c r="D891" s="41"/>
      <c r="E891" s="42"/>
      <c r="F891" s="41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39"/>
      <c r="B892" s="65"/>
      <c r="C892" s="39"/>
      <c r="D892" s="41"/>
      <c r="E892" s="42"/>
      <c r="F892" s="41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39"/>
      <c r="B893" s="65"/>
      <c r="C893" s="39"/>
      <c r="D893" s="41"/>
      <c r="E893" s="42"/>
      <c r="F893" s="41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39"/>
      <c r="B894" s="65"/>
      <c r="C894" s="39"/>
      <c r="D894" s="41"/>
      <c r="E894" s="42"/>
      <c r="F894" s="41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39"/>
      <c r="B895" s="65"/>
      <c r="C895" s="39"/>
      <c r="D895" s="41"/>
      <c r="E895" s="42"/>
      <c r="F895" s="41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39"/>
      <c r="B896" s="65"/>
      <c r="C896" s="39"/>
      <c r="D896" s="41"/>
      <c r="E896" s="42"/>
      <c r="F896" s="41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39"/>
      <c r="B897" s="65"/>
      <c r="C897" s="39"/>
      <c r="D897" s="41"/>
      <c r="E897" s="42"/>
      <c r="F897" s="41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39"/>
      <c r="B898" s="65"/>
      <c r="C898" s="39"/>
      <c r="D898" s="41"/>
      <c r="E898" s="42"/>
      <c r="F898" s="41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39"/>
      <c r="B899" s="65"/>
      <c r="C899" s="39"/>
      <c r="D899" s="41"/>
      <c r="E899" s="42"/>
      <c r="F899" s="41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39"/>
      <c r="B900" s="65"/>
      <c r="C900" s="39"/>
      <c r="D900" s="41"/>
      <c r="E900" s="42"/>
      <c r="F900" s="41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39"/>
      <c r="B901" s="65"/>
      <c r="C901" s="39"/>
      <c r="D901" s="41"/>
      <c r="E901" s="42"/>
      <c r="F901" s="41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39"/>
      <c r="B902" s="65"/>
      <c r="C902" s="39"/>
      <c r="D902" s="41"/>
      <c r="E902" s="42"/>
      <c r="F902" s="41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39"/>
      <c r="B903" s="65"/>
      <c r="C903" s="39"/>
      <c r="D903" s="41"/>
      <c r="E903" s="42"/>
      <c r="F903" s="41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39"/>
      <c r="B904" s="65"/>
      <c r="C904" s="39"/>
      <c r="D904" s="41"/>
      <c r="E904" s="42"/>
      <c r="F904" s="41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39"/>
      <c r="B905" s="65"/>
      <c r="C905" s="39"/>
      <c r="D905" s="41"/>
      <c r="E905" s="42"/>
      <c r="F905" s="41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39"/>
      <c r="B906" s="65"/>
      <c r="C906" s="39"/>
      <c r="D906" s="41"/>
      <c r="E906" s="42"/>
      <c r="F906" s="41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39"/>
      <c r="B907" s="65"/>
      <c r="C907" s="39"/>
      <c r="D907" s="41"/>
      <c r="E907" s="42"/>
      <c r="F907" s="41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39"/>
      <c r="B908" s="65"/>
      <c r="C908" s="39"/>
      <c r="D908" s="41"/>
      <c r="E908" s="42"/>
      <c r="F908" s="41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39"/>
      <c r="B909" s="65"/>
      <c r="C909" s="39"/>
      <c r="D909" s="41"/>
      <c r="E909" s="42"/>
      <c r="F909" s="41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39"/>
      <c r="B910" s="65"/>
      <c r="C910" s="39"/>
      <c r="D910" s="41"/>
      <c r="E910" s="42"/>
      <c r="F910" s="41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39"/>
      <c r="B911" s="65"/>
      <c r="C911" s="39"/>
      <c r="D911" s="41"/>
      <c r="E911" s="42"/>
      <c r="F911" s="41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39"/>
      <c r="B912" s="65"/>
      <c r="C912" s="39"/>
      <c r="D912" s="41"/>
      <c r="E912" s="42"/>
      <c r="F912" s="41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39"/>
      <c r="B913" s="65"/>
      <c r="C913" s="39"/>
      <c r="D913" s="41"/>
      <c r="E913" s="42"/>
      <c r="F913" s="41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39"/>
      <c r="B914" s="65"/>
      <c r="C914" s="39"/>
      <c r="D914" s="41"/>
      <c r="E914" s="42"/>
      <c r="F914" s="41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39"/>
      <c r="B915" s="65"/>
      <c r="C915" s="39"/>
      <c r="D915" s="41"/>
      <c r="E915" s="42"/>
      <c r="F915" s="41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39"/>
      <c r="B916" s="65"/>
      <c r="C916" s="39"/>
      <c r="D916" s="41"/>
      <c r="E916" s="42"/>
      <c r="F916" s="41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39"/>
      <c r="B917" s="65"/>
      <c r="C917" s="39"/>
      <c r="D917" s="41"/>
      <c r="E917" s="42"/>
      <c r="F917" s="41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39"/>
      <c r="B918" s="65"/>
      <c r="C918" s="39"/>
      <c r="D918" s="41"/>
      <c r="E918" s="42"/>
      <c r="F918" s="41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39"/>
      <c r="B919" s="65"/>
      <c r="C919" s="39"/>
      <c r="D919" s="41"/>
      <c r="E919" s="42"/>
      <c r="F919" s="41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39"/>
      <c r="B920" s="65"/>
      <c r="C920" s="39"/>
      <c r="D920" s="41"/>
      <c r="E920" s="42"/>
      <c r="F920" s="41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39"/>
      <c r="B921" s="65"/>
      <c r="C921" s="39"/>
      <c r="D921" s="41"/>
      <c r="E921" s="42"/>
      <c r="F921" s="41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39"/>
      <c r="B922" s="65"/>
      <c r="C922" s="39"/>
      <c r="D922" s="41"/>
      <c r="E922" s="42"/>
      <c r="F922" s="41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39"/>
      <c r="B923" s="65"/>
      <c r="C923" s="39"/>
      <c r="D923" s="41"/>
      <c r="E923" s="42"/>
      <c r="F923" s="41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39"/>
      <c r="B924" s="65"/>
      <c r="C924" s="39"/>
      <c r="D924" s="41"/>
      <c r="E924" s="42"/>
      <c r="F924" s="41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39"/>
      <c r="B925" s="65"/>
      <c r="C925" s="39"/>
      <c r="D925" s="41"/>
      <c r="E925" s="42"/>
      <c r="F925" s="41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39"/>
      <c r="B926" s="65"/>
      <c r="C926" s="39"/>
      <c r="D926" s="41"/>
      <c r="E926" s="42"/>
      <c r="F926" s="41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39"/>
      <c r="B927" s="65"/>
      <c r="C927" s="39"/>
      <c r="D927" s="41"/>
      <c r="E927" s="42"/>
      <c r="F927" s="41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39"/>
      <c r="B928" s="65"/>
      <c r="C928" s="39"/>
      <c r="D928" s="41"/>
      <c r="E928" s="42"/>
      <c r="F928" s="41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39"/>
      <c r="B929" s="65"/>
      <c r="C929" s="39"/>
      <c r="D929" s="41"/>
      <c r="E929" s="42"/>
      <c r="F929" s="41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39"/>
      <c r="B930" s="65"/>
      <c r="C930" s="39"/>
      <c r="D930" s="41"/>
      <c r="E930" s="42"/>
      <c r="F930" s="41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39"/>
      <c r="B931" s="65"/>
      <c r="C931" s="39"/>
      <c r="D931" s="41"/>
      <c r="E931" s="42"/>
      <c r="F931" s="41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39"/>
      <c r="B932" s="65"/>
      <c r="C932" s="39"/>
      <c r="D932" s="41"/>
      <c r="E932" s="42"/>
      <c r="F932" s="41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39"/>
      <c r="B933" s="65"/>
      <c r="C933" s="39"/>
      <c r="D933" s="41"/>
      <c r="E933" s="42"/>
      <c r="F933" s="41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39"/>
      <c r="B934" s="65"/>
      <c r="C934" s="39"/>
      <c r="D934" s="41"/>
      <c r="E934" s="42"/>
      <c r="F934" s="41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39"/>
      <c r="B935" s="65"/>
      <c r="C935" s="39"/>
      <c r="D935" s="41"/>
      <c r="E935" s="42"/>
      <c r="F935" s="41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39"/>
      <c r="B936" s="65"/>
      <c r="C936" s="39"/>
      <c r="D936" s="41"/>
      <c r="E936" s="42"/>
      <c r="F936" s="41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39"/>
      <c r="B937" s="65"/>
      <c r="C937" s="39"/>
      <c r="D937" s="41"/>
      <c r="E937" s="42"/>
      <c r="F937" s="41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39"/>
      <c r="B938" s="65"/>
      <c r="C938" s="39"/>
      <c r="D938" s="41"/>
      <c r="E938" s="42"/>
      <c r="F938" s="41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39"/>
      <c r="B939" s="65"/>
      <c r="C939" s="39"/>
      <c r="D939" s="41"/>
      <c r="E939" s="42"/>
      <c r="F939" s="41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39"/>
      <c r="B940" s="65"/>
      <c r="C940" s="39"/>
      <c r="D940" s="41"/>
      <c r="E940" s="42"/>
      <c r="F940" s="41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39"/>
      <c r="B941" s="65"/>
      <c r="C941" s="39"/>
      <c r="D941" s="41"/>
      <c r="E941" s="42"/>
      <c r="F941" s="41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39"/>
      <c r="B942" s="65"/>
      <c r="C942" s="39"/>
      <c r="D942" s="41"/>
      <c r="E942" s="42"/>
      <c r="F942" s="41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39"/>
      <c r="B943" s="65"/>
      <c r="C943" s="39"/>
      <c r="D943" s="41"/>
      <c r="E943" s="42"/>
      <c r="F943" s="41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39"/>
      <c r="B944" s="65"/>
      <c r="C944" s="39"/>
      <c r="D944" s="41"/>
      <c r="E944" s="42"/>
      <c r="F944" s="41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39"/>
      <c r="B945" s="65"/>
      <c r="C945" s="39"/>
      <c r="D945" s="41"/>
      <c r="E945" s="42"/>
      <c r="F945" s="41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39"/>
      <c r="B946" s="65"/>
      <c r="C946" s="39"/>
      <c r="D946" s="41"/>
      <c r="E946" s="42"/>
      <c r="F946" s="41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39"/>
      <c r="B947" s="65"/>
      <c r="C947" s="39"/>
      <c r="D947" s="41"/>
      <c r="E947" s="42"/>
      <c r="F947" s="41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39"/>
      <c r="B948" s="65"/>
      <c r="C948" s="39"/>
      <c r="D948" s="41"/>
      <c r="E948" s="42"/>
      <c r="F948" s="41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39"/>
      <c r="B949" s="65"/>
      <c r="C949" s="39"/>
      <c r="D949" s="41"/>
      <c r="E949" s="42"/>
      <c r="F949" s="41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39"/>
      <c r="B950" s="65"/>
      <c r="C950" s="39"/>
      <c r="D950" s="41"/>
      <c r="E950" s="42"/>
      <c r="F950" s="41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39"/>
      <c r="B951" s="65"/>
      <c r="C951" s="39"/>
      <c r="D951" s="41"/>
      <c r="E951" s="42"/>
      <c r="F951" s="41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39"/>
      <c r="B952" s="65"/>
      <c r="C952" s="39"/>
      <c r="D952" s="41"/>
      <c r="E952" s="42"/>
      <c r="F952" s="41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39"/>
      <c r="B953" s="65"/>
      <c r="C953" s="39"/>
      <c r="D953" s="41"/>
      <c r="E953" s="42"/>
      <c r="F953" s="41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39"/>
      <c r="B954" s="65"/>
      <c r="C954" s="39"/>
      <c r="D954" s="41"/>
      <c r="E954" s="42"/>
      <c r="F954" s="41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39"/>
      <c r="B955" s="65"/>
      <c r="C955" s="39"/>
      <c r="D955" s="41"/>
      <c r="E955" s="42"/>
      <c r="F955" s="41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39"/>
      <c r="B956" s="65"/>
      <c r="C956" s="39"/>
      <c r="D956" s="41"/>
      <c r="E956" s="42"/>
      <c r="F956" s="41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39"/>
      <c r="B957" s="65"/>
      <c r="C957" s="39"/>
      <c r="D957" s="41"/>
      <c r="E957" s="42"/>
      <c r="F957" s="41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39"/>
      <c r="B958" s="65"/>
      <c r="C958" s="39"/>
      <c r="D958" s="41"/>
      <c r="E958" s="42"/>
      <c r="F958" s="41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39"/>
      <c r="B959" s="65"/>
      <c r="C959" s="39"/>
      <c r="D959" s="41"/>
      <c r="E959" s="42"/>
      <c r="F959" s="41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39"/>
      <c r="B960" s="65"/>
      <c r="C960" s="39"/>
      <c r="D960" s="41"/>
      <c r="E960" s="42"/>
      <c r="F960" s="41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39"/>
      <c r="B961" s="65"/>
      <c r="C961" s="39"/>
      <c r="D961" s="41"/>
      <c r="E961" s="42"/>
      <c r="F961" s="41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39"/>
      <c r="B962" s="65"/>
      <c r="C962" s="39"/>
      <c r="D962" s="41"/>
      <c r="E962" s="42"/>
      <c r="F962" s="41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39"/>
      <c r="B963" s="65"/>
      <c r="C963" s="39"/>
      <c r="D963" s="41"/>
      <c r="E963" s="42"/>
      <c r="F963" s="41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39"/>
      <c r="B964" s="65"/>
      <c r="C964" s="39"/>
      <c r="D964" s="41"/>
      <c r="E964" s="42"/>
      <c r="F964" s="41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39"/>
      <c r="B965" s="65"/>
      <c r="C965" s="39"/>
      <c r="D965" s="41"/>
      <c r="E965" s="42"/>
      <c r="F965" s="41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39"/>
      <c r="B966" s="65"/>
      <c r="C966" s="39"/>
      <c r="D966" s="41"/>
      <c r="E966" s="42"/>
      <c r="F966" s="41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39"/>
      <c r="B967" s="65"/>
      <c r="C967" s="39"/>
      <c r="D967" s="41"/>
      <c r="E967" s="42"/>
      <c r="F967" s="41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39"/>
      <c r="B968" s="65"/>
      <c r="C968" s="39"/>
      <c r="D968" s="41"/>
      <c r="E968" s="42"/>
      <c r="F968" s="41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39"/>
      <c r="B969" s="65"/>
      <c r="C969" s="39"/>
      <c r="D969" s="41"/>
      <c r="E969" s="42"/>
      <c r="F969" s="41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39"/>
      <c r="B970" s="65"/>
      <c r="C970" s="39"/>
      <c r="D970" s="41"/>
      <c r="E970" s="42"/>
      <c r="F970" s="41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39"/>
      <c r="B971" s="65"/>
      <c r="C971" s="39"/>
      <c r="D971" s="41"/>
      <c r="E971" s="42"/>
      <c r="F971" s="41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39"/>
      <c r="B972" s="65"/>
      <c r="C972" s="39"/>
      <c r="D972" s="41"/>
      <c r="E972" s="42"/>
      <c r="F972" s="41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39"/>
      <c r="B973" s="65"/>
      <c r="C973" s="39"/>
      <c r="D973" s="41"/>
      <c r="E973" s="42"/>
      <c r="F973" s="41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39"/>
      <c r="B974" s="65"/>
      <c r="C974" s="39"/>
      <c r="D974" s="41"/>
      <c r="E974" s="42"/>
      <c r="F974" s="41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39"/>
      <c r="B975" s="65"/>
      <c r="C975" s="39"/>
      <c r="D975" s="41"/>
      <c r="E975" s="42"/>
      <c r="F975" s="41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39"/>
      <c r="B976" s="65"/>
      <c r="C976" s="39"/>
      <c r="D976" s="41"/>
      <c r="E976" s="42"/>
      <c r="F976" s="41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39"/>
      <c r="B977" s="65"/>
      <c r="C977" s="39"/>
      <c r="D977" s="41"/>
      <c r="E977" s="42"/>
      <c r="F977" s="41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39"/>
      <c r="B978" s="65"/>
      <c r="C978" s="39"/>
      <c r="D978" s="41"/>
      <c r="E978" s="42"/>
      <c r="F978" s="41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39"/>
      <c r="B979" s="65"/>
      <c r="C979" s="39"/>
      <c r="D979" s="41"/>
      <c r="E979" s="42"/>
      <c r="F979" s="41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 ht="13.5" customHeight="1" x14ac:dyDescent="0.2">
      <c r="A980" s="39"/>
      <c r="B980" s="65"/>
      <c r="C980" s="39"/>
      <c r="D980" s="41"/>
      <c r="E980" s="42"/>
      <c r="F980" s="41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 ht="13.5" customHeight="1" x14ac:dyDescent="0.2">
      <c r="A981" s="39"/>
      <c r="B981" s="65"/>
      <c r="C981" s="39"/>
      <c r="D981" s="41"/>
      <c r="E981" s="42"/>
      <c r="F981" s="41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spans="1:26" ht="13.5" customHeight="1" x14ac:dyDescent="0.2">
      <c r="A982" s="39"/>
      <c r="B982" s="65"/>
      <c r="C982" s="39"/>
      <c r="D982" s="41"/>
      <c r="E982" s="42"/>
      <c r="F982" s="41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spans="1:26" ht="13.5" customHeight="1" x14ac:dyDescent="0.2">
      <c r="A983" s="39"/>
      <c r="B983" s="65"/>
      <c r="C983" s="39"/>
      <c r="D983" s="41"/>
      <c r="E983" s="42"/>
      <c r="F983" s="41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spans="1:26" ht="13.5" customHeight="1" x14ac:dyDescent="0.2">
      <c r="A984" s="39"/>
      <c r="B984" s="65"/>
      <c r="C984" s="39"/>
      <c r="D984" s="41"/>
      <c r="E984" s="42"/>
      <c r="F984" s="41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spans="1:26" ht="13.5" customHeight="1" x14ac:dyDescent="0.2">
      <c r="A985" s="39"/>
      <c r="B985" s="65"/>
      <c r="C985" s="39"/>
      <c r="D985" s="41"/>
      <c r="E985" s="42"/>
      <c r="F985" s="41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spans="1:26" ht="13.5" customHeight="1" x14ac:dyDescent="0.2">
      <c r="A986" s="39"/>
      <c r="B986" s="65"/>
      <c r="C986" s="39"/>
      <c r="D986" s="41"/>
      <c r="E986" s="42"/>
      <c r="F986" s="41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spans="1:26" ht="13.5" customHeight="1" x14ac:dyDescent="0.2">
      <c r="A987" s="39"/>
      <c r="B987" s="65"/>
      <c r="C987" s="39"/>
      <c r="D987" s="41"/>
      <c r="E987" s="42"/>
      <c r="F987" s="41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</sheetData>
  <mergeCells count="1">
    <mergeCell ref="B1:E1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opLeftCell="A10" workbookViewId="0">
      <selection activeCell="E4" sqref="E4"/>
    </sheetView>
  </sheetViews>
  <sheetFormatPr defaultColWidth="14.42578125" defaultRowHeight="15" customHeight="1" x14ac:dyDescent="0.2"/>
  <cols>
    <col min="1" max="1" width="7.42578125" customWidth="1"/>
    <col min="2" max="2" width="11" customWidth="1"/>
    <col min="3" max="3" width="8.7109375" customWidth="1"/>
    <col min="4" max="6" width="11" customWidth="1"/>
    <col min="7" max="7" width="16.42578125" customWidth="1"/>
    <col min="8" max="8" width="18" customWidth="1"/>
    <col min="9" max="26" width="8.85546875" customWidth="1"/>
  </cols>
  <sheetData>
    <row r="1" spans="1:26" ht="19.5" customHeight="1" x14ac:dyDescent="0.2">
      <c r="A1" s="66" t="s">
        <v>157</v>
      </c>
      <c r="B1" s="67"/>
      <c r="C1" s="68"/>
      <c r="D1" s="141" t="s">
        <v>95</v>
      </c>
      <c r="E1" s="142"/>
      <c r="F1" s="143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40.5" customHeight="1" x14ac:dyDescent="0.2">
      <c r="A2" s="45" t="s">
        <v>74</v>
      </c>
      <c r="B2" s="45" t="s">
        <v>88</v>
      </c>
      <c r="C2" s="61" t="s">
        <v>5</v>
      </c>
      <c r="D2" s="45" t="s">
        <v>96</v>
      </c>
      <c r="E2" s="62" t="s">
        <v>97</v>
      </c>
      <c r="F2" s="45" t="s">
        <v>98</v>
      </c>
      <c r="G2" s="46" t="s">
        <v>82</v>
      </c>
      <c r="H2" s="46" t="s">
        <v>83</v>
      </c>
      <c r="I2" s="46" t="s">
        <v>84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spans="1:26" ht="13.5" customHeight="1" x14ac:dyDescent="0.2">
      <c r="A3" s="50" t="s">
        <v>66</v>
      </c>
      <c r="B3" s="51">
        <v>43770</v>
      </c>
      <c r="C3" s="52">
        <v>0</v>
      </c>
      <c r="D3" s="53">
        <f>LeaseDeposit!I3</f>
        <v>47536.611801756779</v>
      </c>
      <c r="E3" s="53"/>
      <c r="F3" s="53">
        <f t="shared" ref="F3:F35" si="0">D3-E3</f>
        <v>47536.611801756779</v>
      </c>
      <c r="G3" s="44" t="s">
        <v>99</v>
      </c>
      <c r="H3" s="44" t="s">
        <v>93</v>
      </c>
      <c r="I3" s="41">
        <f>D3</f>
        <v>47536.611801756779</v>
      </c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66</v>
      </c>
      <c r="B4" s="51">
        <v>43799</v>
      </c>
      <c r="C4" s="52">
        <v>1</v>
      </c>
      <c r="D4" s="53">
        <f t="shared" ref="D4:D35" si="1">F3</f>
        <v>47536.611801756779</v>
      </c>
      <c r="E4" s="53">
        <f>LeaseDeposit!J4</f>
        <v>1358.1889086216222</v>
      </c>
      <c r="F4" s="53">
        <f t="shared" si="0"/>
        <v>46178.422893135154</v>
      </c>
      <c r="G4" s="44" t="s">
        <v>100</v>
      </c>
      <c r="H4" s="44" t="s">
        <v>99</v>
      </c>
      <c r="I4" s="41">
        <f t="shared" ref="I4:I35" si="2">E4</f>
        <v>1358.1889086216222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66</v>
      </c>
      <c r="B5" s="51">
        <v>43830</v>
      </c>
      <c r="C5" s="52">
        <v>2</v>
      </c>
      <c r="D5" s="53">
        <f t="shared" si="1"/>
        <v>46178.422893135154</v>
      </c>
      <c r="E5" s="53">
        <f>LeaseDeposit!J5</f>
        <v>1358.1889086216222</v>
      </c>
      <c r="F5" s="53">
        <f t="shared" si="0"/>
        <v>44820.233984513528</v>
      </c>
      <c r="G5" s="44" t="s">
        <v>100</v>
      </c>
      <c r="H5" s="44" t="s">
        <v>99</v>
      </c>
      <c r="I5" s="41">
        <f t="shared" si="2"/>
        <v>1358.1889086216222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66</v>
      </c>
      <c r="B6" s="51">
        <v>43861</v>
      </c>
      <c r="C6" s="52">
        <v>3</v>
      </c>
      <c r="D6" s="53">
        <f t="shared" si="1"/>
        <v>44820.233984513528</v>
      </c>
      <c r="E6" s="53">
        <f>LeaseDeposit!J6</f>
        <v>1358.1889086216222</v>
      </c>
      <c r="F6" s="53">
        <f t="shared" si="0"/>
        <v>43462.045075891903</v>
      </c>
      <c r="G6" s="44" t="s">
        <v>100</v>
      </c>
      <c r="H6" s="44" t="s">
        <v>99</v>
      </c>
      <c r="I6" s="41">
        <f t="shared" si="2"/>
        <v>1358.1889086216222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66</v>
      </c>
      <c r="B7" s="51">
        <v>43890</v>
      </c>
      <c r="C7" s="52">
        <v>4</v>
      </c>
      <c r="D7" s="53">
        <f t="shared" si="1"/>
        <v>43462.045075891903</v>
      </c>
      <c r="E7" s="53">
        <f>LeaseDeposit!J7</f>
        <v>1358.1889086216222</v>
      </c>
      <c r="F7" s="53">
        <f t="shared" si="0"/>
        <v>42103.856167270278</v>
      </c>
      <c r="G7" s="44" t="s">
        <v>100</v>
      </c>
      <c r="H7" s="44" t="s">
        <v>99</v>
      </c>
      <c r="I7" s="41">
        <f t="shared" si="2"/>
        <v>1358.1889086216222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66</v>
      </c>
      <c r="B8" s="51">
        <v>43921</v>
      </c>
      <c r="C8" s="52">
        <v>5</v>
      </c>
      <c r="D8" s="53">
        <f t="shared" si="1"/>
        <v>42103.856167270278</v>
      </c>
      <c r="E8" s="53">
        <f>LeaseDeposit!J8</f>
        <v>1358.1889086216222</v>
      </c>
      <c r="F8" s="53">
        <f t="shared" si="0"/>
        <v>40745.667258648653</v>
      </c>
      <c r="G8" s="44" t="s">
        <v>100</v>
      </c>
      <c r="H8" s="44" t="s">
        <v>99</v>
      </c>
      <c r="I8" s="41">
        <f t="shared" si="2"/>
        <v>1358.1889086216222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66</v>
      </c>
      <c r="B9" s="51">
        <v>43951</v>
      </c>
      <c r="C9" s="52">
        <v>6</v>
      </c>
      <c r="D9" s="53">
        <f t="shared" si="1"/>
        <v>40745.667258648653</v>
      </c>
      <c r="E9" s="53">
        <f>LeaseDeposit!J9</f>
        <v>1358.1889086216222</v>
      </c>
      <c r="F9" s="53">
        <f t="shared" si="0"/>
        <v>39387.478350027028</v>
      </c>
      <c r="G9" s="44" t="s">
        <v>100</v>
      </c>
      <c r="H9" s="44" t="s">
        <v>99</v>
      </c>
      <c r="I9" s="41">
        <f t="shared" si="2"/>
        <v>1358.1889086216222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66</v>
      </c>
      <c r="B10" s="51">
        <v>43982</v>
      </c>
      <c r="C10" s="52">
        <v>7</v>
      </c>
      <c r="D10" s="53">
        <f t="shared" si="1"/>
        <v>39387.478350027028</v>
      </c>
      <c r="E10" s="53">
        <f>LeaseDeposit!J10</f>
        <v>1358.1889086216222</v>
      </c>
      <c r="F10" s="53">
        <f t="shared" si="0"/>
        <v>38029.289441405403</v>
      </c>
      <c r="G10" s="44" t="s">
        <v>100</v>
      </c>
      <c r="H10" s="44" t="s">
        <v>99</v>
      </c>
      <c r="I10" s="41">
        <f t="shared" si="2"/>
        <v>1358.1889086216222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66</v>
      </c>
      <c r="B11" s="51">
        <v>44012</v>
      </c>
      <c r="C11" s="52">
        <v>8</v>
      </c>
      <c r="D11" s="53">
        <f t="shared" si="1"/>
        <v>38029.289441405403</v>
      </c>
      <c r="E11" s="53">
        <f>LeaseDeposit!J11</f>
        <v>1358.1889086216222</v>
      </c>
      <c r="F11" s="53">
        <f t="shared" si="0"/>
        <v>36671.100532783777</v>
      </c>
      <c r="G11" s="44" t="s">
        <v>100</v>
      </c>
      <c r="H11" s="44" t="s">
        <v>99</v>
      </c>
      <c r="I11" s="41">
        <f t="shared" si="2"/>
        <v>1358.1889086216222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66</v>
      </c>
      <c r="B12" s="51">
        <v>44043</v>
      </c>
      <c r="C12" s="52">
        <v>9</v>
      </c>
      <c r="D12" s="53">
        <f t="shared" si="1"/>
        <v>36671.100532783777</v>
      </c>
      <c r="E12" s="53">
        <f>LeaseDeposit!J12</f>
        <v>1358.1889086216222</v>
      </c>
      <c r="F12" s="53">
        <f t="shared" si="0"/>
        <v>35312.911624162152</v>
      </c>
      <c r="G12" s="44" t="s">
        <v>100</v>
      </c>
      <c r="H12" s="44" t="s">
        <v>99</v>
      </c>
      <c r="I12" s="41">
        <f t="shared" si="2"/>
        <v>1358.1889086216222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66</v>
      </c>
      <c r="B13" s="51">
        <v>44074</v>
      </c>
      <c r="C13" s="52">
        <v>10</v>
      </c>
      <c r="D13" s="53">
        <f t="shared" si="1"/>
        <v>35312.911624162152</v>
      </c>
      <c r="E13" s="53">
        <f>LeaseDeposit!J13</f>
        <v>1358.1889086216222</v>
      </c>
      <c r="F13" s="53">
        <f t="shared" si="0"/>
        <v>33954.722715540527</v>
      </c>
      <c r="G13" s="44" t="s">
        <v>100</v>
      </c>
      <c r="H13" s="44" t="s">
        <v>99</v>
      </c>
      <c r="I13" s="41">
        <f t="shared" si="2"/>
        <v>1358.1889086216222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66</v>
      </c>
      <c r="B14" s="51">
        <v>44104</v>
      </c>
      <c r="C14" s="52">
        <v>11</v>
      </c>
      <c r="D14" s="53">
        <f t="shared" si="1"/>
        <v>33954.722715540527</v>
      </c>
      <c r="E14" s="53">
        <f>LeaseDeposit!J14</f>
        <v>1358.1889086216222</v>
      </c>
      <c r="F14" s="53">
        <f t="shared" si="0"/>
        <v>32596.533806918906</v>
      </c>
      <c r="G14" s="44" t="s">
        <v>100</v>
      </c>
      <c r="H14" s="44" t="s">
        <v>99</v>
      </c>
      <c r="I14" s="41">
        <f t="shared" si="2"/>
        <v>1358.1889086216222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66</v>
      </c>
      <c r="B15" s="51">
        <v>44135</v>
      </c>
      <c r="C15" s="52">
        <v>12</v>
      </c>
      <c r="D15" s="53">
        <f t="shared" si="1"/>
        <v>32596.533806918906</v>
      </c>
      <c r="E15" s="53">
        <f>LeaseDeposit!J15</f>
        <v>1358.1889086216222</v>
      </c>
      <c r="F15" s="53">
        <f t="shared" si="0"/>
        <v>31238.344898297284</v>
      </c>
      <c r="G15" s="44" t="s">
        <v>100</v>
      </c>
      <c r="H15" s="44" t="s">
        <v>99</v>
      </c>
      <c r="I15" s="41">
        <f t="shared" si="2"/>
        <v>1358.1889086216222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66</v>
      </c>
      <c r="B16" s="51">
        <v>44165</v>
      </c>
      <c r="C16" s="52">
        <v>13</v>
      </c>
      <c r="D16" s="53">
        <f t="shared" si="1"/>
        <v>31238.344898297284</v>
      </c>
      <c r="E16" s="53">
        <f>LeaseDeposit!J16</f>
        <v>1358.1889086216222</v>
      </c>
      <c r="F16" s="53">
        <f t="shared" si="0"/>
        <v>29880.155989675663</v>
      </c>
      <c r="G16" s="44" t="s">
        <v>100</v>
      </c>
      <c r="H16" s="44" t="s">
        <v>99</v>
      </c>
      <c r="I16" s="41">
        <f t="shared" si="2"/>
        <v>1358.1889086216222</v>
      </c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66</v>
      </c>
      <c r="B17" s="51">
        <v>44196</v>
      </c>
      <c r="C17" s="52">
        <v>14</v>
      </c>
      <c r="D17" s="53">
        <f t="shared" si="1"/>
        <v>29880.155989675663</v>
      </c>
      <c r="E17" s="53">
        <f>LeaseDeposit!J17</f>
        <v>1358.1889086216222</v>
      </c>
      <c r="F17" s="53">
        <f t="shared" si="0"/>
        <v>28521.967081054041</v>
      </c>
      <c r="G17" s="44" t="s">
        <v>100</v>
      </c>
      <c r="H17" s="44" t="s">
        <v>99</v>
      </c>
      <c r="I17" s="41">
        <f t="shared" si="2"/>
        <v>1358.1889086216222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66</v>
      </c>
      <c r="B18" s="51">
        <v>44227</v>
      </c>
      <c r="C18" s="52">
        <v>15</v>
      </c>
      <c r="D18" s="53">
        <f t="shared" si="1"/>
        <v>28521.967081054041</v>
      </c>
      <c r="E18" s="53">
        <f>LeaseDeposit!J18</f>
        <v>1358.1889086216222</v>
      </c>
      <c r="F18" s="53">
        <f t="shared" si="0"/>
        <v>27163.77817243242</v>
      </c>
      <c r="G18" s="44" t="s">
        <v>100</v>
      </c>
      <c r="H18" s="44" t="s">
        <v>99</v>
      </c>
      <c r="I18" s="41">
        <f t="shared" si="2"/>
        <v>1358.1889086216222</v>
      </c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66</v>
      </c>
      <c r="B19" s="51">
        <v>44255</v>
      </c>
      <c r="C19" s="52">
        <v>16</v>
      </c>
      <c r="D19" s="53">
        <f t="shared" si="1"/>
        <v>27163.77817243242</v>
      </c>
      <c r="E19" s="53">
        <f>LeaseDeposit!J19</f>
        <v>1358.1889086216222</v>
      </c>
      <c r="F19" s="53">
        <f t="shared" si="0"/>
        <v>25805.589263810798</v>
      </c>
      <c r="G19" s="44" t="s">
        <v>100</v>
      </c>
      <c r="H19" s="44" t="s">
        <v>99</v>
      </c>
      <c r="I19" s="41">
        <f t="shared" si="2"/>
        <v>1358.1889086216222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66</v>
      </c>
      <c r="B20" s="51">
        <v>44286</v>
      </c>
      <c r="C20" s="52">
        <v>17</v>
      </c>
      <c r="D20" s="53">
        <f t="shared" si="1"/>
        <v>25805.589263810798</v>
      </c>
      <c r="E20" s="53">
        <f>LeaseDeposit!J20</f>
        <v>1358.1889086216222</v>
      </c>
      <c r="F20" s="53">
        <f t="shared" si="0"/>
        <v>24447.400355189176</v>
      </c>
      <c r="G20" s="44" t="s">
        <v>100</v>
      </c>
      <c r="H20" s="44" t="s">
        <v>99</v>
      </c>
      <c r="I20" s="41">
        <f t="shared" si="2"/>
        <v>1358.1889086216222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66</v>
      </c>
      <c r="B21" s="51">
        <v>44316</v>
      </c>
      <c r="C21" s="52">
        <v>18</v>
      </c>
      <c r="D21" s="53">
        <f t="shared" si="1"/>
        <v>24447.400355189176</v>
      </c>
      <c r="E21" s="53">
        <f>LeaseDeposit!J21</f>
        <v>1358.1889086216222</v>
      </c>
      <c r="F21" s="53">
        <f t="shared" si="0"/>
        <v>23089.211446567555</v>
      </c>
      <c r="G21" s="44" t="s">
        <v>100</v>
      </c>
      <c r="H21" s="44" t="s">
        <v>99</v>
      </c>
      <c r="I21" s="41">
        <f t="shared" si="2"/>
        <v>1358.1889086216222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66</v>
      </c>
      <c r="B22" s="51">
        <v>44347</v>
      </c>
      <c r="C22" s="52">
        <v>19</v>
      </c>
      <c r="D22" s="53">
        <f t="shared" si="1"/>
        <v>23089.211446567555</v>
      </c>
      <c r="E22" s="53">
        <f>LeaseDeposit!J22</f>
        <v>1358.1889086216222</v>
      </c>
      <c r="F22" s="53">
        <f t="shared" si="0"/>
        <v>21731.022537945933</v>
      </c>
      <c r="G22" s="44" t="s">
        <v>100</v>
      </c>
      <c r="H22" s="44" t="s">
        <v>99</v>
      </c>
      <c r="I22" s="41">
        <f t="shared" si="2"/>
        <v>1358.1889086216222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66</v>
      </c>
      <c r="B23" s="51">
        <v>44377</v>
      </c>
      <c r="C23" s="52">
        <v>20</v>
      </c>
      <c r="D23" s="53">
        <f t="shared" si="1"/>
        <v>21731.022537945933</v>
      </c>
      <c r="E23" s="53">
        <f>LeaseDeposit!J23</f>
        <v>1358.1889086216222</v>
      </c>
      <c r="F23" s="53">
        <f t="shared" si="0"/>
        <v>20372.833629324312</v>
      </c>
      <c r="G23" s="44" t="s">
        <v>100</v>
      </c>
      <c r="H23" s="44" t="s">
        <v>99</v>
      </c>
      <c r="I23" s="41">
        <f t="shared" si="2"/>
        <v>1358.1889086216222</v>
      </c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66</v>
      </c>
      <c r="B24" s="51">
        <v>44408</v>
      </c>
      <c r="C24" s="52">
        <v>21</v>
      </c>
      <c r="D24" s="53">
        <f t="shared" si="1"/>
        <v>20372.833629324312</v>
      </c>
      <c r="E24" s="53">
        <f>LeaseDeposit!J24</f>
        <v>1358.1889086216222</v>
      </c>
      <c r="F24" s="53">
        <f t="shared" si="0"/>
        <v>19014.64472070269</v>
      </c>
      <c r="G24" s="44" t="s">
        <v>100</v>
      </c>
      <c r="H24" s="44" t="s">
        <v>99</v>
      </c>
      <c r="I24" s="41">
        <f t="shared" si="2"/>
        <v>1358.1889086216222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66</v>
      </c>
      <c r="B25" s="51">
        <v>44439</v>
      </c>
      <c r="C25" s="52">
        <v>22</v>
      </c>
      <c r="D25" s="53">
        <f t="shared" si="1"/>
        <v>19014.64472070269</v>
      </c>
      <c r="E25" s="53">
        <f>LeaseDeposit!J25</f>
        <v>1358.1889086216222</v>
      </c>
      <c r="F25" s="53">
        <f t="shared" si="0"/>
        <v>17656.455812081069</v>
      </c>
      <c r="G25" s="44" t="s">
        <v>100</v>
      </c>
      <c r="H25" s="44" t="s">
        <v>99</v>
      </c>
      <c r="I25" s="41">
        <f t="shared" si="2"/>
        <v>1358.1889086216222</v>
      </c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66</v>
      </c>
      <c r="B26" s="51">
        <v>44469</v>
      </c>
      <c r="C26" s="52">
        <v>23</v>
      </c>
      <c r="D26" s="53">
        <f t="shared" si="1"/>
        <v>17656.455812081069</v>
      </c>
      <c r="E26" s="53">
        <f>LeaseDeposit!J26</f>
        <v>1358.1889086216222</v>
      </c>
      <c r="F26" s="53">
        <f t="shared" si="0"/>
        <v>16298.266903459447</v>
      </c>
      <c r="G26" s="44" t="s">
        <v>100</v>
      </c>
      <c r="H26" s="44" t="s">
        <v>99</v>
      </c>
      <c r="I26" s="41">
        <f t="shared" si="2"/>
        <v>1358.1889086216222</v>
      </c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66</v>
      </c>
      <c r="B27" s="51">
        <v>44500</v>
      </c>
      <c r="C27" s="52">
        <v>24</v>
      </c>
      <c r="D27" s="53">
        <f t="shared" si="1"/>
        <v>16298.266903459447</v>
      </c>
      <c r="E27" s="53">
        <f>LeaseDeposit!J27</f>
        <v>1358.1889086216222</v>
      </c>
      <c r="F27" s="53">
        <f t="shared" si="0"/>
        <v>14940.077994837826</v>
      </c>
      <c r="G27" s="44" t="s">
        <v>100</v>
      </c>
      <c r="H27" s="44" t="s">
        <v>99</v>
      </c>
      <c r="I27" s="41">
        <f t="shared" si="2"/>
        <v>1358.1889086216222</v>
      </c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66</v>
      </c>
      <c r="B28" s="51">
        <v>44530</v>
      </c>
      <c r="C28" s="52">
        <v>25</v>
      </c>
      <c r="D28" s="53">
        <f t="shared" si="1"/>
        <v>14940.077994837826</v>
      </c>
      <c r="E28" s="53">
        <f>LeaseDeposit!J28</f>
        <v>1358.1889086216222</v>
      </c>
      <c r="F28" s="53">
        <f t="shared" si="0"/>
        <v>13581.889086216204</v>
      </c>
      <c r="G28" s="44" t="s">
        <v>100</v>
      </c>
      <c r="H28" s="44" t="s">
        <v>99</v>
      </c>
      <c r="I28" s="41">
        <f t="shared" si="2"/>
        <v>1358.1889086216222</v>
      </c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66</v>
      </c>
      <c r="B29" s="51">
        <v>44561</v>
      </c>
      <c r="C29" s="52">
        <v>26</v>
      </c>
      <c r="D29" s="53">
        <f t="shared" si="1"/>
        <v>13581.889086216204</v>
      </c>
      <c r="E29" s="53">
        <f>LeaseDeposit!J29</f>
        <v>1358.1889086216222</v>
      </c>
      <c r="F29" s="53">
        <f t="shared" si="0"/>
        <v>12223.700177594583</v>
      </c>
      <c r="G29" s="44" t="s">
        <v>100</v>
      </c>
      <c r="H29" s="44" t="s">
        <v>99</v>
      </c>
      <c r="I29" s="41">
        <f t="shared" si="2"/>
        <v>1358.1889086216222</v>
      </c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66</v>
      </c>
      <c r="B30" s="51">
        <v>44592</v>
      </c>
      <c r="C30" s="52">
        <v>27</v>
      </c>
      <c r="D30" s="53">
        <f t="shared" si="1"/>
        <v>12223.700177594583</v>
      </c>
      <c r="E30" s="53">
        <f>LeaseDeposit!J30</f>
        <v>1358.1889086216222</v>
      </c>
      <c r="F30" s="53">
        <f t="shared" si="0"/>
        <v>10865.511268972961</v>
      </c>
      <c r="G30" s="44" t="s">
        <v>100</v>
      </c>
      <c r="H30" s="44" t="s">
        <v>99</v>
      </c>
      <c r="I30" s="41">
        <f t="shared" si="2"/>
        <v>1358.1889086216222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66</v>
      </c>
      <c r="B31" s="51">
        <v>44620</v>
      </c>
      <c r="C31" s="52">
        <v>28</v>
      </c>
      <c r="D31" s="53">
        <f t="shared" si="1"/>
        <v>10865.511268972961</v>
      </c>
      <c r="E31" s="53">
        <f>LeaseDeposit!J31</f>
        <v>1358.1889086216222</v>
      </c>
      <c r="F31" s="53">
        <f t="shared" si="0"/>
        <v>9507.3223603513397</v>
      </c>
      <c r="G31" s="44" t="s">
        <v>100</v>
      </c>
      <c r="H31" s="44" t="s">
        <v>99</v>
      </c>
      <c r="I31" s="41">
        <f t="shared" si="2"/>
        <v>1358.1889086216222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66</v>
      </c>
      <c r="B32" s="51">
        <v>44651</v>
      </c>
      <c r="C32" s="52">
        <v>29</v>
      </c>
      <c r="D32" s="53">
        <f t="shared" si="1"/>
        <v>9507.3223603513397</v>
      </c>
      <c r="E32" s="53">
        <f>LeaseDeposit!J32</f>
        <v>1358.1889086216222</v>
      </c>
      <c r="F32" s="53">
        <f t="shared" si="0"/>
        <v>8149.1334517297173</v>
      </c>
      <c r="G32" s="44" t="s">
        <v>100</v>
      </c>
      <c r="H32" s="44" t="s">
        <v>99</v>
      </c>
      <c r="I32" s="41">
        <f t="shared" si="2"/>
        <v>1358.1889086216222</v>
      </c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66</v>
      </c>
      <c r="B33" s="51">
        <v>44681</v>
      </c>
      <c r="C33" s="52">
        <v>30</v>
      </c>
      <c r="D33" s="53">
        <f t="shared" si="1"/>
        <v>8149.1334517297173</v>
      </c>
      <c r="E33" s="53">
        <f>LeaseDeposit!J33</f>
        <v>1358.1889086216222</v>
      </c>
      <c r="F33" s="53">
        <f t="shared" si="0"/>
        <v>6790.9445431080949</v>
      </c>
      <c r="G33" s="44" t="s">
        <v>100</v>
      </c>
      <c r="H33" s="44" t="s">
        <v>99</v>
      </c>
      <c r="I33" s="41">
        <f t="shared" si="2"/>
        <v>1358.1889086216222</v>
      </c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 t="s">
        <v>66</v>
      </c>
      <c r="B34" s="51">
        <v>44712</v>
      </c>
      <c r="C34" s="52">
        <v>31</v>
      </c>
      <c r="D34" s="53">
        <f t="shared" si="1"/>
        <v>6790.9445431080949</v>
      </c>
      <c r="E34" s="53">
        <f>LeaseDeposit!J34</f>
        <v>1358.1889086216222</v>
      </c>
      <c r="F34" s="53">
        <f t="shared" si="0"/>
        <v>5432.7556344864724</v>
      </c>
      <c r="G34" s="44" t="s">
        <v>100</v>
      </c>
      <c r="H34" s="44" t="s">
        <v>99</v>
      </c>
      <c r="I34" s="41">
        <f t="shared" si="2"/>
        <v>1358.1889086216222</v>
      </c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 t="s">
        <v>66</v>
      </c>
      <c r="B35" s="51">
        <v>44742</v>
      </c>
      <c r="C35" s="52">
        <v>32</v>
      </c>
      <c r="D35" s="53">
        <f t="shared" si="1"/>
        <v>5432.7556344864724</v>
      </c>
      <c r="E35" s="53">
        <f>LeaseDeposit!J35</f>
        <v>1358.1889086216222</v>
      </c>
      <c r="F35" s="53">
        <f t="shared" si="0"/>
        <v>4074.56672586485</v>
      </c>
      <c r="G35" s="44" t="s">
        <v>100</v>
      </c>
      <c r="H35" s="44" t="s">
        <v>99</v>
      </c>
      <c r="I35" s="41">
        <f t="shared" si="2"/>
        <v>1358.1889086216222</v>
      </c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50"/>
      <c r="B36" s="51">
        <v>44773</v>
      </c>
      <c r="C36" s="52">
        <v>33</v>
      </c>
      <c r="D36" s="53">
        <f t="shared" ref="D36:D38" si="3">F35</f>
        <v>4074.56672586485</v>
      </c>
      <c r="E36" s="53">
        <f>LeaseDeposit!J36</f>
        <v>1358.1889086216222</v>
      </c>
      <c r="F36" s="53">
        <f t="shared" ref="F36:F38" si="4">D36-E36</f>
        <v>2716.3778172432276</v>
      </c>
      <c r="G36" s="44"/>
      <c r="H36" s="44"/>
      <c r="I36" s="41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50"/>
      <c r="B37" s="51">
        <v>44804</v>
      </c>
      <c r="C37" s="52">
        <v>34</v>
      </c>
      <c r="D37" s="53">
        <f t="shared" si="3"/>
        <v>2716.3778172432276</v>
      </c>
      <c r="E37" s="53">
        <f>LeaseDeposit!J37</f>
        <v>1358.1889086216222</v>
      </c>
      <c r="F37" s="53">
        <f t="shared" si="4"/>
        <v>1358.1889086216054</v>
      </c>
      <c r="G37" s="44"/>
      <c r="H37" s="44"/>
      <c r="I37" s="41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50"/>
      <c r="B38" s="51">
        <v>44834</v>
      </c>
      <c r="C38" s="52">
        <v>35</v>
      </c>
      <c r="D38" s="53">
        <f t="shared" si="3"/>
        <v>1358.1889086216054</v>
      </c>
      <c r="E38" s="53">
        <f>LeaseDeposit!J38</f>
        <v>1358.1889086216222</v>
      </c>
      <c r="F38" s="53">
        <f t="shared" si="4"/>
        <v>-1.6825651982799172E-11</v>
      </c>
      <c r="G38" s="44"/>
      <c r="H38" s="44"/>
      <c r="I38" s="41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50"/>
      <c r="B39" s="51"/>
      <c r="C39" s="52"/>
      <c r="D39" s="53"/>
      <c r="E39" s="53"/>
      <c r="F39" s="53"/>
      <c r="G39" s="44"/>
      <c r="H39" s="44"/>
      <c r="I39" s="41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50"/>
      <c r="B40" s="51"/>
      <c r="C40" s="52"/>
      <c r="D40" s="53"/>
      <c r="E40" s="53"/>
      <c r="F40" s="53"/>
      <c r="G40" s="44"/>
      <c r="H40" s="44"/>
      <c r="I40" s="41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50"/>
      <c r="B41" s="51"/>
      <c r="C41" s="52"/>
      <c r="D41" s="53"/>
      <c r="E41" s="53"/>
      <c r="F41" s="53"/>
      <c r="G41" s="44"/>
      <c r="H41" s="44"/>
      <c r="I41" s="41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50"/>
      <c r="B42" s="51"/>
      <c r="C42" s="52"/>
      <c r="D42" s="53"/>
      <c r="E42" s="53"/>
      <c r="F42" s="53"/>
      <c r="G42" s="44"/>
      <c r="H42" s="44"/>
      <c r="I42" s="41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50"/>
      <c r="B43" s="51"/>
      <c r="C43" s="52"/>
      <c r="D43" s="53"/>
      <c r="E43" s="53"/>
      <c r="F43" s="53"/>
      <c r="G43" s="44"/>
      <c r="H43" s="44"/>
      <c r="I43" s="41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50"/>
      <c r="B44" s="51"/>
      <c r="C44" s="52"/>
      <c r="D44" s="53"/>
      <c r="E44" s="53"/>
      <c r="F44" s="53"/>
      <c r="G44" s="44"/>
      <c r="H44" s="44"/>
      <c r="I44" s="41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50"/>
      <c r="B45" s="51"/>
      <c r="C45" s="52"/>
      <c r="D45" s="53"/>
      <c r="E45" s="53"/>
      <c r="F45" s="53"/>
      <c r="G45" s="44"/>
      <c r="H45" s="44"/>
      <c r="I45" s="41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50"/>
      <c r="B46" s="51"/>
      <c r="C46" s="52"/>
      <c r="D46" s="53"/>
      <c r="E46" s="53"/>
      <c r="F46" s="53"/>
      <c r="G46" s="44"/>
      <c r="H46" s="44"/>
      <c r="I46" s="41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50"/>
      <c r="B47" s="51"/>
      <c r="C47" s="52"/>
      <c r="D47" s="53"/>
      <c r="E47" s="53"/>
      <c r="F47" s="53"/>
      <c r="G47" s="44"/>
      <c r="H47" s="44"/>
      <c r="I47" s="41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50"/>
      <c r="B48" s="51"/>
      <c r="C48" s="52"/>
      <c r="D48" s="53"/>
      <c r="E48" s="53"/>
      <c r="F48" s="53"/>
      <c r="G48" s="44"/>
      <c r="H48" s="44"/>
      <c r="I48" s="41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50"/>
      <c r="B49" s="51"/>
      <c r="C49" s="52"/>
      <c r="D49" s="53"/>
      <c r="E49" s="53"/>
      <c r="F49" s="53"/>
      <c r="G49" s="44"/>
      <c r="H49" s="44"/>
      <c r="I49" s="41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50"/>
      <c r="B50" s="51"/>
      <c r="C50" s="52"/>
      <c r="D50" s="53"/>
      <c r="E50" s="53"/>
      <c r="F50" s="53"/>
      <c r="G50" s="44"/>
      <c r="H50" s="44"/>
      <c r="I50" s="41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50"/>
      <c r="B51" s="51"/>
      <c r="C51" s="52"/>
      <c r="D51" s="53"/>
      <c r="E51" s="53"/>
      <c r="F51" s="53"/>
      <c r="G51" s="44"/>
      <c r="H51" s="44"/>
      <c r="I51" s="41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50"/>
      <c r="B52" s="51"/>
      <c r="C52" s="52"/>
      <c r="D52" s="53"/>
      <c r="E52" s="53"/>
      <c r="F52" s="53"/>
      <c r="G52" s="44"/>
      <c r="H52" s="44"/>
      <c r="I52" s="41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50"/>
      <c r="B53" s="51"/>
      <c r="C53" s="52"/>
      <c r="D53" s="53"/>
      <c r="E53" s="53"/>
      <c r="F53" s="53"/>
      <c r="G53" s="44"/>
      <c r="H53" s="44"/>
      <c r="I53" s="41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50"/>
      <c r="B54" s="51"/>
      <c r="C54" s="52"/>
      <c r="D54" s="53"/>
      <c r="E54" s="53"/>
      <c r="F54" s="53"/>
      <c r="G54" s="44"/>
      <c r="H54" s="44"/>
      <c r="I54" s="41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50"/>
      <c r="B55" s="51"/>
      <c r="C55" s="52"/>
      <c r="D55" s="53"/>
      <c r="E55" s="53"/>
      <c r="F55" s="53"/>
      <c r="G55" s="44"/>
      <c r="H55" s="44"/>
      <c r="I55" s="41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50"/>
      <c r="B56" s="51"/>
      <c r="C56" s="52"/>
      <c r="D56" s="53"/>
      <c r="E56" s="53"/>
      <c r="F56" s="53"/>
      <c r="G56" s="44"/>
      <c r="H56" s="44"/>
      <c r="I56" s="41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44"/>
      <c r="B57" s="39"/>
      <c r="C57" s="40"/>
      <c r="D57" s="71"/>
      <c r="E57" s="71"/>
      <c r="F57" s="71"/>
      <c r="G57" s="44"/>
      <c r="H57" s="44"/>
      <c r="I57" s="72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44"/>
      <c r="B58" s="39"/>
      <c r="C58" s="40"/>
      <c r="D58" s="71"/>
      <c r="E58" s="71"/>
      <c r="F58" s="71"/>
      <c r="G58" s="44"/>
      <c r="H58" s="44"/>
      <c r="I58" s="72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44"/>
      <c r="B59" s="39"/>
      <c r="C59" s="65"/>
      <c r="D59" s="41"/>
      <c r="E59" s="41"/>
      <c r="F59" s="41"/>
      <c r="G59" s="44"/>
      <c r="H59" s="44"/>
      <c r="I59" s="72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44"/>
      <c r="B60" s="39"/>
      <c r="C60" s="65"/>
      <c r="D60" s="41"/>
      <c r="E60" s="41"/>
      <c r="F60" s="41"/>
      <c r="G60" s="44"/>
      <c r="H60" s="44"/>
      <c r="I60" s="72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44"/>
      <c r="B61" s="39"/>
      <c r="C61" s="65"/>
      <c r="D61" s="41"/>
      <c r="E61" s="41"/>
      <c r="F61" s="41"/>
      <c r="G61" s="44"/>
      <c r="H61" s="44"/>
      <c r="I61" s="72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44"/>
      <c r="B62" s="39"/>
      <c r="C62" s="65"/>
      <c r="D62" s="41"/>
      <c r="E62" s="41"/>
      <c r="F62" s="41"/>
      <c r="G62" s="44"/>
      <c r="H62" s="44"/>
      <c r="I62" s="72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44"/>
      <c r="B63" s="39"/>
      <c r="C63" s="65"/>
      <c r="D63" s="41"/>
      <c r="E63" s="41"/>
      <c r="F63" s="41"/>
      <c r="G63" s="44"/>
      <c r="H63" s="44"/>
      <c r="I63" s="72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44"/>
      <c r="B64" s="39"/>
      <c r="C64" s="65"/>
      <c r="D64" s="41"/>
      <c r="E64" s="41"/>
      <c r="F64" s="41"/>
      <c r="G64" s="44"/>
      <c r="H64" s="44"/>
      <c r="I64" s="72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44"/>
      <c r="B65" s="39"/>
      <c r="C65" s="65"/>
      <c r="D65" s="41"/>
      <c r="E65" s="41"/>
      <c r="F65" s="41"/>
      <c r="G65" s="44"/>
      <c r="H65" s="44"/>
      <c r="I65" s="72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44"/>
      <c r="B66" s="39"/>
      <c r="C66" s="65"/>
      <c r="D66" s="41"/>
      <c r="E66" s="41"/>
      <c r="F66" s="41"/>
      <c r="G66" s="44"/>
      <c r="H66" s="44"/>
      <c r="I66" s="72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44"/>
      <c r="B67" s="39"/>
      <c r="C67" s="65"/>
      <c r="D67" s="41"/>
      <c r="E67" s="41"/>
      <c r="F67" s="41"/>
      <c r="G67" s="44"/>
      <c r="H67" s="44"/>
      <c r="I67" s="72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44"/>
      <c r="B68" s="39"/>
      <c r="C68" s="65"/>
      <c r="D68" s="41"/>
      <c r="E68" s="41"/>
      <c r="F68" s="41"/>
      <c r="G68" s="44"/>
      <c r="H68" s="44"/>
      <c r="I68" s="72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44"/>
      <c r="B69" s="39"/>
      <c r="C69" s="65"/>
      <c r="D69" s="41"/>
      <c r="E69" s="41"/>
      <c r="F69" s="41"/>
      <c r="G69" s="44"/>
      <c r="H69" s="44"/>
      <c r="I69" s="72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44"/>
      <c r="B70" s="39"/>
      <c r="C70" s="65"/>
      <c r="D70" s="41"/>
      <c r="E70" s="41"/>
      <c r="F70" s="41"/>
      <c r="G70" s="44"/>
      <c r="H70" s="44"/>
      <c r="I70" s="72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44"/>
      <c r="B71" s="39"/>
      <c r="C71" s="65"/>
      <c r="D71" s="41"/>
      <c r="E71" s="41"/>
      <c r="F71" s="41"/>
      <c r="G71" s="44"/>
      <c r="H71" s="44"/>
      <c r="I71" s="72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44"/>
      <c r="B72" s="39"/>
      <c r="C72" s="65"/>
      <c r="D72" s="41"/>
      <c r="E72" s="41"/>
      <c r="F72" s="41"/>
      <c r="G72" s="44"/>
      <c r="H72" s="44"/>
      <c r="I72" s="72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44"/>
      <c r="B73" s="39"/>
      <c r="C73" s="65"/>
      <c r="D73" s="41"/>
      <c r="E73" s="41"/>
      <c r="F73" s="41"/>
      <c r="G73" s="44"/>
      <c r="H73" s="44"/>
      <c r="I73" s="72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44"/>
      <c r="B74" s="39"/>
      <c r="C74" s="65"/>
      <c r="D74" s="41"/>
      <c r="E74" s="41"/>
      <c r="F74" s="41"/>
      <c r="G74" s="44"/>
      <c r="H74" s="44"/>
      <c r="I74" s="72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44"/>
      <c r="B75" s="39"/>
      <c r="C75" s="65"/>
      <c r="D75" s="41"/>
      <c r="E75" s="41"/>
      <c r="F75" s="41"/>
      <c r="G75" s="44"/>
      <c r="H75" s="44"/>
      <c r="I75" s="72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44"/>
      <c r="B76" s="39"/>
      <c r="C76" s="65"/>
      <c r="D76" s="41"/>
      <c r="E76" s="41"/>
      <c r="F76" s="41"/>
      <c r="G76" s="44"/>
      <c r="H76" s="44"/>
      <c r="I76" s="72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44"/>
      <c r="B77" s="39"/>
      <c r="C77" s="65"/>
      <c r="D77" s="41"/>
      <c r="E77" s="41"/>
      <c r="F77" s="41"/>
      <c r="G77" s="44"/>
      <c r="H77" s="44"/>
      <c r="I77" s="72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44"/>
      <c r="B78" s="39"/>
      <c r="C78" s="65"/>
      <c r="D78" s="41"/>
      <c r="E78" s="41"/>
      <c r="F78" s="41"/>
      <c r="G78" s="44"/>
      <c r="H78" s="44"/>
      <c r="I78" s="72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44"/>
      <c r="B79" s="39"/>
      <c r="C79" s="65"/>
      <c r="D79" s="41"/>
      <c r="E79" s="41"/>
      <c r="F79" s="41"/>
      <c r="G79" s="44"/>
      <c r="H79" s="44"/>
      <c r="I79" s="72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44"/>
      <c r="B80" s="39"/>
      <c r="C80" s="65"/>
      <c r="D80" s="41"/>
      <c r="E80" s="41"/>
      <c r="F80" s="41"/>
      <c r="G80" s="44"/>
      <c r="H80" s="44"/>
      <c r="I80" s="72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44"/>
      <c r="B81" s="39"/>
      <c r="C81" s="65"/>
      <c r="D81" s="41"/>
      <c r="E81" s="41"/>
      <c r="F81" s="41"/>
      <c r="G81" s="44"/>
      <c r="H81" s="44"/>
      <c r="I81" s="72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44"/>
      <c r="B82" s="39"/>
      <c r="C82" s="65"/>
      <c r="D82" s="41"/>
      <c r="E82" s="41"/>
      <c r="F82" s="41"/>
      <c r="G82" s="44"/>
      <c r="H82" s="44"/>
      <c r="I82" s="72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44"/>
      <c r="B83" s="39"/>
      <c r="C83" s="65"/>
      <c r="D83" s="41"/>
      <c r="E83" s="41"/>
      <c r="F83" s="41"/>
      <c r="G83" s="44"/>
      <c r="H83" s="44"/>
      <c r="I83" s="72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44"/>
      <c r="B84" s="39"/>
      <c r="C84" s="65"/>
      <c r="D84" s="41"/>
      <c r="E84" s="41"/>
      <c r="F84" s="41"/>
      <c r="G84" s="44"/>
      <c r="H84" s="44"/>
      <c r="I84" s="72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44"/>
      <c r="B85" s="39"/>
      <c r="C85" s="65"/>
      <c r="D85" s="41"/>
      <c r="E85" s="41"/>
      <c r="F85" s="41"/>
      <c r="G85" s="44"/>
      <c r="H85" s="44"/>
      <c r="I85" s="72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44"/>
      <c r="B86" s="39"/>
      <c r="C86" s="65"/>
      <c r="D86" s="41"/>
      <c r="E86" s="41"/>
      <c r="F86" s="41"/>
      <c r="G86" s="44"/>
      <c r="H86" s="44"/>
      <c r="I86" s="72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44"/>
      <c r="B87" s="39"/>
      <c r="C87" s="65"/>
      <c r="D87" s="41"/>
      <c r="E87" s="41"/>
      <c r="F87" s="41"/>
      <c r="G87" s="44"/>
      <c r="H87" s="44"/>
      <c r="I87" s="72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44"/>
      <c r="B88" s="39"/>
      <c r="C88" s="65"/>
      <c r="D88" s="41"/>
      <c r="E88" s="41"/>
      <c r="F88" s="41"/>
      <c r="G88" s="44"/>
      <c r="H88" s="44"/>
      <c r="I88" s="72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44"/>
      <c r="B89" s="39"/>
      <c r="C89" s="65"/>
      <c r="D89" s="41"/>
      <c r="E89" s="41"/>
      <c r="F89" s="41"/>
      <c r="G89" s="44"/>
      <c r="H89" s="44"/>
      <c r="I89" s="72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44"/>
      <c r="B90" s="39"/>
      <c r="C90" s="65"/>
      <c r="D90" s="41"/>
      <c r="E90" s="41"/>
      <c r="F90" s="41"/>
      <c r="G90" s="44"/>
      <c r="H90" s="44"/>
      <c r="I90" s="72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44"/>
      <c r="B91" s="39"/>
      <c r="C91" s="65"/>
      <c r="D91" s="41"/>
      <c r="E91" s="41"/>
      <c r="F91" s="41"/>
      <c r="G91" s="44"/>
      <c r="H91" s="44"/>
      <c r="I91" s="72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44"/>
      <c r="B92" s="39"/>
      <c r="C92" s="65"/>
      <c r="D92" s="41"/>
      <c r="E92" s="41"/>
      <c r="F92" s="41"/>
      <c r="G92" s="44"/>
      <c r="H92" s="44"/>
      <c r="I92" s="72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44"/>
      <c r="B93" s="39"/>
      <c r="C93" s="65"/>
      <c r="D93" s="41"/>
      <c r="E93" s="41"/>
      <c r="F93" s="41"/>
      <c r="G93" s="44"/>
      <c r="H93" s="44"/>
      <c r="I93" s="72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44"/>
      <c r="B94" s="39"/>
      <c r="C94" s="65"/>
      <c r="D94" s="41"/>
      <c r="E94" s="41"/>
      <c r="F94" s="41"/>
      <c r="G94" s="44"/>
      <c r="H94" s="44"/>
      <c r="I94" s="72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44"/>
      <c r="B95" s="39"/>
      <c r="C95" s="65"/>
      <c r="D95" s="41"/>
      <c r="E95" s="41"/>
      <c r="F95" s="41"/>
      <c r="G95" s="44"/>
      <c r="H95" s="44"/>
      <c r="I95" s="72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44"/>
      <c r="B96" s="39"/>
      <c r="C96" s="65"/>
      <c r="D96" s="41"/>
      <c r="E96" s="41"/>
      <c r="F96" s="41"/>
      <c r="G96" s="44"/>
      <c r="H96" s="44"/>
      <c r="I96" s="72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44"/>
      <c r="B97" s="39"/>
      <c r="C97" s="65"/>
      <c r="D97" s="41"/>
      <c r="E97" s="41"/>
      <c r="F97" s="41"/>
      <c r="G97" s="44"/>
      <c r="H97" s="44"/>
      <c r="I97" s="72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44"/>
      <c r="B98" s="39"/>
      <c r="C98" s="65"/>
      <c r="D98" s="41"/>
      <c r="E98" s="41"/>
      <c r="F98" s="41"/>
      <c r="G98" s="44"/>
      <c r="H98" s="44"/>
      <c r="I98" s="72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44"/>
      <c r="B99" s="39"/>
      <c r="C99" s="65"/>
      <c r="D99" s="41"/>
      <c r="E99" s="41"/>
      <c r="F99" s="41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44"/>
      <c r="B100" s="39"/>
      <c r="C100" s="65"/>
      <c r="D100" s="41"/>
      <c r="E100" s="41"/>
      <c r="F100" s="41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44"/>
      <c r="B101" s="39"/>
      <c r="C101" s="65"/>
      <c r="D101" s="41"/>
      <c r="E101" s="41"/>
      <c r="F101" s="41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44"/>
      <c r="B102" s="39"/>
      <c r="C102" s="65"/>
      <c r="D102" s="41"/>
      <c r="E102" s="41"/>
      <c r="F102" s="41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44"/>
      <c r="B103" s="39"/>
      <c r="C103" s="65"/>
      <c r="D103" s="41"/>
      <c r="E103" s="41"/>
      <c r="F103" s="41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44"/>
      <c r="B104" s="39"/>
      <c r="C104" s="65"/>
      <c r="D104" s="41"/>
      <c r="E104" s="41"/>
      <c r="F104" s="41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44"/>
      <c r="B105" s="39"/>
      <c r="C105" s="65"/>
      <c r="D105" s="41"/>
      <c r="E105" s="41"/>
      <c r="F105" s="41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44"/>
      <c r="B106" s="39"/>
      <c r="C106" s="65"/>
      <c r="D106" s="41"/>
      <c r="E106" s="41"/>
      <c r="F106" s="41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44"/>
      <c r="B107" s="39"/>
      <c r="C107" s="65"/>
      <c r="D107" s="41"/>
      <c r="E107" s="41"/>
      <c r="F107" s="41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44"/>
      <c r="B108" s="39"/>
      <c r="C108" s="65"/>
      <c r="D108" s="41"/>
      <c r="E108" s="41"/>
      <c r="F108" s="41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44"/>
      <c r="B109" s="39"/>
      <c r="C109" s="65"/>
      <c r="D109" s="41"/>
      <c r="E109" s="41"/>
      <c r="F109" s="41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44"/>
      <c r="B110" s="39"/>
      <c r="C110" s="65"/>
      <c r="D110" s="41"/>
      <c r="E110" s="41"/>
      <c r="F110" s="41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44"/>
      <c r="B111" s="39"/>
      <c r="C111" s="65"/>
      <c r="D111" s="41"/>
      <c r="E111" s="41"/>
      <c r="F111" s="41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44"/>
      <c r="B112" s="39"/>
      <c r="C112" s="65"/>
      <c r="D112" s="41"/>
      <c r="E112" s="41"/>
      <c r="F112" s="41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44"/>
      <c r="B113" s="39"/>
      <c r="C113" s="65"/>
      <c r="D113" s="41"/>
      <c r="E113" s="41"/>
      <c r="F113" s="41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44"/>
      <c r="B114" s="39"/>
      <c r="C114" s="65"/>
      <c r="D114" s="41"/>
      <c r="E114" s="41"/>
      <c r="F114" s="41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44"/>
      <c r="B115" s="39"/>
      <c r="C115" s="65"/>
      <c r="D115" s="41"/>
      <c r="E115" s="41"/>
      <c r="F115" s="41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44"/>
      <c r="B116" s="39"/>
      <c r="C116" s="65"/>
      <c r="D116" s="41"/>
      <c r="E116" s="41"/>
      <c r="F116" s="41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44"/>
      <c r="B117" s="39"/>
      <c r="C117" s="65"/>
      <c r="D117" s="41"/>
      <c r="E117" s="41"/>
      <c r="F117" s="41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44"/>
      <c r="B118" s="39"/>
      <c r="C118" s="65"/>
      <c r="D118" s="41"/>
      <c r="E118" s="41"/>
      <c r="F118" s="41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44"/>
      <c r="B119" s="39"/>
      <c r="C119" s="65"/>
      <c r="D119" s="41"/>
      <c r="E119" s="41"/>
      <c r="F119" s="41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44"/>
      <c r="B120" s="39"/>
      <c r="C120" s="65"/>
      <c r="D120" s="41"/>
      <c r="E120" s="41"/>
      <c r="F120" s="41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44"/>
      <c r="B121" s="39"/>
      <c r="C121" s="65"/>
      <c r="D121" s="41"/>
      <c r="E121" s="41"/>
      <c r="F121" s="41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44"/>
      <c r="B122" s="39"/>
      <c r="C122" s="65"/>
      <c r="D122" s="41"/>
      <c r="E122" s="41"/>
      <c r="F122" s="41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44"/>
      <c r="B123" s="39"/>
      <c r="C123" s="65"/>
      <c r="D123" s="41"/>
      <c r="E123" s="41"/>
      <c r="F123" s="41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44"/>
      <c r="B124" s="39"/>
      <c r="C124" s="65"/>
      <c r="D124" s="41"/>
      <c r="E124" s="41"/>
      <c r="F124" s="41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44"/>
      <c r="B125" s="39"/>
      <c r="C125" s="65"/>
      <c r="D125" s="41"/>
      <c r="E125" s="41"/>
      <c r="F125" s="41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44"/>
      <c r="B126" s="39"/>
      <c r="C126" s="65"/>
      <c r="D126" s="41"/>
      <c r="E126" s="41"/>
      <c r="F126" s="41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44"/>
      <c r="B127" s="39"/>
      <c r="C127" s="65"/>
      <c r="D127" s="41"/>
      <c r="E127" s="41"/>
      <c r="F127" s="41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44"/>
      <c r="B128" s="39"/>
      <c r="C128" s="65"/>
      <c r="D128" s="41"/>
      <c r="E128" s="41"/>
      <c r="F128" s="41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44"/>
      <c r="B129" s="39"/>
      <c r="C129" s="65"/>
      <c r="D129" s="41"/>
      <c r="E129" s="41"/>
      <c r="F129" s="41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44"/>
      <c r="B130" s="39"/>
      <c r="C130" s="65"/>
      <c r="D130" s="41"/>
      <c r="E130" s="41"/>
      <c r="F130" s="41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44"/>
      <c r="B131" s="39"/>
      <c r="C131" s="65"/>
      <c r="D131" s="41"/>
      <c r="E131" s="41"/>
      <c r="F131" s="41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44"/>
      <c r="B132" s="39"/>
      <c r="C132" s="65"/>
      <c r="D132" s="41"/>
      <c r="E132" s="41"/>
      <c r="F132" s="41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44"/>
      <c r="B133" s="39"/>
      <c r="C133" s="65"/>
      <c r="D133" s="41"/>
      <c r="E133" s="41"/>
      <c r="F133" s="41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44"/>
      <c r="B134" s="39"/>
      <c r="C134" s="65"/>
      <c r="D134" s="41"/>
      <c r="E134" s="41"/>
      <c r="F134" s="41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44"/>
      <c r="B135" s="39"/>
      <c r="C135" s="65"/>
      <c r="D135" s="41"/>
      <c r="E135" s="41"/>
      <c r="F135" s="41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44"/>
      <c r="B136" s="39"/>
      <c r="C136" s="65"/>
      <c r="D136" s="41"/>
      <c r="E136" s="41"/>
      <c r="F136" s="41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44"/>
      <c r="B137" s="39"/>
      <c r="C137" s="65"/>
      <c r="D137" s="41"/>
      <c r="E137" s="41"/>
      <c r="F137" s="41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44"/>
      <c r="B138" s="39"/>
      <c r="C138" s="65"/>
      <c r="D138" s="41"/>
      <c r="E138" s="41"/>
      <c r="F138" s="41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44"/>
      <c r="B139" s="39"/>
      <c r="C139" s="65"/>
      <c r="D139" s="41"/>
      <c r="E139" s="41"/>
      <c r="F139" s="41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44"/>
      <c r="B140" s="39"/>
      <c r="C140" s="65"/>
      <c r="D140" s="41"/>
      <c r="E140" s="41"/>
      <c r="F140" s="41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44"/>
      <c r="B141" s="39"/>
      <c r="C141" s="65"/>
      <c r="D141" s="41"/>
      <c r="E141" s="41"/>
      <c r="F141" s="41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44"/>
      <c r="B142" s="39"/>
      <c r="C142" s="65"/>
      <c r="D142" s="41"/>
      <c r="E142" s="41"/>
      <c r="F142" s="41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44"/>
      <c r="B143" s="39"/>
      <c r="C143" s="65"/>
      <c r="D143" s="41"/>
      <c r="E143" s="41"/>
      <c r="F143" s="41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44"/>
      <c r="B144" s="39"/>
      <c r="C144" s="65"/>
      <c r="D144" s="41"/>
      <c r="E144" s="41"/>
      <c r="F144" s="41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44"/>
      <c r="B145" s="39"/>
      <c r="C145" s="65"/>
      <c r="D145" s="41"/>
      <c r="E145" s="41"/>
      <c r="F145" s="41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44"/>
      <c r="B146" s="39"/>
      <c r="C146" s="65"/>
      <c r="D146" s="41"/>
      <c r="E146" s="41"/>
      <c r="F146" s="41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44"/>
      <c r="B147" s="39"/>
      <c r="C147" s="65"/>
      <c r="D147" s="41"/>
      <c r="E147" s="41"/>
      <c r="F147" s="41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44"/>
      <c r="B148" s="39"/>
      <c r="C148" s="65"/>
      <c r="D148" s="41"/>
      <c r="E148" s="41"/>
      <c r="F148" s="41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44"/>
      <c r="B149" s="39"/>
      <c r="C149" s="65"/>
      <c r="D149" s="41"/>
      <c r="E149" s="41"/>
      <c r="F149" s="41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44"/>
      <c r="B150" s="39"/>
      <c r="C150" s="65"/>
      <c r="D150" s="41"/>
      <c r="E150" s="41"/>
      <c r="F150" s="41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44"/>
      <c r="B151" s="39"/>
      <c r="C151" s="65"/>
      <c r="D151" s="41"/>
      <c r="E151" s="41"/>
      <c r="F151" s="41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44"/>
      <c r="B152" s="39"/>
      <c r="C152" s="65"/>
      <c r="D152" s="41"/>
      <c r="E152" s="41"/>
      <c r="F152" s="41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44"/>
      <c r="B153" s="39"/>
      <c r="C153" s="65"/>
      <c r="D153" s="41"/>
      <c r="E153" s="41"/>
      <c r="F153" s="41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44"/>
      <c r="B154" s="39"/>
      <c r="C154" s="65"/>
      <c r="D154" s="41"/>
      <c r="E154" s="41"/>
      <c r="F154" s="41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44"/>
      <c r="B155" s="39"/>
      <c r="C155" s="65"/>
      <c r="D155" s="41"/>
      <c r="E155" s="41"/>
      <c r="F155" s="41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44"/>
      <c r="B156" s="39"/>
      <c r="C156" s="65"/>
      <c r="D156" s="41"/>
      <c r="E156" s="41"/>
      <c r="F156" s="41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44"/>
      <c r="B157" s="39"/>
      <c r="C157" s="65"/>
      <c r="D157" s="41"/>
      <c r="E157" s="41"/>
      <c r="F157" s="41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44"/>
      <c r="B158" s="39"/>
      <c r="C158" s="65"/>
      <c r="D158" s="41"/>
      <c r="E158" s="41"/>
      <c r="F158" s="41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44"/>
      <c r="B159" s="39"/>
      <c r="C159" s="65"/>
      <c r="D159" s="41"/>
      <c r="E159" s="41"/>
      <c r="F159" s="41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44"/>
      <c r="B160" s="39"/>
      <c r="C160" s="65"/>
      <c r="D160" s="41"/>
      <c r="E160" s="41"/>
      <c r="F160" s="41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44"/>
      <c r="B161" s="39"/>
      <c r="C161" s="65"/>
      <c r="D161" s="41"/>
      <c r="E161" s="41"/>
      <c r="F161" s="41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44"/>
      <c r="B162" s="39"/>
      <c r="C162" s="65"/>
      <c r="D162" s="41"/>
      <c r="E162" s="41"/>
      <c r="F162" s="41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44"/>
      <c r="B163" s="39"/>
      <c r="C163" s="65"/>
      <c r="D163" s="41"/>
      <c r="E163" s="41"/>
      <c r="F163" s="41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44"/>
      <c r="B164" s="39"/>
      <c r="C164" s="65"/>
      <c r="D164" s="41"/>
      <c r="E164" s="41"/>
      <c r="F164" s="41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44"/>
      <c r="B165" s="39"/>
      <c r="C165" s="65"/>
      <c r="D165" s="41"/>
      <c r="E165" s="41"/>
      <c r="F165" s="41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44"/>
      <c r="B166" s="39"/>
      <c r="C166" s="65"/>
      <c r="D166" s="41"/>
      <c r="E166" s="41"/>
      <c r="F166" s="41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44"/>
      <c r="B167" s="39"/>
      <c r="C167" s="65"/>
      <c r="D167" s="41"/>
      <c r="E167" s="41"/>
      <c r="F167" s="41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44"/>
      <c r="B168" s="39"/>
      <c r="C168" s="65"/>
      <c r="D168" s="41"/>
      <c r="E168" s="41"/>
      <c r="F168" s="41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44"/>
      <c r="B169" s="39"/>
      <c r="C169" s="65"/>
      <c r="D169" s="41"/>
      <c r="E169" s="41"/>
      <c r="F169" s="41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44"/>
      <c r="B170" s="39"/>
      <c r="C170" s="65"/>
      <c r="D170" s="41"/>
      <c r="E170" s="41"/>
      <c r="F170" s="41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44"/>
      <c r="B171" s="39"/>
      <c r="C171" s="65"/>
      <c r="D171" s="41"/>
      <c r="E171" s="41"/>
      <c r="F171" s="41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44"/>
      <c r="B172" s="39"/>
      <c r="C172" s="65"/>
      <c r="D172" s="41"/>
      <c r="E172" s="41"/>
      <c r="F172" s="41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44"/>
      <c r="B173" s="39"/>
      <c r="C173" s="65"/>
      <c r="D173" s="41"/>
      <c r="E173" s="41"/>
      <c r="F173" s="41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44"/>
      <c r="B174" s="39"/>
      <c r="C174" s="65"/>
      <c r="D174" s="41"/>
      <c r="E174" s="41"/>
      <c r="F174" s="41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44"/>
      <c r="B175" s="39"/>
      <c r="C175" s="65"/>
      <c r="D175" s="41"/>
      <c r="E175" s="41"/>
      <c r="F175" s="41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44"/>
      <c r="B176" s="39"/>
      <c r="C176" s="65"/>
      <c r="D176" s="41"/>
      <c r="E176" s="41"/>
      <c r="F176" s="41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44"/>
      <c r="B177" s="39"/>
      <c r="C177" s="65"/>
      <c r="D177" s="41"/>
      <c r="E177" s="41"/>
      <c r="F177" s="41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44"/>
      <c r="B178" s="39"/>
      <c r="C178" s="65"/>
      <c r="D178" s="41"/>
      <c r="E178" s="41"/>
      <c r="F178" s="41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44"/>
      <c r="B179" s="39"/>
      <c r="C179" s="65"/>
      <c r="D179" s="41"/>
      <c r="E179" s="41"/>
      <c r="F179" s="41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44"/>
      <c r="B180" s="39"/>
      <c r="C180" s="65"/>
      <c r="D180" s="41"/>
      <c r="E180" s="41"/>
      <c r="F180" s="41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44"/>
      <c r="B181" s="39"/>
      <c r="C181" s="65"/>
      <c r="D181" s="41"/>
      <c r="E181" s="41"/>
      <c r="F181" s="41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44"/>
      <c r="B182" s="39"/>
      <c r="C182" s="65"/>
      <c r="D182" s="41"/>
      <c r="E182" s="41"/>
      <c r="F182" s="41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44"/>
      <c r="B183" s="39"/>
      <c r="C183" s="65"/>
      <c r="D183" s="41"/>
      <c r="E183" s="41"/>
      <c r="F183" s="41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44"/>
      <c r="B184" s="39"/>
      <c r="C184" s="65"/>
      <c r="D184" s="41"/>
      <c r="E184" s="41"/>
      <c r="F184" s="41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44"/>
      <c r="B185" s="39"/>
      <c r="C185" s="65"/>
      <c r="D185" s="41"/>
      <c r="E185" s="41"/>
      <c r="F185" s="41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44"/>
      <c r="B186" s="39"/>
      <c r="C186" s="65"/>
      <c r="D186" s="41"/>
      <c r="E186" s="41"/>
      <c r="F186" s="41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44"/>
      <c r="B187" s="39"/>
      <c r="C187" s="65"/>
      <c r="D187" s="41"/>
      <c r="E187" s="41"/>
      <c r="F187" s="4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44"/>
      <c r="B188" s="39"/>
      <c r="C188" s="65"/>
      <c r="D188" s="41"/>
      <c r="E188" s="41"/>
      <c r="F188" s="4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44"/>
      <c r="B189" s="39"/>
      <c r="C189" s="65"/>
      <c r="D189" s="41"/>
      <c r="E189" s="41"/>
      <c r="F189" s="41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44"/>
      <c r="B190" s="39"/>
      <c r="C190" s="65"/>
      <c r="D190" s="41"/>
      <c r="E190" s="41"/>
      <c r="F190" s="41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44"/>
      <c r="B191" s="39"/>
      <c r="C191" s="65"/>
      <c r="D191" s="41"/>
      <c r="E191" s="41"/>
      <c r="F191" s="41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44"/>
      <c r="B192" s="39"/>
      <c r="C192" s="65"/>
      <c r="D192" s="41"/>
      <c r="E192" s="41"/>
      <c r="F192" s="41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44"/>
      <c r="B193" s="39"/>
      <c r="C193" s="65"/>
      <c r="D193" s="41"/>
      <c r="E193" s="41"/>
      <c r="F193" s="41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44"/>
      <c r="B194" s="39"/>
      <c r="C194" s="65"/>
      <c r="D194" s="41"/>
      <c r="E194" s="41"/>
      <c r="F194" s="41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44"/>
      <c r="B195" s="39"/>
      <c r="C195" s="65"/>
      <c r="D195" s="41"/>
      <c r="E195" s="41"/>
      <c r="F195" s="41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44"/>
      <c r="B196" s="39"/>
      <c r="C196" s="65"/>
      <c r="D196" s="41"/>
      <c r="E196" s="41"/>
      <c r="F196" s="41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44"/>
      <c r="B197" s="39"/>
      <c r="C197" s="65"/>
      <c r="D197" s="41"/>
      <c r="E197" s="41"/>
      <c r="F197" s="41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44"/>
      <c r="B198" s="39"/>
      <c r="C198" s="65"/>
      <c r="D198" s="41"/>
      <c r="E198" s="41"/>
      <c r="F198" s="41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44"/>
      <c r="B199" s="39"/>
      <c r="C199" s="65"/>
      <c r="D199" s="41"/>
      <c r="E199" s="41"/>
      <c r="F199" s="41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44"/>
      <c r="B200" s="39"/>
      <c r="C200" s="65"/>
      <c r="D200" s="41"/>
      <c r="E200" s="41"/>
      <c r="F200" s="41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44"/>
      <c r="B201" s="39"/>
      <c r="C201" s="65"/>
      <c r="D201" s="41"/>
      <c r="E201" s="41"/>
      <c r="F201" s="41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44"/>
      <c r="B202" s="39"/>
      <c r="C202" s="65"/>
      <c r="D202" s="41"/>
      <c r="E202" s="41"/>
      <c r="F202" s="41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44"/>
      <c r="B203" s="39"/>
      <c r="C203" s="65"/>
      <c r="D203" s="41"/>
      <c r="E203" s="41"/>
      <c r="F203" s="41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44"/>
      <c r="B204" s="39"/>
      <c r="C204" s="65"/>
      <c r="D204" s="41"/>
      <c r="E204" s="41"/>
      <c r="F204" s="41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44"/>
      <c r="B205" s="39"/>
      <c r="C205" s="65"/>
      <c r="D205" s="41"/>
      <c r="E205" s="41"/>
      <c r="F205" s="41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44"/>
      <c r="B206" s="39"/>
      <c r="C206" s="65"/>
      <c r="D206" s="41"/>
      <c r="E206" s="41"/>
      <c r="F206" s="41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44"/>
      <c r="B207" s="39"/>
      <c r="C207" s="65"/>
      <c r="D207" s="41"/>
      <c r="E207" s="41"/>
      <c r="F207" s="41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44"/>
      <c r="B208" s="39"/>
      <c r="C208" s="65"/>
      <c r="D208" s="41"/>
      <c r="E208" s="41"/>
      <c r="F208" s="41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44"/>
      <c r="B209" s="39"/>
      <c r="C209" s="65"/>
      <c r="D209" s="41"/>
      <c r="E209" s="41"/>
      <c r="F209" s="41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44"/>
      <c r="B210" s="39"/>
      <c r="C210" s="65"/>
      <c r="D210" s="41"/>
      <c r="E210" s="41"/>
      <c r="F210" s="41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44"/>
      <c r="B211" s="39"/>
      <c r="C211" s="65"/>
      <c r="D211" s="41"/>
      <c r="E211" s="41"/>
      <c r="F211" s="41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44"/>
      <c r="B212" s="39"/>
      <c r="C212" s="65"/>
      <c r="D212" s="41"/>
      <c r="E212" s="41"/>
      <c r="F212" s="41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44"/>
      <c r="B213" s="39"/>
      <c r="C213" s="65"/>
      <c r="D213" s="41"/>
      <c r="E213" s="41"/>
      <c r="F213" s="41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44"/>
      <c r="B214" s="39"/>
      <c r="C214" s="65"/>
      <c r="D214" s="41"/>
      <c r="E214" s="41"/>
      <c r="F214" s="41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44"/>
      <c r="B215" s="39"/>
      <c r="C215" s="65"/>
      <c r="D215" s="41"/>
      <c r="E215" s="41"/>
      <c r="F215" s="41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44"/>
      <c r="B216" s="39"/>
      <c r="C216" s="65"/>
      <c r="D216" s="41"/>
      <c r="E216" s="41"/>
      <c r="F216" s="41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44"/>
      <c r="B217" s="39"/>
      <c r="C217" s="65"/>
      <c r="D217" s="41"/>
      <c r="E217" s="41"/>
      <c r="F217" s="41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44"/>
      <c r="B218" s="39"/>
      <c r="C218" s="65"/>
      <c r="D218" s="41"/>
      <c r="E218" s="41"/>
      <c r="F218" s="41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44"/>
      <c r="B219" s="39"/>
      <c r="C219" s="65"/>
      <c r="D219" s="41"/>
      <c r="E219" s="41"/>
      <c r="F219" s="41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44"/>
      <c r="B220" s="39"/>
      <c r="C220" s="65"/>
      <c r="D220" s="41"/>
      <c r="E220" s="41"/>
      <c r="F220" s="41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44"/>
      <c r="B221" s="39"/>
      <c r="C221" s="65"/>
      <c r="D221" s="41"/>
      <c r="E221" s="41"/>
      <c r="F221" s="41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44"/>
      <c r="B222" s="39"/>
      <c r="C222" s="65"/>
      <c r="D222" s="41"/>
      <c r="E222" s="41"/>
      <c r="F222" s="41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44"/>
      <c r="B223" s="39"/>
      <c r="C223" s="65"/>
      <c r="D223" s="41"/>
      <c r="E223" s="41"/>
      <c r="F223" s="41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44"/>
      <c r="B224" s="39"/>
      <c r="C224" s="65"/>
      <c r="D224" s="41"/>
      <c r="E224" s="41"/>
      <c r="F224" s="41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44"/>
      <c r="B225" s="39"/>
      <c r="C225" s="65"/>
      <c r="D225" s="41"/>
      <c r="E225" s="41"/>
      <c r="F225" s="41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44"/>
      <c r="B226" s="39"/>
      <c r="C226" s="65"/>
      <c r="D226" s="41"/>
      <c r="E226" s="41"/>
      <c r="F226" s="41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44"/>
      <c r="B227" s="39"/>
      <c r="C227" s="65"/>
      <c r="D227" s="41"/>
      <c r="E227" s="41"/>
      <c r="F227" s="41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44"/>
      <c r="B228" s="39"/>
      <c r="C228" s="65"/>
      <c r="D228" s="41"/>
      <c r="E228" s="41"/>
      <c r="F228" s="41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44"/>
      <c r="B229" s="39"/>
      <c r="C229" s="65"/>
      <c r="D229" s="41"/>
      <c r="E229" s="41"/>
      <c r="F229" s="41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44"/>
      <c r="B230" s="39"/>
      <c r="C230" s="65"/>
      <c r="D230" s="41"/>
      <c r="E230" s="41"/>
      <c r="F230" s="41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44"/>
      <c r="B231" s="39"/>
      <c r="C231" s="65"/>
      <c r="D231" s="41"/>
      <c r="E231" s="41"/>
      <c r="F231" s="41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44"/>
      <c r="B232" s="39"/>
      <c r="C232" s="65"/>
      <c r="D232" s="41"/>
      <c r="E232" s="41"/>
      <c r="F232" s="41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44"/>
      <c r="B233" s="39"/>
      <c r="C233" s="65"/>
      <c r="D233" s="41"/>
      <c r="E233" s="41"/>
      <c r="F233" s="41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44"/>
      <c r="B234" s="39"/>
      <c r="C234" s="65"/>
      <c r="D234" s="41"/>
      <c r="E234" s="41"/>
      <c r="F234" s="41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44"/>
      <c r="B235" s="39"/>
      <c r="C235" s="65"/>
      <c r="D235" s="41"/>
      <c r="E235" s="41"/>
      <c r="F235" s="41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44"/>
      <c r="B236" s="39"/>
      <c r="C236" s="65"/>
      <c r="D236" s="41"/>
      <c r="E236" s="41"/>
      <c r="F236" s="41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44"/>
      <c r="B237" s="39"/>
      <c r="C237" s="65"/>
      <c r="D237" s="41"/>
      <c r="E237" s="41"/>
      <c r="F237" s="41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44"/>
      <c r="B238" s="39"/>
      <c r="C238" s="65"/>
      <c r="D238" s="41"/>
      <c r="E238" s="41"/>
      <c r="F238" s="41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44"/>
      <c r="B239" s="39"/>
      <c r="C239" s="65"/>
      <c r="D239" s="41"/>
      <c r="E239" s="41"/>
      <c r="F239" s="41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44"/>
      <c r="B240" s="39"/>
      <c r="C240" s="65"/>
      <c r="D240" s="41"/>
      <c r="E240" s="41"/>
      <c r="F240" s="41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44"/>
      <c r="B241" s="39"/>
      <c r="C241" s="65"/>
      <c r="D241" s="41"/>
      <c r="E241" s="41"/>
      <c r="F241" s="41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44"/>
      <c r="B242" s="39"/>
      <c r="C242" s="65"/>
      <c r="D242" s="41"/>
      <c r="E242" s="41"/>
      <c r="F242" s="41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44"/>
      <c r="B243" s="39"/>
      <c r="C243" s="65"/>
      <c r="D243" s="41"/>
      <c r="E243" s="41"/>
      <c r="F243" s="41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44"/>
      <c r="B244" s="39"/>
      <c r="C244" s="65"/>
      <c r="D244" s="41"/>
      <c r="E244" s="41"/>
      <c r="F244" s="41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44"/>
      <c r="B245" s="39"/>
      <c r="C245" s="65"/>
      <c r="D245" s="41"/>
      <c r="E245" s="41"/>
      <c r="F245" s="41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44"/>
      <c r="B246" s="39"/>
      <c r="C246" s="65"/>
      <c r="D246" s="41"/>
      <c r="E246" s="41"/>
      <c r="F246" s="41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44"/>
      <c r="B247" s="39"/>
      <c r="C247" s="65"/>
      <c r="D247" s="41"/>
      <c r="E247" s="41"/>
      <c r="F247" s="41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44"/>
      <c r="B248" s="39"/>
      <c r="C248" s="65"/>
      <c r="D248" s="41"/>
      <c r="E248" s="41"/>
      <c r="F248" s="41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44"/>
      <c r="B249" s="39"/>
      <c r="C249" s="65"/>
      <c r="D249" s="41"/>
      <c r="E249" s="41"/>
      <c r="F249" s="41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44"/>
      <c r="B250" s="39"/>
      <c r="C250" s="65"/>
      <c r="D250" s="41"/>
      <c r="E250" s="41"/>
      <c r="F250" s="41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44"/>
      <c r="B251" s="39"/>
      <c r="C251" s="65"/>
      <c r="D251" s="41"/>
      <c r="E251" s="41"/>
      <c r="F251" s="4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44"/>
      <c r="B252" s="39"/>
      <c r="C252" s="65"/>
      <c r="D252" s="41"/>
      <c r="E252" s="41"/>
      <c r="F252" s="4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44"/>
      <c r="B253" s="39"/>
      <c r="C253" s="65"/>
      <c r="D253" s="41"/>
      <c r="E253" s="41"/>
      <c r="F253" s="4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44"/>
      <c r="B254" s="39"/>
      <c r="C254" s="65"/>
      <c r="D254" s="41"/>
      <c r="E254" s="41"/>
      <c r="F254" s="4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44"/>
      <c r="B255" s="39"/>
      <c r="C255" s="65"/>
      <c r="D255" s="41"/>
      <c r="E255" s="41"/>
      <c r="F255" s="4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44"/>
      <c r="B256" s="39"/>
      <c r="C256" s="65"/>
      <c r="D256" s="41"/>
      <c r="E256" s="41"/>
      <c r="F256" s="41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44"/>
      <c r="B257" s="39"/>
      <c r="C257" s="65"/>
      <c r="D257" s="41"/>
      <c r="E257" s="41"/>
      <c r="F257" s="41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44"/>
      <c r="B258" s="39"/>
      <c r="C258" s="65"/>
      <c r="D258" s="41"/>
      <c r="E258" s="41"/>
      <c r="F258" s="41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44"/>
      <c r="B259" s="39"/>
      <c r="C259" s="65"/>
      <c r="D259" s="41"/>
      <c r="E259" s="41"/>
      <c r="F259" s="41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44"/>
      <c r="B260" s="39"/>
      <c r="C260" s="65"/>
      <c r="D260" s="41"/>
      <c r="E260" s="41"/>
      <c r="F260" s="41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44"/>
      <c r="B261" s="39"/>
      <c r="C261" s="65"/>
      <c r="D261" s="41"/>
      <c r="E261" s="41"/>
      <c r="F261" s="41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44"/>
      <c r="B262" s="39"/>
      <c r="C262" s="65"/>
      <c r="D262" s="41"/>
      <c r="E262" s="41"/>
      <c r="F262" s="41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44"/>
      <c r="B263" s="39"/>
      <c r="C263" s="65"/>
      <c r="D263" s="41"/>
      <c r="E263" s="41"/>
      <c r="F263" s="41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44"/>
      <c r="B264" s="39"/>
      <c r="C264" s="65"/>
      <c r="D264" s="41"/>
      <c r="E264" s="41"/>
      <c r="F264" s="41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44"/>
      <c r="B265" s="39"/>
      <c r="C265" s="65"/>
      <c r="D265" s="41"/>
      <c r="E265" s="41"/>
      <c r="F265" s="41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44"/>
      <c r="B266" s="39"/>
      <c r="C266" s="65"/>
      <c r="D266" s="41"/>
      <c r="E266" s="41"/>
      <c r="F266" s="41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44"/>
      <c r="B267" s="39"/>
      <c r="C267" s="65"/>
      <c r="D267" s="41"/>
      <c r="E267" s="41"/>
      <c r="F267" s="41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44"/>
      <c r="B268" s="39"/>
      <c r="C268" s="65"/>
      <c r="D268" s="41"/>
      <c r="E268" s="41"/>
      <c r="F268" s="41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44"/>
      <c r="B269" s="39"/>
      <c r="C269" s="65"/>
      <c r="D269" s="41"/>
      <c r="E269" s="41"/>
      <c r="F269" s="41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44"/>
      <c r="B270" s="39"/>
      <c r="C270" s="65"/>
      <c r="D270" s="41"/>
      <c r="E270" s="41"/>
      <c r="F270" s="41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44"/>
      <c r="B271" s="39"/>
      <c r="C271" s="65"/>
      <c r="D271" s="41"/>
      <c r="E271" s="41"/>
      <c r="F271" s="41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44"/>
      <c r="B272" s="39"/>
      <c r="C272" s="65"/>
      <c r="D272" s="41"/>
      <c r="E272" s="41"/>
      <c r="F272" s="41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44"/>
      <c r="B273" s="39"/>
      <c r="C273" s="65"/>
      <c r="D273" s="41"/>
      <c r="E273" s="41"/>
      <c r="F273" s="41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44"/>
      <c r="B274" s="39"/>
      <c r="C274" s="65"/>
      <c r="D274" s="41"/>
      <c r="E274" s="41"/>
      <c r="F274" s="41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44"/>
      <c r="B275" s="39"/>
      <c r="C275" s="65"/>
      <c r="D275" s="41"/>
      <c r="E275" s="41"/>
      <c r="F275" s="41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44"/>
      <c r="B276" s="39"/>
      <c r="C276" s="65"/>
      <c r="D276" s="41"/>
      <c r="E276" s="41"/>
      <c r="F276" s="41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44"/>
      <c r="B277" s="39"/>
      <c r="C277" s="65"/>
      <c r="D277" s="41"/>
      <c r="E277" s="41"/>
      <c r="F277" s="41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44"/>
      <c r="B278" s="39"/>
      <c r="C278" s="65"/>
      <c r="D278" s="41"/>
      <c r="E278" s="41"/>
      <c r="F278" s="41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44"/>
      <c r="B279" s="39"/>
      <c r="C279" s="65"/>
      <c r="D279" s="41"/>
      <c r="E279" s="41"/>
      <c r="F279" s="41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44"/>
      <c r="B280" s="39"/>
      <c r="C280" s="65"/>
      <c r="D280" s="41"/>
      <c r="E280" s="41"/>
      <c r="F280" s="41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44"/>
      <c r="B281" s="39"/>
      <c r="C281" s="65"/>
      <c r="D281" s="41"/>
      <c r="E281" s="41"/>
      <c r="F281" s="41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44"/>
      <c r="B282" s="39"/>
      <c r="C282" s="65"/>
      <c r="D282" s="41"/>
      <c r="E282" s="41"/>
      <c r="F282" s="41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44"/>
      <c r="B283" s="39"/>
      <c r="C283" s="65"/>
      <c r="D283" s="41"/>
      <c r="E283" s="41"/>
      <c r="F283" s="41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44"/>
      <c r="B284" s="39"/>
      <c r="C284" s="65"/>
      <c r="D284" s="41"/>
      <c r="E284" s="41"/>
      <c r="F284" s="41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44"/>
      <c r="B285" s="39"/>
      <c r="C285" s="65"/>
      <c r="D285" s="41"/>
      <c r="E285" s="41"/>
      <c r="F285" s="41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44"/>
      <c r="B286" s="39"/>
      <c r="C286" s="65"/>
      <c r="D286" s="41"/>
      <c r="E286" s="41"/>
      <c r="F286" s="41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44"/>
      <c r="B287" s="39"/>
      <c r="C287" s="65"/>
      <c r="D287" s="41"/>
      <c r="E287" s="41"/>
      <c r="F287" s="41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44"/>
      <c r="B288" s="39"/>
      <c r="C288" s="65"/>
      <c r="D288" s="41"/>
      <c r="E288" s="41"/>
      <c r="F288" s="41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44"/>
      <c r="B289" s="39"/>
      <c r="C289" s="65"/>
      <c r="D289" s="41"/>
      <c r="E289" s="41"/>
      <c r="F289" s="41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44"/>
      <c r="B290" s="39"/>
      <c r="C290" s="65"/>
      <c r="D290" s="41"/>
      <c r="E290" s="41"/>
      <c r="F290" s="41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44"/>
      <c r="B291" s="39"/>
      <c r="C291" s="65"/>
      <c r="D291" s="41"/>
      <c r="E291" s="41"/>
      <c r="F291" s="41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44"/>
      <c r="B292" s="39"/>
      <c r="C292" s="65"/>
      <c r="D292" s="41"/>
      <c r="E292" s="41"/>
      <c r="F292" s="41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44"/>
      <c r="B293" s="39"/>
      <c r="C293" s="65"/>
      <c r="D293" s="41"/>
      <c r="E293" s="41"/>
      <c r="F293" s="41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44"/>
      <c r="B294" s="39"/>
      <c r="C294" s="65"/>
      <c r="D294" s="41"/>
      <c r="E294" s="41"/>
      <c r="F294" s="41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44"/>
      <c r="B295" s="39"/>
      <c r="C295" s="65"/>
      <c r="D295" s="41"/>
      <c r="E295" s="41"/>
      <c r="F295" s="41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44"/>
      <c r="B296" s="39"/>
      <c r="C296" s="65"/>
      <c r="D296" s="41"/>
      <c r="E296" s="41"/>
      <c r="F296" s="41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44"/>
      <c r="B297" s="39"/>
      <c r="C297" s="65"/>
      <c r="D297" s="41"/>
      <c r="E297" s="41"/>
      <c r="F297" s="41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44"/>
      <c r="B298" s="39"/>
      <c r="C298" s="65"/>
      <c r="D298" s="41"/>
      <c r="E298" s="41"/>
      <c r="F298" s="41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44"/>
      <c r="B299" s="39"/>
      <c r="C299" s="65"/>
      <c r="D299" s="41"/>
      <c r="E299" s="41"/>
      <c r="F299" s="41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44"/>
      <c r="B300" s="39"/>
      <c r="C300" s="65"/>
      <c r="D300" s="41"/>
      <c r="E300" s="41"/>
      <c r="F300" s="41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44"/>
      <c r="B301" s="39"/>
      <c r="C301" s="65"/>
      <c r="D301" s="41"/>
      <c r="E301" s="41"/>
      <c r="F301" s="41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44"/>
      <c r="B302" s="39"/>
      <c r="C302" s="65"/>
      <c r="D302" s="41"/>
      <c r="E302" s="41"/>
      <c r="F302" s="41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44"/>
      <c r="B303" s="39"/>
      <c r="C303" s="65"/>
      <c r="D303" s="41"/>
      <c r="E303" s="41"/>
      <c r="F303" s="41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44"/>
      <c r="B304" s="39"/>
      <c r="C304" s="65"/>
      <c r="D304" s="41"/>
      <c r="E304" s="41"/>
      <c r="F304" s="41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44"/>
      <c r="B305" s="39"/>
      <c r="C305" s="65"/>
      <c r="D305" s="41"/>
      <c r="E305" s="41"/>
      <c r="F305" s="41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44"/>
      <c r="B306" s="39"/>
      <c r="C306" s="65"/>
      <c r="D306" s="41"/>
      <c r="E306" s="41"/>
      <c r="F306" s="41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44"/>
      <c r="B307" s="39"/>
      <c r="C307" s="65"/>
      <c r="D307" s="41"/>
      <c r="E307" s="41"/>
      <c r="F307" s="41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44"/>
      <c r="B308" s="39"/>
      <c r="C308" s="65"/>
      <c r="D308" s="41"/>
      <c r="E308" s="41"/>
      <c r="F308" s="41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44"/>
      <c r="B309" s="39"/>
      <c r="C309" s="65"/>
      <c r="D309" s="41"/>
      <c r="E309" s="41"/>
      <c r="F309" s="41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44"/>
      <c r="B310" s="39"/>
      <c r="C310" s="65"/>
      <c r="D310" s="41"/>
      <c r="E310" s="41"/>
      <c r="F310" s="41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44"/>
      <c r="B311" s="39"/>
      <c r="C311" s="65"/>
      <c r="D311" s="41"/>
      <c r="E311" s="41"/>
      <c r="F311" s="41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44"/>
      <c r="B312" s="39"/>
      <c r="C312" s="65"/>
      <c r="D312" s="41"/>
      <c r="E312" s="41"/>
      <c r="F312" s="41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44"/>
      <c r="B313" s="39"/>
      <c r="C313" s="65"/>
      <c r="D313" s="41"/>
      <c r="E313" s="41"/>
      <c r="F313" s="41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44"/>
      <c r="B314" s="39"/>
      <c r="C314" s="65"/>
      <c r="D314" s="41"/>
      <c r="E314" s="41"/>
      <c r="F314" s="41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44"/>
      <c r="B315" s="39"/>
      <c r="C315" s="65"/>
      <c r="D315" s="41"/>
      <c r="E315" s="41"/>
      <c r="F315" s="41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44"/>
      <c r="B316" s="39"/>
      <c r="C316" s="65"/>
      <c r="D316" s="41"/>
      <c r="E316" s="41"/>
      <c r="F316" s="4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44"/>
      <c r="B317" s="39"/>
      <c r="C317" s="65"/>
      <c r="D317" s="41"/>
      <c r="E317" s="41"/>
      <c r="F317" s="4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44"/>
      <c r="B318" s="39"/>
      <c r="C318" s="65"/>
      <c r="D318" s="41"/>
      <c r="E318" s="41"/>
      <c r="F318" s="41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44"/>
      <c r="B319" s="39"/>
      <c r="C319" s="65"/>
      <c r="D319" s="41"/>
      <c r="E319" s="41"/>
      <c r="F319" s="41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44"/>
      <c r="B320" s="39"/>
      <c r="C320" s="65"/>
      <c r="D320" s="41"/>
      <c r="E320" s="41"/>
      <c r="F320" s="41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44"/>
      <c r="B321" s="39"/>
      <c r="C321" s="65"/>
      <c r="D321" s="41"/>
      <c r="E321" s="41"/>
      <c r="F321" s="41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44"/>
      <c r="B322" s="39"/>
      <c r="C322" s="65"/>
      <c r="D322" s="41"/>
      <c r="E322" s="41"/>
      <c r="F322" s="41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44"/>
      <c r="B323" s="39"/>
      <c r="C323" s="65"/>
      <c r="D323" s="41"/>
      <c r="E323" s="41"/>
      <c r="F323" s="41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44"/>
      <c r="B324" s="39"/>
      <c r="C324" s="65"/>
      <c r="D324" s="41"/>
      <c r="E324" s="41"/>
      <c r="F324" s="41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44"/>
      <c r="B325" s="39"/>
      <c r="C325" s="65"/>
      <c r="D325" s="41"/>
      <c r="E325" s="41"/>
      <c r="F325" s="41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44"/>
      <c r="B326" s="39"/>
      <c r="C326" s="65"/>
      <c r="D326" s="41"/>
      <c r="E326" s="41"/>
      <c r="F326" s="41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44"/>
      <c r="B327" s="39"/>
      <c r="C327" s="65"/>
      <c r="D327" s="41"/>
      <c r="E327" s="41"/>
      <c r="F327" s="41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44"/>
      <c r="B328" s="39"/>
      <c r="C328" s="65"/>
      <c r="D328" s="41"/>
      <c r="E328" s="41"/>
      <c r="F328" s="41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44"/>
      <c r="B329" s="39"/>
      <c r="C329" s="65"/>
      <c r="D329" s="41"/>
      <c r="E329" s="41"/>
      <c r="F329" s="41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44"/>
      <c r="B330" s="39"/>
      <c r="C330" s="65"/>
      <c r="D330" s="41"/>
      <c r="E330" s="41"/>
      <c r="F330" s="41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44"/>
      <c r="B331" s="39"/>
      <c r="C331" s="65"/>
      <c r="D331" s="41"/>
      <c r="E331" s="41"/>
      <c r="F331" s="41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44"/>
      <c r="B332" s="39"/>
      <c r="C332" s="65"/>
      <c r="D332" s="41"/>
      <c r="E332" s="41"/>
      <c r="F332" s="41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44"/>
      <c r="B333" s="39"/>
      <c r="C333" s="65"/>
      <c r="D333" s="41"/>
      <c r="E333" s="41"/>
      <c r="F333" s="41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44"/>
      <c r="B334" s="39"/>
      <c r="C334" s="65"/>
      <c r="D334" s="41"/>
      <c r="E334" s="41"/>
      <c r="F334" s="41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44"/>
      <c r="B335" s="39"/>
      <c r="C335" s="65"/>
      <c r="D335" s="41"/>
      <c r="E335" s="41"/>
      <c r="F335" s="41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44"/>
      <c r="B336" s="39"/>
      <c r="C336" s="65"/>
      <c r="D336" s="41"/>
      <c r="E336" s="41"/>
      <c r="F336" s="41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44"/>
      <c r="B337" s="39"/>
      <c r="C337" s="65"/>
      <c r="D337" s="41"/>
      <c r="E337" s="41"/>
      <c r="F337" s="41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44"/>
      <c r="B338" s="39"/>
      <c r="C338" s="65"/>
      <c r="D338" s="41"/>
      <c r="E338" s="41"/>
      <c r="F338" s="41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44"/>
      <c r="B339" s="39"/>
      <c r="C339" s="65"/>
      <c r="D339" s="41"/>
      <c r="E339" s="41"/>
      <c r="F339" s="41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44"/>
      <c r="B340" s="39"/>
      <c r="C340" s="65"/>
      <c r="D340" s="41"/>
      <c r="E340" s="41"/>
      <c r="F340" s="41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44"/>
      <c r="B341" s="39"/>
      <c r="C341" s="65"/>
      <c r="D341" s="41"/>
      <c r="E341" s="41"/>
      <c r="F341" s="41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44"/>
      <c r="B342" s="39"/>
      <c r="C342" s="65"/>
      <c r="D342" s="41"/>
      <c r="E342" s="41"/>
      <c r="F342" s="41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44"/>
      <c r="B343" s="39"/>
      <c r="C343" s="65"/>
      <c r="D343" s="41"/>
      <c r="E343" s="41"/>
      <c r="F343" s="41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44"/>
      <c r="B344" s="39"/>
      <c r="C344" s="65"/>
      <c r="D344" s="41"/>
      <c r="E344" s="41"/>
      <c r="F344" s="41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44"/>
      <c r="B345" s="39"/>
      <c r="C345" s="65"/>
      <c r="D345" s="41"/>
      <c r="E345" s="41"/>
      <c r="F345" s="41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44"/>
      <c r="B346" s="39"/>
      <c r="C346" s="65"/>
      <c r="D346" s="41"/>
      <c r="E346" s="41"/>
      <c r="F346" s="41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44"/>
      <c r="B347" s="39"/>
      <c r="C347" s="65"/>
      <c r="D347" s="41"/>
      <c r="E347" s="41"/>
      <c r="F347" s="41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44"/>
      <c r="B348" s="39"/>
      <c r="C348" s="65"/>
      <c r="D348" s="41"/>
      <c r="E348" s="41"/>
      <c r="F348" s="41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44"/>
      <c r="B349" s="39"/>
      <c r="C349" s="65"/>
      <c r="D349" s="41"/>
      <c r="E349" s="41"/>
      <c r="F349" s="41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44"/>
      <c r="B350" s="39"/>
      <c r="C350" s="65"/>
      <c r="D350" s="41"/>
      <c r="E350" s="41"/>
      <c r="F350" s="41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44"/>
      <c r="B351" s="39"/>
      <c r="C351" s="65"/>
      <c r="D351" s="41"/>
      <c r="E351" s="41"/>
      <c r="F351" s="41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44"/>
      <c r="B352" s="39"/>
      <c r="C352" s="65"/>
      <c r="D352" s="41"/>
      <c r="E352" s="41"/>
      <c r="F352" s="41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44"/>
      <c r="B353" s="39"/>
      <c r="C353" s="65"/>
      <c r="D353" s="41"/>
      <c r="E353" s="41"/>
      <c r="F353" s="41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44"/>
      <c r="B354" s="39"/>
      <c r="C354" s="65"/>
      <c r="D354" s="41"/>
      <c r="E354" s="41"/>
      <c r="F354" s="41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44"/>
      <c r="B355" s="39"/>
      <c r="C355" s="65"/>
      <c r="D355" s="41"/>
      <c r="E355" s="41"/>
      <c r="F355" s="41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44"/>
      <c r="B356" s="39"/>
      <c r="C356" s="65"/>
      <c r="D356" s="41"/>
      <c r="E356" s="41"/>
      <c r="F356" s="41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44"/>
      <c r="B357" s="39"/>
      <c r="C357" s="65"/>
      <c r="D357" s="41"/>
      <c r="E357" s="41"/>
      <c r="F357" s="41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44"/>
      <c r="B358" s="39"/>
      <c r="C358" s="65"/>
      <c r="D358" s="41"/>
      <c r="E358" s="41"/>
      <c r="F358" s="41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44"/>
      <c r="B359" s="39"/>
      <c r="C359" s="65"/>
      <c r="D359" s="41"/>
      <c r="E359" s="41"/>
      <c r="F359" s="41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44"/>
      <c r="B360" s="39"/>
      <c r="C360" s="65"/>
      <c r="D360" s="41"/>
      <c r="E360" s="41"/>
      <c r="F360" s="41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44"/>
      <c r="B361" s="39"/>
      <c r="C361" s="65"/>
      <c r="D361" s="41"/>
      <c r="E361" s="41"/>
      <c r="F361" s="41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44"/>
      <c r="B362" s="39"/>
      <c r="C362" s="65"/>
      <c r="D362" s="41"/>
      <c r="E362" s="41"/>
      <c r="F362" s="41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44"/>
      <c r="B363" s="39"/>
      <c r="C363" s="65"/>
      <c r="D363" s="41"/>
      <c r="E363" s="41"/>
      <c r="F363" s="41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44"/>
      <c r="B364" s="39"/>
      <c r="C364" s="65"/>
      <c r="D364" s="41"/>
      <c r="E364" s="41"/>
      <c r="F364" s="41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44"/>
      <c r="B365" s="39"/>
      <c r="C365" s="65"/>
      <c r="D365" s="41"/>
      <c r="E365" s="41"/>
      <c r="F365" s="41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44"/>
      <c r="B366" s="39"/>
      <c r="C366" s="65"/>
      <c r="D366" s="41"/>
      <c r="E366" s="41"/>
      <c r="F366" s="41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44"/>
      <c r="B367" s="39"/>
      <c r="C367" s="65"/>
      <c r="D367" s="41"/>
      <c r="E367" s="41"/>
      <c r="F367" s="41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44"/>
      <c r="B368" s="39"/>
      <c r="C368" s="65"/>
      <c r="D368" s="41"/>
      <c r="E368" s="41"/>
      <c r="F368" s="41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44"/>
      <c r="B369" s="39"/>
      <c r="C369" s="65"/>
      <c r="D369" s="41"/>
      <c r="E369" s="41"/>
      <c r="F369" s="41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44"/>
      <c r="B370" s="39"/>
      <c r="C370" s="65"/>
      <c r="D370" s="41"/>
      <c r="E370" s="41"/>
      <c r="F370" s="41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44"/>
      <c r="B371" s="39"/>
      <c r="C371" s="65"/>
      <c r="D371" s="41"/>
      <c r="E371" s="41"/>
      <c r="F371" s="41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44"/>
      <c r="B372" s="39"/>
      <c r="C372" s="65"/>
      <c r="D372" s="41"/>
      <c r="E372" s="41"/>
      <c r="F372" s="41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44"/>
      <c r="B373" s="39"/>
      <c r="C373" s="65"/>
      <c r="D373" s="41"/>
      <c r="E373" s="41"/>
      <c r="F373" s="41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44"/>
      <c r="B374" s="39"/>
      <c r="C374" s="65"/>
      <c r="D374" s="41"/>
      <c r="E374" s="41"/>
      <c r="F374" s="41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44"/>
      <c r="B375" s="39"/>
      <c r="C375" s="65"/>
      <c r="D375" s="41"/>
      <c r="E375" s="41"/>
      <c r="F375" s="41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44"/>
      <c r="B376" s="39"/>
      <c r="C376" s="65"/>
      <c r="D376" s="41"/>
      <c r="E376" s="41"/>
      <c r="F376" s="41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44"/>
      <c r="B377" s="39"/>
      <c r="C377" s="65"/>
      <c r="D377" s="41"/>
      <c r="E377" s="41"/>
      <c r="F377" s="41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44"/>
      <c r="B378" s="39"/>
      <c r="C378" s="65"/>
      <c r="D378" s="41"/>
      <c r="E378" s="41"/>
      <c r="F378" s="41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44"/>
      <c r="B379" s="39"/>
      <c r="C379" s="65"/>
      <c r="D379" s="41"/>
      <c r="E379" s="41"/>
      <c r="F379" s="41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44"/>
      <c r="B380" s="39"/>
      <c r="C380" s="65"/>
      <c r="D380" s="41"/>
      <c r="E380" s="41"/>
      <c r="F380" s="41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44"/>
      <c r="B381" s="39"/>
      <c r="C381" s="65"/>
      <c r="D381" s="41"/>
      <c r="E381" s="41"/>
      <c r="F381" s="41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44"/>
      <c r="B382" s="39"/>
      <c r="C382" s="65"/>
      <c r="D382" s="41"/>
      <c r="E382" s="41"/>
      <c r="F382" s="41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44"/>
      <c r="B383" s="39"/>
      <c r="C383" s="65"/>
      <c r="D383" s="41"/>
      <c r="E383" s="41"/>
      <c r="F383" s="41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44"/>
      <c r="B384" s="39"/>
      <c r="C384" s="65"/>
      <c r="D384" s="41"/>
      <c r="E384" s="41"/>
      <c r="F384" s="41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44"/>
      <c r="B385" s="39"/>
      <c r="C385" s="65"/>
      <c r="D385" s="41"/>
      <c r="E385" s="41"/>
      <c r="F385" s="41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44"/>
      <c r="B386" s="39"/>
      <c r="C386" s="65"/>
      <c r="D386" s="41"/>
      <c r="E386" s="41"/>
      <c r="F386" s="41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44"/>
      <c r="B387" s="39"/>
      <c r="C387" s="65"/>
      <c r="D387" s="41"/>
      <c r="E387" s="41"/>
      <c r="F387" s="41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44"/>
      <c r="B388" s="39"/>
      <c r="C388" s="65"/>
      <c r="D388" s="41"/>
      <c r="E388" s="41"/>
      <c r="F388" s="41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44"/>
      <c r="B389" s="39"/>
      <c r="C389" s="65"/>
      <c r="D389" s="41"/>
      <c r="E389" s="41"/>
      <c r="F389" s="41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44"/>
      <c r="B390" s="39"/>
      <c r="C390" s="65"/>
      <c r="D390" s="41"/>
      <c r="E390" s="41"/>
      <c r="F390" s="41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44"/>
      <c r="B391" s="39"/>
      <c r="C391" s="65"/>
      <c r="D391" s="41"/>
      <c r="E391" s="41"/>
      <c r="F391" s="41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44"/>
      <c r="B392" s="39"/>
      <c r="C392" s="65"/>
      <c r="D392" s="41"/>
      <c r="E392" s="41"/>
      <c r="F392" s="41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44"/>
      <c r="B393" s="39"/>
      <c r="C393" s="65"/>
      <c r="D393" s="41"/>
      <c r="E393" s="41"/>
      <c r="F393" s="41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44"/>
      <c r="B394" s="39"/>
      <c r="C394" s="65"/>
      <c r="D394" s="41"/>
      <c r="E394" s="41"/>
      <c r="F394" s="41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44"/>
      <c r="B395" s="39"/>
      <c r="C395" s="65"/>
      <c r="D395" s="41"/>
      <c r="E395" s="41"/>
      <c r="F395" s="41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44"/>
      <c r="B396" s="39"/>
      <c r="C396" s="65"/>
      <c r="D396" s="41"/>
      <c r="E396" s="41"/>
      <c r="F396" s="41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44"/>
      <c r="B397" s="39"/>
      <c r="C397" s="65"/>
      <c r="D397" s="41"/>
      <c r="E397" s="41"/>
      <c r="F397" s="41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44"/>
      <c r="B398" s="39"/>
      <c r="C398" s="65"/>
      <c r="D398" s="41"/>
      <c r="E398" s="41"/>
      <c r="F398" s="41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44"/>
      <c r="B399" s="39"/>
      <c r="C399" s="65"/>
      <c r="D399" s="41"/>
      <c r="E399" s="41"/>
      <c r="F399" s="41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44"/>
      <c r="B400" s="39"/>
      <c r="C400" s="65"/>
      <c r="D400" s="41"/>
      <c r="E400" s="41"/>
      <c r="F400" s="41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44"/>
      <c r="B401" s="39"/>
      <c r="C401" s="65"/>
      <c r="D401" s="41"/>
      <c r="E401" s="41"/>
      <c r="F401" s="41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44"/>
      <c r="B402" s="39"/>
      <c r="C402" s="65"/>
      <c r="D402" s="41"/>
      <c r="E402" s="41"/>
      <c r="F402" s="41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44"/>
      <c r="B403" s="39"/>
      <c r="C403" s="65"/>
      <c r="D403" s="41"/>
      <c r="E403" s="41"/>
      <c r="F403" s="41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44"/>
      <c r="B404" s="39"/>
      <c r="C404" s="65"/>
      <c r="D404" s="41"/>
      <c r="E404" s="41"/>
      <c r="F404" s="41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44"/>
      <c r="B405" s="39"/>
      <c r="C405" s="65"/>
      <c r="D405" s="41"/>
      <c r="E405" s="41"/>
      <c r="F405" s="41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44"/>
      <c r="B406" s="39"/>
      <c r="C406" s="65"/>
      <c r="D406" s="41"/>
      <c r="E406" s="41"/>
      <c r="F406" s="41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44"/>
      <c r="B407" s="39"/>
      <c r="C407" s="65"/>
      <c r="D407" s="41"/>
      <c r="E407" s="41"/>
      <c r="F407" s="41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44"/>
      <c r="B408" s="39"/>
      <c r="C408" s="65"/>
      <c r="D408" s="41"/>
      <c r="E408" s="41"/>
      <c r="F408" s="41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44"/>
      <c r="B409" s="39"/>
      <c r="C409" s="65"/>
      <c r="D409" s="41"/>
      <c r="E409" s="41"/>
      <c r="F409" s="41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44"/>
      <c r="B410" s="39"/>
      <c r="C410" s="65"/>
      <c r="D410" s="41"/>
      <c r="E410" s="41"/>
      <c r="F410" s="41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44"/>
      <c r="B411" s="39"/>
      <c r="C411" s="65"/>
      <c r="D411" s="41"/>
      <c r="E411" s="41"/>
      <c r="F411" s="41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44"/>
      <c r="B412" s="39"/>
      <c r="C412" s="65"/>
      <c r="D412" s="41"/>
      <c r="E412" s="41"/>
      <c r="F412" s="41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44"/>
      <c r="B413" s="39"/>
      <c r="C413" s="65"/>
      <c r="D413" s="41"/>
      <c r="E413" s="41"/>
      <c r="F413" s="41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44"/>
      <c r="B414" s="39"/>
      <c r="C414" s="65"/>
      <c r="D414" s="41"/>
      <c r="E414" s="41"/>
      <c r="F414" s="41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44"/>
      <c r="B415" s="39"/>
      <c r="C415" s="65"/>
      <c r="D415" s="41"/>
      <c r="E415" s="41"/>
      <c r="F415" s="41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44"/>
      <c r="B416" s="39"/>
      <c r="C416" s="65"/>
      <c r="D416" s="41"/>
      <c r="E416" s="41"/>
      <c r="F416" s="41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44"/>
      <c r="B417" s="39"/>
      <c r="C417" s="65"/>
      <c r="D417" s="41"/>
      <c r="E417" s="41"/>
      <c r="F417" s="41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44"/>
      <c r="B418" s="39"/>
      <c r="C418" s="65"/>
      <c r="D418" s="41"/>
      <c r="E418" s="41"/>
      <c r="F418" s="41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44"/>
      <c r="B419" s="39"/>
      <c r="C419" s="65"/>
      <c r="D419" s="41"/>
      <c r="E419" s="41"/>
      <c r="F419" s="41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44"/>
      <c r="B420" s="39"/>
      <c r="C420" s="65"/>
      <c r="D420" s="41"/>
      <c r="E420" s="41"/>
      <c r="F420" s="41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44"/>
      <c r="B421" s="39"/>
      <c r="C421" s="65"/>
      <c r="D421" s="41"/>
      <c r="E421" s="41"/>
      <c r="F421" s="41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44"/>
      <c r="B422" s="39"/>
      <c r="C422" s="65"/>
      <c r="D422" s="41"/>
      <c r="E422" s="41"/>
      <c r="F422" s="41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44"/>
      <c r="B423" s="39"/>
      <c r="C423" s="65"/>
      <c r="D423" s="41"/>
      <c r="E423" s="41"/>
      <c r="F423" s="41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44"/>
      <c r="B424" s="39"/>
      <c r="C424" s="65"/>
      <c r="D424" s="41"/>
      <c r="E424" s="41"/>
      <c r="F424" s="41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44"/>
      <c r="B425" s="39"/>
      <c r="C425" s="65"/>
      <c r="D425" s="41"/>
      <c r="E425" s="41"/>
      <c r="F425" s="41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44"/>
      <c r="B426" s="39"/>
      <c r="C426" s="65"/>
      <c r="D426" s="41"/>
      <c r="E426" s="41"/>
      <c r="F426" s="41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44"/>
      <c r="B427" s="39"/>
      <c r="C427" s="65"/>
      <c r="D427" s="41"/>
      <c r="E427" s="41"/>
      <c r="F427" s="41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44"/>
      <c r="B428" s="39"/>
      <c r="C428" s="65"/>
      <c r="D428" s="41"/>
      <c r="E428" s="41"/>
      <c r="F428" s="41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44"/>
      <c r="B429" s="39"/>
      <c r="C429" s="65"/>
      <c r="D429" s="41"/>
      <c r="E429" s="41"/>
      <c r="F429" s="41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44"/>
      <c r="B430" s="39"/>
      <c r="C430" s="65"/>
      <c r="D430" s="41"/>
      <c r="E430" s="41"/>
      <c r="F430" s="41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44"/>
      <c r="B431" s="39"/>
      <c r="C431" s="65"/>
      <c r="D431" s="41"/>
      <c r="E431" s="41"/>
      <c r="F431" s="41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44"/>
      <c r="B432" s="39"/>
      <c r="C432" s="65"/>
      <c r="D432" s="41"/>
      <c r="E432" s="41"/>
      <c r="F432" s="41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44"/>
      <c r="B433" s="39"/>
      <c r="C433" s="65"/>
      <c r="D433" s="41"/>
      <c r="E433" s="41"/>
      <c r="F433" s="41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44"/>
      <c r="B434" s="39"/>
      <c r="C434" s="65"/>
      <c r="D434" s="41"/>
      <c r="E434" s="41"/>
      <c r="F434" s="41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44"/>
      <c r="B435" s="39"/>
      <c r="C435" s="65"/>
      <c r="D435" s="41"/>
      <c r="E435" s="41"/>
      <c r="F435" s="41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44"/>
      <c r="B436" s="39"/>
      <c r="C436" s="65"/>
      <c r="D436" s="41"/>
      <c r="E436" s="41"/>
      <c r="F436" s="41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44"/>
      <c r="B437" s="39"/>
      <c r="C437" s="65"/>
      <c r="D437" s="41"/>
      <c r="E437" s="41"/>
      <c r="F437" s="41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44"/>
      <c r="B438" s="39"/>
      <c r="C438" s="65"/>
      <c r="D438" s="41"/>
      <c r="E438" s="41"/>
      <c r="F438" s="41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44"/>
      <c r="B439" s="39"/>
      <c r="C439" s="65"/>
      <c r="D439" s="41"/>
      <c r="E439" s="41"/>
      <c r="F439" s="41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44"/>
      <c r="B440" s="39"/>
      <c r="C440" s="65"/>
      <c r="D440" s="41"/>
      <c r="E440" s="41"/>
      <c r="F440" s="41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44"/>
      <c r="B441" s="39"/>
      <c r="C441" s="65"/>
      <c r="D441" s="41"/>
      <c r="E441" s="41"/>
      <c r="F441" s="41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44"/>
      <c r="B442" s="39"/>
      <c r="C442" s="65"/>
      <c r="D442" s="41"/>
      <c r="E442" s="41"/>
      <c r="F442" s="41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44"/>
      <c r="B443" s="39"/>
      <c r="C443" s="65"/>
      <c r="D443" s="41"/>
      <c r="E443" s="41"/>
      <c r="F443" s="41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44"/>
      <c r="B444" s="39"/>
      <c r="C444" s="65"/>
      <c r="D444" s="41"/>
      <c r="E444" s="41"/>
      <c r="F444" s="41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44"/>
      <c r="B445" s="39"/>
      <c r="C445" s="65"/>
      <c r="D445" s="41"/>
      <c r="E445" s="41"/>
      <c r="F445" s="41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44"/>
      <c r="B446" s="39"/>
      <c r="C446" s="65"/>
      <c r="D446" s="41"/>
      <c r="E446" s="41"/>
      <c r="F446" s="41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44"/>
      <c r="B447" s="39"/>
      <c r="C447" s="65"/>
      <c r="D447" s="41"/>
      <c r="E447" s="41"/>
      <c r="F447" s="41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44"/>
      <c r="B448" s="39"/>
      <c r="C448" s="65"/>
      <c r="D448" s="41"/>
      <c r="E448" s="41"/>
      <c r="F448" s="41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44"/>
      <c r="B449" s="39"/>
      <c r="C449" s="65"/>
      <c r="D449" s="41"/>
      <c r="E449" s="41"/>
      <c r="F449" s="41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44"/>
      <c r="B450" s="39"/>
      <c r="C450" s="65"/>
      <c r="D450" s="41"/>
      <c r="E450" s="41"/>
      <c r="F450" s="41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44"/>
      <c r="B451" s="39"/>
      <c r="C451" s="65"/>
      <c r="D451" s="41"/>
      <c r="E451" s="41"/>
      <c r="F451" s="41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44"/>
      <c r="B452" s="39"/>
      <c r="C452" s="65"/>
      <c r="D452" s="41"/>
      <c r="E452" s="41"/>
      <c r="F452" s="41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44"/>
      <c r="B453" s="39"/>
      <c r="C453" s="65"/>
      <c r="D453" s="41"/>
      <c r="E453" s="41"/>
      <c r="F453" s="41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44"/>
      <c r="B454" s="39"/>
      <c r="C454" s="65"/>
      <c r="D454" s="41"/>
      <c r="E454" s="41"/>
      <c r="F454" s="41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44"/>
      <c r="B455" s="39"/>
      <c r="C455" s="65"/>
      <c r="D455" s="41"/>
      <c r="E455" s="41"/>
      <c r="F455" s="41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44"/>
      <c r="B456" s="39"/>
      <c r="C456" s="65"/>
      <c r="D456" s="41"/>
      <c r="E456" s="41"/>
      <c r="F456" s="41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44"/>
      <c r="B457" s="39"/>
      <c r="C457" s="65"/>
      <c r="D457" s="41"/>
      <c r="E457" s="41"/>
      <c r="F457" s="41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44"/>
      <c r="B458" s="39"/>
      <c r="C458" s="65"/>
      <c r="D458" s="41"/>
      <c r="E458" s="41"/>
      <c r="F458" s="41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44"/>
      <c r="B459" s="39"/>
      <c r="C459" s="65"/>
      <c r="D459" s="41"/>
      <c r="E459" s="41"/>
      <c r="F459" s="41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44"/>
      <c r="B460" s="39"/>
      <c r="C460" s="65"/>
      <c r="D460" s="41"/>
      <c r="E460" s="41"/>
      <c r="F460" s="41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44"/>
      <c r="B461" s="39"/>
      <c r="C461" s="65"/>
      <c r="D461" s="41"/>
      <c r="E461" s="41"/>
      <c r="F461" s="41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44"/>
      <c r="B462" s="39"/>
      <c r="C462" s="65"/>
      <c r="D462" s="41"/>
      <c r="E462" s="41"/>
      <c r="F462" s="41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44"/>
      <c r="B463" s="39"/>
      <c r="C463" s="65"/>
      <c r="D463" s="41"/>
      <c r="E463" s="41"/>
      <c r="F463" s="41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44"/>
      <c r="B464" s="39"/>
      <c r="C464" s="65"/>
      <c r="D464" s="41"/>
      <c r="E464" s="41"/>
      <c r="F464" s="41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44"/>
      <c r="B465" s="39"/>
      <c r="C465" s="65"/>
      <c r="D465" s="41"/>
      <c r="E465" s="41"/>
      <c r="F465" s="41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44"/>
      <c r="B466" s="39"/>
      <c r="C466" s="65"/>
      <c r="D466" s="41"/>
      <c r="E466" s="41"/>
      <c r="F466" s="41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44"/>
      <c r="B467" s="39"/>
      <c r="C467" s="65"/>
      <c r="D467" s="41"/>
      <c r="E467" s="41"/>
      <c r="F467" s="41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44"/>
      <c r="B468" s="39"/>
      <c r="C468" s="65"/>
      <c r="D468" s="41"/>
      <c r="E468" s="41"/>
      <c r="F468" s="41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44"/>
      <c r="B469" s="39"/>
      <c r="C469" s="65"/>
      <c r="D469" s="41"/>
      <c r="E469" s="41"/>
      <c r="F469" s="41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44"/>
      <c r="B470" s="39"/>
      <c r="C470" s="65"/>
      <c r="D470" s="41"/>
      <c r="E470" s="41"/>
      <c r="F470" s="41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44"/>
      <c r="B471" s="39"/>
      <c r="C471" s="65"/>
      <c r="D471" s="41"/>
      <c r="E471" s="41"/>
      <c r="F471" s="41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44"/>
      <c r="B472" s="39"/>
      <c r="C472" s="65"/>
      <c r="D472" s="41"/>
      <c r="E472" s="41"/>
      <c r="F472" s="41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44"/>
      <c r="B473" s="39"/>
      <c r="C473" s="65"/>
      <c r="D473" s="41"/>
      <c r="E473" s="41"/>
      <c r="F473" s="41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44"/>
      <c r="B474" s="39"/>
      <c r="C474" s="65"/>
      <c r="D474" s="41"/>
      <c r="E474" s="41"/>
      <c r="F474" s="41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44"/>
      <c r="B475" s="39"/>
      <c r="C475" s="65"/>
      <c r="D475" s="41"/>
      <c r="E475" s="41"/>
      <c r="F475" s="41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44"/>
      <c r="B476" s="39"/>
      <c r="C476" s="65"/>
      <c r="D476" s="41"/>
      <c r="E476" s="41"/>
      <c r="F476" s="41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44"/>
      <c r="B477" s="39"/>
      <c r="C477" s="65"/>
      <c r="D477" s="41"/>
      <c r="E477" s="41"/>
      <c r="F477" s="41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44"/>
      <c r="B478" s="39"/>
      <c r="C478" s="65"/>
      <c r="D478" s="41"/>
      <c r="E478" s="41"/>
      <c r="F478" s="41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44"/>
      <c r="B479" s="39"/>
      <c r="C479" s="65"/>
      <c r="D479" s="41"/>
      <c r="E479" s="41"/>
      <c r="F479" s="41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44"/>
      <c r="B480" s="39"/>
      <c r="C480" s="65"/>
      <c r="D480" s="41"/>
      <c r="E480" s="41"/>
      <c r="F480" s="41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44"/>
      <c r="B481" s="39"/>
      <c r="C481" s="65"/>
      <c r="D481" s="41"/>
      <c r="E481" s="41"/>
      <c r="F481" s="41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44"/>
      <c r="B482" s="39"/>
      <c r="C482" s="65"/>
      <c r="D482" s="41"/>
      <c r="E482" s="41"/>
      <c r="F482" s="41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44"/>
      <c r="B483" s="39"/>
      <c r="C483" s="65"/>
      <c r="D483" s="41"/>
      <c r="E483" s="41"/>
      <c r="F483" s="41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44"/>
      <c r="B484" s="39"/>
      <c r="C484" s="65"/>
      <c r="D484" s="41"/>
      <c r="E484" s="41"/>
      <c r="F484" s="41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44"/>
      <c r="B485" s="39"/>
      <c r="C485" s="65"/>
      <c r="D485" s="41"/>
      <c r="E485" s="41"/>
      <c r="F485" s="41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44"/>
      <c r="B486" s="39"/>
      <c r="C486" s="65"/>
      <c r="D486" s="41"/>
      <c r="E486" s="41"/>
      <c r="F486" s="41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44"/>
      <c r="B487" s="39"/>
      <c r="C487" s="65"/>
      <c r="D487" s="41"/>
      <c r="E487" s="41"/>
      <c r="F487" s="41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44"/>
      <c r="B488" s="39"/>
      <c r="C488" s="65"/>
      <c r="D488" s="41"/>
      <c r="E488" s="41"/>
      <c r="F488" s="41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44"/>
      <c r="B489" s="39"/>
      <c r="C489" s="65"/>
      <c r="D489" s="41"/>
      <c r="E489" s="41"/>
      <c r="F489" s="41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44"/>
      <c r="B490" s="39"/>
      <c r="C490" s="65"/>
      <c r="D490" s="41"/>
      <c r="E490" s="41"/>
      <c r="F490" s="41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44"/>
      <c r="B491" s="39"/>
      <c r="C491" s="65"/>
      <c r="D491" s="41"/>
      <c r="E491" s="41"/>
      <c r="F491" s="41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44"/>
      <c r="B492" s="39"/>
      <c r="C492" s="65"/>
      <c r="D492" s="41"/>
      <c r="E492" s="41"/>
      <c r="F492" s="41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44"/>
      <c r="B493" s="39"/>
      <c r="C493" s="65"/>
      <c r="D493" s="41"/>
      <c r="E493" s="41"/>
      <c r="F493" s="41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44"/>
      <c r="B494" s="39"/>
      <c r="C494" s="65"/>
      <c r="D494" s="41"/>
      <c r="E494" s="41"/>
      <c r="F494" s="41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44"/>
      <c r="B495" s="39"/>
      <c r="C495" s="65"/>
      <c r="D495" s="41"/>
      <c r="E495" s="41"/>
      <c r="F495" s="41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44"/>
      <c r="B496" s="39"/>
      <c r="C496" s="65"/>
      <c r="D496" s="41"/>
      <c r="E496" s="41"/>
      <c r="F496" s="41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44"/>
      <c r="B497" s="39"/>
      <c r="C497" s="65"/>
      <c r="D497" s="41"/>
      <c r="E497" s="41"/>
      <c r="F497" s="41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44"/>
      <c r="B498" s="39"/>
      <c r="C498" s="65"/>
      <c r="D498" s="41"/>
      <c r="E498" s="41"/>
      <c r="F498" s="41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44"/>
      <c r="B499" s="39"/>
      <c r="C499" s="65"/>
      <c r="D499" s="41"/>
      <c r="E499" s="41"/>
      <c r="F499" s="41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44"/>
      <c r="B500" s="39"/>
      <c r="C500" s="65"/>
      <c r="D500" s="41"/>
      <c r="E500" s="41"/>
      <c r="F500" s="41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44"/>
      <c r="B501" s="39"/>
      <c r="C501" s="65"/>
      <c r="D501" s="41"/>
      <c r="E501" s="41"/>
      <c r="F501" s="41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44"/>
      <c r="B502" s="39"/>
      <c r="C502" s="65"/>
      <c r="D502" s="41"/>
      <c r="E502" s="41"/>
      <c r="F502" s="41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44"/>
      <c r="B503" s="39"/>
      <c r="C503" s="65"/>
      <c r="D503" s="41"/>
      <c r="E503" s="41"/>
      <c r="F503" s="41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44"/>
      <c r="B504" s="39"/>
      <c r="C504" s="65"/>
      <c r="D504" s="41"/>
      <c r="E504" s="41"/>
      <c r="F504" s="41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44"/>
      <c r="B505" s="39"/>
      <c r="C505" s="65"/>
      <c r="D505" s="41"/>
      <c r="E505" s="41"/>
      <c r="F505" s="41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44"/>
      <c r="B506" s="39"/>
      <c r="C506" s="65"/>
      <c r="D506" s="41"/>
      <c r="E506" s="41"/>
      <c r="F506" s="41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44"/>
      <c r="B507" s="39"/>
      <c r="C507" s="65"/>
      <c r="D507" s="41"/>
      <c r="E507" s="41"/>
      <c r="F507" s="41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44"/>
      <c r="B508" s="39"/>
      <c r="C508" s="65"/>
      <c r="D508" s="41"/>
      <c r="E508" s="41"/>
      <c r="F508" s="41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44"/>
      <c r="B509" s="39"/>
      <c r="C509" s="65"/>
      <c r="D509" s="41"/>
      <c r="E509" s="41"/>
      <c r="F509" s="41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44"/>
      <c r="B510" s="39"/>
      <c r="C510" s="65"/>
      <c r="D510" s="41"/>
      <c r="E510" s="41"/>
      <c r="F510" s="41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44"/>
      <c r="B511" s="39"/>
      <c r="C511" s="65"/>
      <c r="D511" s="41"/>
      <c r="E511" s="41"/>
      <c r="F511" s="41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44"/>
      <c r="B512" s="39"/>
      <c r="C512" s="65"/>
      <c r="D512" s="41"/>
      <c r="E512" s="41"/>
      <c r="F512" s="41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44"/>
      <c r="B513" s="39"/>
      <c r="C513" s="65"/>
      <c r="D513" s="41"/>
      <c r="E513" s="41"/>
      <c r="F513" s="41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44"/>
      <c r="B514" s="39"/>
      <c r="C514" s="65"/>
      <c r="D514" s="41"/>
      <c r="E514" s="41"/>
      <c r="F514" s="41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44"/>
      <c r="B515" s="39"/>
      <c r="C515" s="65"/>
      <c r="D515" s="41"/>
      <c r="E515" s="41"/>
      <c r="F515" s="41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44"/>
      <c r="B516" s="39"/>
      <c r="C516" s="65"/>
      <c r="D516" s="41"/>
      <c r="E516" s="41"/>
      <c r="F516" s="41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44"/>
      <c r="B517" s="39"/>
      <c r="C517" s="65"/>
      <c r="D517" s="41"/>
      <c r="E517" s="41"/>
      <c r="F517" s="41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44"/>
      <c r="B518" s="39"/>
      <c r="C518" s="65"/>
      <c r="D518" s="41"/>
      <c r="E518" s="41"/>
      <c r="F518" s="41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44"/>
      <c r="B519" s="39"/>
      <c r="C519" s="65"/>
      <c r="D519" s="41"/>
      <c r="E519" s="41"/>
      <c r="F519" s="41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44"/>
      <c r="B520" s="39"/>
      <c r="C520" s="65"/>
      <c r="D520" s="41"/>
      <c r="E520" s="41"/>
      <c r="F520" s="41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44"/>
      <c r="B521" s="39"/>
      <c r="C521" s="65"/>
      <c r="D521" s="41"/>
      <c r="E521" s="41"/>
      <c r="F521" s="41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44"/>
      <c r="B522" s="39"/>
      <c r="C522" s="65"/>
      <c r="D522" s="41"/>
      <c r="E522" s="41"/>
      <c r="F522" s="41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44"/>
      <c r="B523" s="39"/>
      <c r="C523" s="65"/>
      <c r="D523" s="41"/>
      <c r="E523" s="41"/>
      <c r="F523" s="41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44"/>
      <c r="B524" s="39"/>
      <c r="C524" s="65"/>
      <c r="D524" s="41"/>
      <c r="E524" s="41"/>
      <c r="F524" s="41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44"/>
      <c r="B525" s="39"/>
      <c r="C525" s="65"/>
      <c r="D525" s="41"/>
      <c r="E525" s="41"/>
      <c r="F525" s="41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44"/>
      <c r="B526" s="39"/>
      <c r="C526" s="65"/>
      <c r="D526" s="41"/>
      <c r="E526" s="41"/>
      <c r="F526" s="41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44"/>
      <c r="B527" s="39"/>
      <c r="C527" s="65"/>
      <c r="D527" s="41"/>
      <c r="E527" s="41"/>
      <c r="F527" s="41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44"/>
      <c r="B528" s="39"/>
      <c r="C528" s="65"/>
      <c r="D528" s="41"/>
      <c r="E528" s="41"/>
      <c r="F528" s="41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44"/>
      <c r="B529" s="39"/>
      <c r="C529" s="65"/>
      <c r="D529" s="41"/>
      <c r="E529" s="41"/>
      <c r="F529" s="41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44"/>
      <c r="B530" s="39"/>
      <c r="C530" s="65"/>
      <c r="D530" s="41"/>
      <c r="E530" s="41"/>
      <c r="F530" s="41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44"/>
      <c r="B531" s="39"/>
      <c r="C531" s="65"/>
      <c r="D531" s="41"/>
      <c r="E531" s="41"/>
      <c r="F531" s="41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44"/>
      <c r="B532" s="39"/>
      <c r="C532" s="65"/>
      <c r="D532" s="41"/>
      <c r="E532" s="41"/>
      <c r="F532" s="41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44"/>
      <c r="B533" s="39"/>
      <c r="C533" s="65"/>
      <c r="D533" s="41"/>
      <c r="E533" s="41"/>
      <c r="F533" s="41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44"/>
      <c r="B534" s="39"/>
      <c r="C534" s="65"/>
      <c r="D534" s="41"/>
      <c r="E534" s="41"/>
      <c r="F534" s="41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44"/>
      <c r="B535" s="39"/>
      <c r="C535" s="65"/>
      <c r="D535" s="41"/>
      <c r="E535" s="41"/>
      <c r="F535" s="41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44"/>
      <c r="B536" s="39"/>
      <c r="C536" s="65"/>
      <c r="D536" s="41"/>
      <c r="E536" s="41"/>
      <c r="F536" s="41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44"/>
      <c r="B537" s="39"/>
      <c r="C537" s="65"/>
      <c r="D537" s="41"/>
      <c r="E537" s="41"/>
      <c r="F537" s="41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44"/>
      <c r="B538" s="39"/>
      <c r="C538" s="65"/>
      <c r="D538" s="41"/>
      <c r="E538" s="41"/>
      <c r="F538" s="41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44"/>
      <c r="B539" s="39"/>
      <c r="C539" s="65"/>
      <c r="D539" s="41"/>
      <c r="E539" s="41"/>
      <c r="F539" s="41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44"/>
      <c r="B540" s="39"/>
      <c r="C540" s="65"/>
      <c r="D540" s="41"/>
      <c r="E540" s="41"/>
      <c r="F540" s="41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44"/>
      <c r="B541" s="39"/>
      <c r="C541" s="65"/>
      <c r="D541" s="41"/>
      <c r="E541" s="41"/>
      <c r="F541" s="41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44"/>
      <c r="B542" s="39"/>
      <c r="C542" s="65"/>
      <c r="D542" s="41"/>
      <c r="E542" s="41"/>
      <c r="F542" s="41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44"/>
      <c r="B543" s="39"/>
      <c r="C543" s="65"/>
      <c r="D543" s="41"/>
      <c r="E543" s="41"/>
      <c r="F543" s="41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44"/>
      <c r="B544" s="39"/>
      <c r="C544" s="65"/>
      <c r="D544" s="41"/>
      <c r="E544" s="41"/>
      <c r="F544" s="41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44"/>
      <c r="B545" s="39"/>
      <c r="C545" s="65"/>
      <c r="D545" s="41"/>
      <c r="E545" s="41"/>
      <c r="F545" s="41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44"/>
      <c r="B546" s="39"/>
      <c r="C546" s="65"/>
      <c r="D546" s="41"/>
      <c r="E546" s="41"/>
      <c r="F546" s="41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44"/>
      <c r="B547" s="39"/>
      <c r="C547" s="65"/>
      <c r="D547" s="41"/>
      <c r="E547" s="41"/>
      <c r="F547" s="41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44"/>
      <c r="B548" s="39"/>
      <c r="C548" s="65"/>
      <c r="D548" s="41"/>
      <c r="E548" s="41"/>
      <c r="F548" s="41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44"/>
      <c r="B549" s="39"/>
      <c r="C549" s="65"/>
      <c r="D549" s="41"/>
      <c r="E549" s="41"/>
      <c r="F549" s="41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44"/>
      <c r="B550" s="39"/>
      <c r="C550" s="65"/>
      <c r="D550" s="41"/>
      <c r="E550" s="41"/>
      <c r="F550" s="41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44"/>
      <c r="B551" s="39"/>
      <c r="C551" s="65"/>
      <c r="D551" s="41"/>
      <c r="E551" s="41"/>
      <c r="F551" s="41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44"/>
      <c r="B552" s="39"/>
      <c r="C552" s="65"/>
      <c r="D552" s="41"/>
      <c r="E552" s="41"/>
      <c r="F552" s="41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44"/>
      <c r="B553" s="39"/>
      <c r="C553" s="65"/>
      <c r="D553" s="41"/>
      <c r="E553" s="41"/>
      <c r="F553" s="41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44"/>
      <c r="B554" s="39"/>
      <c r="C554" s="65"/>
      <c r="D554" s="41"/>
      <c r="E554" s="41"/>
      <c r="F554" s="41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44"/>
      <c r="B555" s="39"/>
      <c r="C555" s="65"/>
      <c r="D555" s="41"/>
      <c r="E555" s="41"/>
      <c r="F555" s="41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44"/>
      <c r="B556" s="39"/>
      <c r="C556" s="65"/>
      <c r="D556" s="41"/>
      <c r="E556" s="41"/>
      <c r="F556" s="41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44"/>
      <c r="B557" s="39"/>
      <c r="C557" s="65"/>
      <c r="D557" s="41"/>
      <c r="E557" s="41"/>
      <c r="F557" s="41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44"/>
      <c r="B558" s="39"/>
      <c r="C558" s="65"/>
      <c r="D558" s="41"/>
      <c r="E558" s="41"/>
      <c r="F558" s="41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44"/>
      <c r="B559" s="39"/>
      <c r="C559" s="65"/>
      <c r="D559" s="41"/>
      <c r="E559" s="41"/>
      <c r="F559" s="41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44"/>
      <c r="B560" s="39"/>
      <c r="C560" s="65"/>
      <c r="D560" s="41"/>
      <c r="E560" s="41"/>
      <c r="F560" s="41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44"/>
      <c r="B561" s="39"/>
      <c r="C561" s="65"/>
      <c r="D561" s="41"/>
      <c r="E561" s="41"/>
      <c r="F561" s="41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44"/>
      <c r="B562" s="39"/>
      <c r="C562" s="65"/>
      <c r="D562" s="41"/>
      <c r="E562" s="41"/>
      <c r="F562" s="41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44"/>
      <c r="B563" s="39"/>
      <c r="C563" s="65"/>
      <c r="D563" s="41"/>
      <c r="E563" s="41"/>
      <c r="F563" s="41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44"/>
      <c r="B564" s="39"/>
      <c r="C564" s="65"/>
      <c r="D564" s="41"/>
      <c r="E564" s="41"/>
      <c r="F564" s="41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44"/>
      <c r="B565" s="39"/>
      <c r="C565" s="65"/>
      <c r="D565" s="41"/>
      <c r="E565" s="41"/>
      <c r="F565" s="41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44"/>
      <c r="B566" s="39"/>
      <c r="C566" s="65"/>
      <c r="D566" s="41"/>
      <c r="E566" s="41"/>
      <c r="F566" s="41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44"/>
      <c r="B567" s="39"/>
      <c r="C567" s="65"/>
      <c r="D567" s="41"/>
      <c r="E567" s="41"/>
      <c r="F567" s="41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44"/>
      <c r="B568" s="39"/>
      <c r="C568" s="65"/>
      <c r="D568" s="41"/>
      <c r="E568" s="41"/>
      <c r="F568" s="41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44"/>
      <c r="B569" s="39"/>
      <c r="C569" s="65"/>
      <c r="D569" s="41"/>
      <c r="E569" s="41"/>
      <c r="F569" s="41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44"/>
      <c r="B570" s="39"/>
      <c r="C570" s="65"/>
      <c r="D570" s="41"/>
      <c r="E570" s="41"/>
      <c r="F570" s="41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44"/>
      <c r="B571" s="39"/>
      <c r="C571" s="65"/>
      <c r="D571" s="41"/>
      <c r="E571" s="41"/>
      <c r="F571" s="41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44"/>
      <c r="B572" s="39"/>
      <c r="C572" s="65"/>
      <c r="D572" s="41"/>
      <c r="E572" s="41"/>
      <c r="F572" s="41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44"/>
      <c r="B573" s="39"/>
      <c r="C573" s="65"/>
      <c r="D573" s="41"/>
      <c r="E573" s="41"/>
      <c r="F573" s="41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44"/>
      <c r="B574" s="39"/>
      <c r="C574" s="65"/>
      <c r="D574" s="41"/>
      <c r="E574" s="41"/>
      <c r="F574" s="41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44"/>
      <c r="B575" s="39"/>
      <c r="C575" s="65"/>
      <c r="D575" s="41"/>
      <c r="E575" s="41"/>
      <c r="F575" s="41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44"/>
      <c r="B576" s="39"/>
      <c r="C576" s="65"/>
      <c r="D576" s="41"/>
      <c r="E576" s="41"/>
      <c r="F576" s="41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44"/>
      <c r="B577" s="39"/>
      <c r="C577" s="65"/>
      <c r="D577" s="41"/>
      <c r="E577" s="41"/>
      <c r="F577" s="41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44"/>
      <c r="B578" s="39"/>
      <c r="C578" s="65"/>
      <c r="D578" s="41"/>
      <c r="E578" s="41"/>
      <c r="F578" s="41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44"/>
      <c r="B579" s="39"/>
      <c r="C579" s="65"/>
      <c r="D579" s="41"/>
      <c r="E579" s="41"/>
      <c r="F579" s="41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44"/>
      <c r="B580" s="39"/>
      <c r="C580" s="65"/>
      <c r="D580" s="41"/>
      <c r="E580" s="41"/>
      <c r="F580" s="41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44"/>
      <c r="B581" s="39"/>
      <c r="C581" s="65"/>
      <c r="D581" s="41"/>
      <c r="E581" s="41"/>
      <c r="F581" s="41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44"/>
      <c r="B582" s="39"/>
      <c r="C582" s="65"/>
      <c r="D582" s="41"/>
      <c r="E582" s="41"/>
      <c r="F582" s="41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44"/>
      <c r="B583" s="39"/>
      <c r="C583" s="65"/>
      <c r="D583" s="41"/>
      <c r="E583" s="41"/>
      <c r="F583" s="41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44"/>
      <c r="B584" s="39"/>
      <c r="C584" s="65"/>
      <c r="D584" s="41"/>
      <c r="E584" s="41"/>
      <c r="F584" s="41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44"/>
      <c r="B585" s="39"/>
      <c r="C585" s="65"/>
      <c r="D585" s="41"/>
      <c r="E585" s="41"/>
      <c r="F585" s="41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44"/>
      <c r="B586" s="39"/>
      <c r="C586" s="65"/>
      <c r="D586" s="41"/>
      <c r="E586" s="41"/>
      <c r="F586" s="41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44"/>
      <c r="B587" s="39"/>
      <c r="C587" s="65"/>
      <c r="D587" s="41"/>
      <c r="E587" s="41"/>
      <c r="F587" s="41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44"/>
      <c r="B588" s="39"/>
      <c r="C588" s="65"/>
      <c r="D588" s="41"/>
      <c r="E588" s="41"/>
      <c r="F588" s="41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44"/>
      <c r="B589" s="39"/>
      <c r="C589" s="65"/>
      <c r="D589" s="41"/>
      <c r="E589" s="41"/>
      <c r="F589" s="41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44"/>
      <c r="B590" s="39"/>
      <c r="C590" s="65"/>
      <c r="D590" s="41"/>
      <c r="E590" s="41"/>
      <c r="F590" s="41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44"/>
      <c r="B591" s="39"/>
      <c r="C591" s="65"/>
      <c r="D591" s="41"/>
      <c r="E591" s="41"/>
      <c r="F591" s="41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44"/>
      <c r="B592" s="39"/>
      <c r="C592" s="65"/>
      <c r="D592" s="41"/>
      <c r="E592" s="41"/>
      <c r="F592" s="41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44"/>
      <c r="B593" s="39"/>
      <c r="C593" s="65"/>
      <c r="D593" s="41"/>
      <c r="E593" s="41"/>
      <c r="F593" s="41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44"/>
      <c r="B594" s="39"/>
      <c r="C594" s="65"/>
      <c r="D594" s="41"/>
      <c r="E594" s="41"/>
      <c r="F594" s="41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44"/>
      <c r="B595" s="39"/>
      <c r="C595" s="65"/>
      <c r="D595" s="41"/>
      <c r="E595" s="41"/>
      <c r="F595" s="41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44"/>
      <c r="B596" s="39"/>
      <c r="C596" s="65"/>
      <c r="D596" s="41"/>
      <c r="E596" s="41"/>
      <c r="F596" s="41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44"/>
      <c r="B597" s="39"/>
      <c r="C597" s="65"/>
      <c r="D597" s="41"/>
      <c r="E597" s="41"/>
      <c r="F597" s="41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44"/>
      <c r="B598" s="39"/>
      <c r="C598" s="65"/>
      <c r="D598" s="41"/>
      <c r="E598" s="41"/>
      <c r="F598" s="41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44"/>
      <c r="B599" s="39"/>
      <c r="C599" s="65"/>
      <c r="D599" s="41"/>
      <c r="E599" s="41"/>
      <c r="F599" s="41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44"/>
      <c r="B600" s="39"/>
      <c r="C600" s="65"/>
      <c r="D600" s="41"/>
      <c r="E600" s="41"/>
      <c r="F600" s="41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44"/>
      <c r="B601" s="39"/>
      <c r="C601" s="65"/>
      <c r="D601" s="41"/>
      <c r="E601" s="41"/>
      <c r="F601" s="41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44"/>
      <c r="B602" s="39"/>
      <c r="C602" s="65"/>
      <c r="D602" s="41"/>
      <c r="E602" s="41"/>
      <c r="F602" s="41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44"/>
      <c r="B603" s="39"/>
      <c r="C603" s="65"/>
      <c r="D603" s="41"/>
      <c r="E603" s="41"/>
      <c r="F603" s="41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44"/>
      <c r="B604" s="39"/>
      <c r="C604" s="65"/>
      <c r="D604" s="41"/>
      <c r="E604" s="41"/>
      <c r="F604" s="41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44"/>
      <c r="B605" s="39"/>
      <c r="C605" s="65"/>
      <c r="D605" s="41"/>
      <c r="E605" s="41"/>
      <c r="F605" s="41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44"/>
      <c r="B606" s="39"/>
      <c r="C606" s="65"/>
      <c r="D606" s="41"/>
      <c r="E606" s="41"/>
      <c r="F606" s="41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44"/>
      <c r="B607" s="39"/>
      <c r="C607" s="65"/>
      <c r="D607" s="41"/>
      <c r="E607" s="41"/>
      <c r="F607" s="41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44"/>
      <c r="B608" s="39"/>
      <c r="C608" s="65"/>
      <c r="D608" s="41"/>
      <c r="E608" s="41"/>
      <c r="F608" s="41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44"/>
      <c r="B609" s="39"/>
      <c r="C609" s="65"/>
      <c r="D609" s="41"/>
      <c r="E609" s="41"/>
      <c r="F609" s="41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44"/>
      <c r="B610" s="39"/>
      <c r="C610" s="65"/>
      <c r="D610" s="41"/>
      <c r="E610" s="41"/>
      <c r="F610" s="41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44"/>
      <c r="B611" s="39"/>
      <c r="C611" s="65"/>
      <c r="D611" s="41"/>
      <c r="E611" s="41"/>
      <c r="F611" s="41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44"/>
      <c r="B612" s="39"/>
      <c r="C612" s="65"/>
      <c r="D612" s="41"/>
      <c r="E612" s="41"/>
      <c r="F612" s="41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44"/>
      <c r="B613" s="39"/>
      <c r="C613" s="65"/>
      <c r="D613" s="41"/>
      <c r="E613" s="41"/>
      <c r="F613" s="41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44"/>
      <c r="B614" s="39"/>
      <c r="C614" s="65"/>
      <c r="D614" s="41"/>
      <c r="E614" s="41"/>
      <c r="F614" s="41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44"/>
      <c r="B615" s="39"/>
      <c r="C615" s="65"/>
      <c r="D615" s="41"/>
      <c r="E615" s="41"/>
      <c r="F615" s="41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44"/>
      <c r="B616" s="39"/>
      <c r="C616" s="65"/>
      <c r="D616" s="41"/>
      <c r="E616" s="41"/>
      <c r="F616" s="41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44"/>
      <c r="B617" s="39"/>
      <c r="C617" s="65"/>
      <c r="D617" s="41"/>
      <c r="E617" s="41"/>
      <c r="F617" s="41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44"/>
      <c r="B618" s="39"/>
      <c r="C618" s="65"/>
      <c r="D618" s="41"/>
      <c r="E618" s="41"/>
      <c r="F618" s="41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44"/>
      <c r="B619" s="39"/>
      <c r="C619" s="65"/>
      <c r="D619" s="41"/>
      <c r="E619" s="41"/>
      <c r="F619" s="41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44"/>
      <c r="B620" s="39"/>
      <c r="C620" s="65"/>
      <c r="D620" s="41"/>
      <c r="E620" s="41"/>
      <c r="F620" s="41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44"/>
      <c r="B621" s="39"/>
      <c r="C621" s="65"/>
      <c r="D621" s="41"/>
      <c r="E621" s="41"/>
      <c r="F621" s="41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44"/>
      <c r="B622" s="39"/>
      <c r="C622" s="65"/>
      <c r="D622" s="41"/>
      <c r="E622" s="41"/>
      <c r="F622" s="41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44"/>
      <c r="B623" s="39"/>
      <c r="C623" s="65"/>
      <c r="D623" s="41"/>
      <c r="E623" s="41"/>
      <c r="F623" s="41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44"/>
      <c r="B624" s="39"/>
      <c r="C624" s="65"/>
      <c r="D624" s="41"/>
      <c r="E624" s="41"/>
      <c r="F624" s="41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44"/>
      <c r="B625" s="39"/>
      <c r="C625" s="65"/>
      <c r="D625" s="41"/>
      <c r="E625" s="41"/>
      <c r="F625" s="41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44"/>
      <c r="B626" s="39"/>
      <c r="C626" s="65"/>
      <c r="D626" s="41"/>
      <c r="E626" s="41"/>
      <c r="F626" s="41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44"/>
      <c r="B627" s="39"/>
      <c r="C627" s="65"/>
      <c r="D627" s="41"/>
      <c r="E627" s="41"/>
      <c r="F627" s="41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44"/>
      <c r="B628" s="39"/>
      <c r="C628" s="65"/>
      <c r="D628" s="41"/>
      <c r="E628" s="41"/>
      <c r="F628" s="41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44"/>
      <c r="B629" s="39"/>
      <c r="C629" s="65"/>
      <c r="D629" s="41"/>
      <c r="E629" s="41"/>
      <c r="F629" s="41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44"/>
      <c r="B630" s="39"/>
      <c r="C630" s="65"/>
      <c r="D630" s="41"/>
      <c r="E630" s="41"/>
      <c r="F630" s="41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44"/>
      <c r="B631" s="39"/>
      <c r="C631" s="65"/>
      <c r="D631" s="41"/>
      <c r="E631" s="41"/>
      <c r="F631" s="41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44"/>
      <c r="B632" s="39"/>
      <c r="C632" s="65"/>
      <c r="D632" s="41"/>
      <c r="E632" s="41"/>
      <c r="F632" s="41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44"/>
      <c r="B633" s="39"/>
      <c r="C633" s="65"/>
      <c r="D633" s="41"/>
      <c r="E633" s="41"/>
      <c r="F633" s="41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44"/>
      <c r="B634" s="39"/>
      <c r="C634" s="65"/>
      <c r="D634" s="41"/>
      <c r="E634" s="41"/>
      <c r="F634" s="41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44"/>
      <c r="B635" s="39"/>
      <c r="C635" s="65"/>
      <c r="D635" s="41"/>
      <c r="E635" s="41"/>
      <c r="F635" s="41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44"/>
      <c r="B636" s="39"/>
      <c r="C636" s="65"/>
      <c r="D636" s="41"/>
      <c r="E636" s="41"/>
      <c r="F636" s="41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44"/>
      <c r="B637" s="39"/>
      <c r="C637" s="65"/>
      <c r="D637" s="41"/>
      <c r="E637" s="41"/>
      <c r="F637" s="41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44"/>
      <c r="B638" s="39"/>
      <c r="C638" s="65"/>
      <c r="D638" s="41"/>
      <c r="E638" s="41"/>
      <c r="F638" s="41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44"/>
      <c r="B639" s="39"/>
      <c r="C639" s="65"/>
      <c r="D639" s="41"/>
      <c r="E639" s="41"/>
      <c r="F639" s="41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44"/>
      <c r="B640" s="39"/>
      <c r="C640" s="65"/>
      <c r="D640" s="41"/>
      <c r="E640" s="41"/>
      <c r="F640" s="41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44"/>
      <c r="B641" s="39"/>
      <c r="C641" s="65"/>
      <c r="D641" s="41"/>
      <c r="E641" s="41"/>
      <c r="F641" s="41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44"/>
      <c r="B642" s="39"/>
      <c r="C642" s="65"/>
      <c r="D642" s="41"/>
      <c r="E642" s="41"/>
      <c r="F642" s="41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44"/>
      <c r="B643" s="39"/>
      <c r="C643" s="65"/>
      <c r="D643" s="41"/>
      <c r="E643" s="41"/>
      <c r="F643" s="41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44"/>
      <c r="B644" s="39"/>
      <c r="C644" s="65"/>
      <c r="D644" s="41"/>
      <c r="E644" s="41"/>
      <c r="F644" s="41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44"/>
      <c r="B645" s="39"/>
      <c r="C645" s="65"/>
      <c r="D645" s="41"/>
      <c r="E645" s="41"/>
      <c r="F645" s="41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44"/>
      <c r="B646" s="39"/>
      <c r="C646" s="65"/>
      <c r="D646" s="41"/>
      <c r="E646" s="41"/>
      <c r="F646" s="41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44"/>
      <c r="B647" s="39"/>
      <c r="C647" s="65"/>
      <c r="D647" s="41"/>
      <c r="E647" s="41"/>
      <c r="F647" s="41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44"/>
      <c r="B648" s="39"/>
      <c r="C648" s="65"/>
      <c r="D648" s="41"/>
      <c r="E648" s="41"/>
      <c r="F648" s="41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44"/>
      <c r="B649" s="39"/>
      <c r="C649" s="65"/>
      <c r="D649" s="41"/>
      <c r="E649" s="41"/>
      <c r="F649" s="41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44"/>
      <c r="B650" s="39"/>
      <c r="C650" s="65"/>
      <c r="D650" s="41"/>
      <c r="E650" s="41"/>
      <c r="F650" s="41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44"/>
      <c r="B651" s="39"/>
      <c r="C651" s="65"/>
      <c r="D651" s="41"/>
      <c r="E651" s="41"/>
      <c r="F651" s="41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44"/>
      <c r="B652" s="39"/>
      <c r="C652" s="65"/>
      <c r="D652" s="41"/>
      <c r="E652" s="41"/>
      <c r="F652" s="41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44"/>
      <c r="B653" s="39"/>
      <c r="C653" s="65"/>
      <c r="D653" s="41"/>
      <c r="E653" s="41"/>
      <c r="F653" s="41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44"/>
      <c r="B654" s="39"/>
      <c r="C654" s="65"/>
      <c r="D654" s="41"/>
      <c r="E654" s="41"/>
      <c r="F654" s="41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44"/>
      <c r="B655" s="39"/>
      <c r="C655" s="65"/>
      <c r="D655" s="41"/>
      <c r="E655" s="41"/>
      <c r="F655" s="41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44"/>
      <c r="B656" s="39"/>
      <c r="C656" s="65"/>
      <c r="D656" s="41"/>
      <c r="E656" s="41"/>
      <c r="F656" s="41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44"/>
      <c r="B657" s="39"/>
      <c r="C657" s="65"/>
      <c r="D657" s="41"/>
      <c r="E657" s="41"/>
      <c r="F657" s="41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44"/>
      <c r="B658" s="39"/>
      <c r="C658" s="65"/>
      <c r="D658" s="41"/>
      <c r="E658" s="41"/>
      <c r="F658" s="41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44"/>
      <c r="B659" s="39"/>
      <c r="C659" s="65"/>
      <c r="D659" s="41"/>
      <c r="E659" s="41"/>
      <c r="F659" s="41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44"/>
      <c r="B660" s="39"/>
      <c r="C660" s="65"/>
      <c r="D660" s="41"/>
      <c r="E660" s="41"/>
      <c r="F660" s="41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44"/>
      <c r="B661" s="39"/>
      <c r="C661" s="65"/>
      <c r="D661" s="41"/>
      <c r="E661" s="41"/>
      <c r="F661" s="41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44"/>
      <c r="B662" s="39"/>
      <c r="C662" s="65"/>
      <c r="D662" s="41"/>
      <c r="E662" s="41"/>
      <c r="F662" s="41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44"/>
      <c r="B663" s="39"/>
      <c r="C663" s="65"/>
      <c r="D663" s="41"/>
      <c r="E663" s="41"/>
      <c r="F663" s="41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44"/>
      <c r="B664" s="39"/>
      <c r="C664" s="65"/>
      <c r="D664" s="41"/>
      <c r="E664" s="41"/>
      <c r="F664" s="41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44"/>
      <c r="B665" s="39"/>
      <c r="C665" s="65"/>
      <c r="D665" s="41"/>
      <c r="E665" s="41"/>
      <c r="F665" s="41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44"/>
      <c r="B666" s="39"/>
      <c r="C666" s="65"/>
      <c r="D666" s="41"/>
      <c r="E666" s="41"/>
      <c r="F666" s="41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44"/>
      <c r="B667" s="39"/>
      <c r="C667" s="65"/>
      <c r="D667" s="41"/>
      <c r="E667" s="41"/>
      <c r="F667" s="41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44"/>
      <c r="B668" s="39"/>
      <c r="C668" s="65"/>
      <c r="D668" s="41"/>
      <c r="E668" s="41"/>
      <c r="F668" s="41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44"/>
      <c r="B669" s="39"/>
      <c r="C669" s="65"/>
      <c r="D669" s="41"/>
      <c r="E669" s="41"/>
      <c r="F669" s="41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44"/>
      <c r="B670" s="39"/>
      <c r="C670" s="65"/>
      <c r="D670" s="41"/>
      <c r="E670" s="41"/>
      <c r="F670" s="41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44"/>
      <c r="B671" s="39"/>
      <c r="C671" s="65"/>
      <c r="D671" s="41"/>
      <c r="E671" s="41"/>
      <c r="F671" s="41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44"/>
      <c r="B672" s="39"/>
      <c r="C672" s="65"/>
      <c r="D672" s="41"/>
      <c r="E672" s="41"/>
      <c r="F672" s="41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44"/>
      <c r="B673" s="39"/>
      <c r="C673" s="65"/>
      <c r="D673" s="41"/>
      <c r="E673" s="41"/>
      <c r="F673" s="41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44"/>
      <c r="B674" s="39"/>
      <c r="C674" s="65"/>
      <c r="D674" s="41"/>
      <c r="E674" s="41"/>
      <c r="F674" s="41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44"/>
      <c r="B675" s="39"/>
      <c r="C675" s="65"/>
      <c r="D675" s="41"/>
      <c r="E675" s="41"/>
      <c r="F675" s="41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44"/>
      <c r="B676" s="39"/>
      <c r="C676" s="65"/>
      <c r="D676" s="41"/>
      <c r="E676" s="41"/>
      <c r="F676" s="41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44"/>
      <c r="B677" s="39"/>
      <c r="C677" s="65"/>
      <c r="D677" s="41"/>
      <c r="E677" s="41"/>
      <c r="F677" s="41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44"/>
      <c r="B678" s="39"/>
      <c r="C678" s="65"/>
      <c r="D678" s="41"/>
      <c r="E678" s="41"/>
      <c r="F678" s="41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44"/>
      <c r="B679" s="39"/>
      <c r="C679" s="65"/>
      <c r="D679" s="41"/>
      <c r="E679" s="41"/>
      <c r="F679" s="41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44"/>
      <c r="B680" s="39"/>
      <c r="C680" s="65"/>
      <c r="D680" s="41"/>
      <c r="E680" s="41"/>
      <c r="F680" s="41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44"/>
      <c r="B681" s="39"/>
      <c r="C681" s="65"/>
      <c r="D681" s="41"/>
      <c r="E681" s="41"/>
      <c r="F681" s="41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44"/>
      <c r="B682" s="39"/>
      <c r="C682" s="65"/>
      <c r="D682" s="41"/>
      <c r="E682" s="41"/>
      <c r="F682" s="41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44"/>
      <c r="B683" s="39"/>
      <c r="C683" s="65"/>
      <c r="D683" s="41"/>
      <c r="E683" s="41"/>
      <c r="F683" s="41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44"/>
      <c r="B684" s="39"/>
      <c r="C684" s="65"/>
      <c r="D684" s="41"/>
      <c r="E684" s="41"/>
      <c r="F684" s="41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44"/>
      <c r="B685" s="39"/>
      <c r="C685" s="65"/>
      <c r="D685" s="41"/>
      <c r="E685" s="41"/>
      <c r="F685" s="41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44"/>
      <c r="B686" s="39"/>
      <c r="C686" s="65"/>
      <c r="D686" s="41"/>
      <c r="E686" s="41"/>
      <c r="F686" s="41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44"/>
      <c r="B687" s="39"/>
      <c r="C687" s="65"/>
      <c r="D687" s="41"/>
      <c r="E687" s="41"/>
      <c r="F687" s="41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44"/>
      <c r="B688" s="39"/>
      <c r="C688" s="65"/>
      <c r="D688" s="41"/>
      <c r="E688" s="41"/>
      <c r="F688" s="41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44"/>
      <c r="B689" s="39"/>
      <c r="C689" s="65"/>
      <c r="D689" s="41"/>
      <c r="E689" s="41"/>
      <c r="F689" s="41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44"/>
      <c r="B690" s="39"/>
      <c r="C690" s="65"/>
      <c r="D690" s="41"/>
      <c r="E690" s="41"/>
      <c r="F690" s="41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44"/>
      <c r="B691" s="39"/>
      <c r="C691" s="65"/>
      <c r="D691" s="41"/>
      <c r="E691" s="41"/>
      <c r="F691" s="41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44"/>
      <c r="B692" s="39"/>
      <c r="C692" s="65"/>
      <c r="D692" s="41"/>
      <c r="E692" s="41"/>
      <c r="F692" s="41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44"/>
      <c r="B693" s="39"/>
      <c r="C693" s="65"/>
      <c r="D693" s="41"/>
      <c r="E693" s="41"/>
      <c r="F693" s="41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44"/>
      <c r="B694" s="39"/>
      <c r="C694" s="65"/>
      <c r="D694" s="41"/>
      <c r="E694" s="41"/>
      <c r="F694" s="41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44"/>
      <c r="B695" s="39"/>
      <c r="C695" s="65"/>
      <c r="D695" s="41"/>
      <c r="E695" s="41"/>
      <c r="F695" s="41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44"/>
      <c r="B696" s="39"/>
      <c r="C696" s="65"/>
      <c r="D696" s="41"/>
      <c r="E696" s="41"/>
      <c r="F696" s="41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44"/>
      <c r="B697" s="39"/>
      <c r="C697" s="65"/>
      <c r="D697" s="41"/>
      <c r="E697" s="41"/>
      <c r="F697" s="41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44"/>
      <c r="B698" s="39"/>
      <c r="C698" s="65"/>
      <c r="D698" s="41"/>
      <c r="E698" s="41"/>
      <c r="F698" s="41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44"/>
      <c r="B699" s="39"/>
      <c r="C699" s="65"/>
      <c r="D699" s="41"/>
      <c r="E699" s="41"/>
      <c r="F699" s="41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44"/>
      <c r="B700" s="39"/>
      <c r="C700" s="65"/>
      <c r="D700" s="41"/>
      <c r="E700" s="41"/>
      <c r="F700" s="41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44"/>
      <c r="B701" s="39"/>
      <c r="C701" s="65"/>
      <c r="D701" s="41"/>
      <c r="E701" s="41"/>
      <c r="F701" s="41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44"/>
      <c r="B702" s="39"/>
      <c r="C702" s="65"/>
      <c r="D702" s="41"/>
      <c r="E702" s="41"/>
      <c r="F702" s="41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44"/>
      <c r="B703" s="39"/>
      <c r="C703" s="65"/>
      <c r="D703" s="41"/>
      <c r="E703" s="41"/>
      <c r="F703" s="41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44"/>
      <c r="B704" s="39"/>
      <c r="C704" s="65"/>
      <c r="D704" s="41"/>
      <c r="E704" s="41"/>
      <c r="F704" s="41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44"/>
      <c r="B705" s="39"/>
      <c r="C705" s="65"/>
      <c r="D705" s="41"/>
      <c r="E705" s="41"/>
      <c r="F705" s="41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44"/>
      <c r="B706" s="39"/>
      <c r="C706" s="65"/>
      <c r="D706" s="41"/>
      <c r="E706" s="41"/>
      <c r="F706" s="41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44"/>
      <c r="B707" s="39"/>
      <c r="C707" s="65"/>
      <c r="D707" s="41"/>
      <c r="E707" s="41"/>
      <c r="F707" s="41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44"/>
      <c r="B708" s="39"/>
      <c r="C708" s="65"/>
      <c r="D708" s="41"/>
      <c r="E708" s="41"/>
      <c r="F708" s="41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44"/>
      <c r="B709" s="39"/>
      <c r="C709" s="65"/>
      <c r="D709" s="41"/>
      <c r="E709" s="41"/>
      <c r="F709" s="41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44"/>
      <c r="B710" s="39"/>
      <c r="C710" s="65"/>
      <c r="D710" s="41"/>
      <c r="E710" s="41"/>
      <c r="F710" s="41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44"/>
      <c r="B711" s="39"/>
      <c r="C711" s="65"/>
      <c r="D711" s="41"/>
      <c r="E711" s="41"/>
      <c r="F711" s="41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44"/>
      <c r="B712" s="39"/>
      <c r="C712" s="65"/>
      <c r="D712" s="41"/>
      <c r="E712" s="41"/>
      <c r="F712" s="41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44"/>
      <c r="B713" s="39"/>
      <c r="C713" s="65"/>
      <c r="D713" s="41"/>
      <c r="E713" s="41"/>
      <c r="F713" s="41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44"/>
      <c r="B714" s="39"/>
      <c r="C714" s="65"/>
      <c r="D714" s="41"/>
      <c r="E714" s="41"/>
      <c r="F714" s="41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44"/>
      <c r="B715" s="39"/>
      <c r="C715" s="65"/>
      <c r="D715" s="41"/>
      <c r="E715" s="41"/>
      <c r="F715" s="41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44"/>
      <c r="B716" s="39"/>
      <c r="C716" s="65"/>
      <c r="D716" s="41"/>
      <c r="E716" s="41"/>
      <c r="F716" s="41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44"/>
      <c r="B717" s="39"/>
      <c r="C717" s="65"/>
      <c r="D717" s="41"/>
      <c r="E717" s="41"/>
      <c r="F717" s="41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44"/>
      <c r="B718" s="39"/>
      <c r="C718" s="65"/>
      <c r="D718" s="41"/>
      <c r="E718" s="41"/>
      <c r="F718" s="41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44"/>
      <c r="B719" s="39"/>
      <c r="C719" s="65"/>
      <c r="D719" s="41"/>
      <c r="E719" s="41"/>
      <c r="F719" s="41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44"/>
      <c r="B720" s="39"/>
      <c r="C720" s="65"/>
      <c r="D720" s="41"/>
      <c r="E720" s="41"/>
      <c r="F720" s="41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44"/>
      <c r="B721" s="39"/>
      <c r="C721" s="65"/>
      <c r="D721" s="41"/>
      <c r="E721" s="41"/>
      <c r="F721" s="41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44"/>
      <c r="B722" s="39"/>
      <c r="C722" s="65"/>
      <c r="D722" s="41"/>
      <c r="E722" s="41"/>
      <c r="F722" s="41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44"/>
      <c r="B723" s="39"/>
      <c r="C723" s="65"/>
      <c r="D723" s="41"/>
      <c r="E723" s="41"/>
      <c r="F723" s="41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44"/>
      <c r="B724" s="39"/>
      <c r="C724" s="65"/>
      <c r="D724" s="41"/>
      <c r="E724" s="41"/>
      <c r="F724" s="41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44"/>
      <c r="B725" s="39"/>
      <c r="C725" s="65"/>
      <c r="D725" s="41"/>
      <c r="E725" s="41"/>
      <c r="F725" s="41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44"/>
      <c r="B726" s="39"/>
      <c r="C726" s="65"/>
      <c r="D726" s="41"/>
      <c r="E726" s="41"/>
      <c r="F726" s="41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44"/>
      <c r="B727" s="39"/>
      <c r="C727" s="65"/>
      <c r="D727" s="41"/>
      <c r="E727" s="41"/>
      <c r="F727" s="41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44"/>
      <c r="B728" s="39"/>
      <c r="C728" s="65"/>
      <c r="D728" s="41"/>
      <c r="E728" s="41"/>
      <c r="F728" s="41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44"/>
      <c r="B729" s="39"/>
      <c r="C729" s="65"/>
      <c r="D729" s="41"/>
      <c r="E729" s="41"/>
      <c r="F729" s="41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44"/>
      <c r="B730" s="39"/>
      <c r="C730" s="65"/>
      <c r="D730" s="41"/>
      <c r="E730" s="41"/>
      <c r="F730" s="41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44"/>
      <c r="B731" s="39"/>
      <c r="C731" s="65"/>
      <c r="D731" s="41"/>
      <c r="E731" s="41"/>
      <c r="F731" s="41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44"/>
      <c r="B732" s="39"/>
      <c r="C732" s="65"/>
      <c r="D732" s="41"/>
      <c r="E732" s="41"/>
      <c r="F732" s="41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44"/>
      <c r="B733" s="39"/>
      <c r="C733" s="65"/>
      <c r="D733" s="41"/>
      <c r="E733" s="41"/>
      <c r="F733" s="41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44"/>
      <c r="B734" s="39"/>
      <c r="C734" s="65"/>
      <c r="D734" s="41"/>
      <c r="E734" s="41"/>
      <c r="F734" s="41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44"/>
      <c r="B735" s="39"/>
      <c r="C735" s="65"/>
      <c r="D735" s="41"/>
      <c r="E735" s="41"/>
      <c r="F735" s="41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44"/>
      <c r="B736" s="39"/>
      <c r="C736" s="65"/>
      <c r="D736" s="41"/>
      <c r="E736" s="41"/>
      <c r="F736" s="41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44"/>
      <c r="B737" s="39"/>
      <c r="C737" s="65"/>
      <c r="D737" s="41"/>
      <c r="E737" s="41"/>
      <c r="F737" s="41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44"/>
      <c r="B738" s="39"/>
      <c r="C738" s="65"/>
      <c r="D738" s="41"/>
      <c r="E738" s="41"/>
      <c r="F738" s="41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44"/>
      <c r="B739" s="39"/>
      <c r="C739" s="65"/>
      <c r="D739" s="41"/>
      <c r="E739" s="41"/>
      <c r="F739" s="41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44"/>
      <c r="B740" s="39"/>
      <c r="C740" s="65"/>
      <c r="D740" s="41"/>
      <c r="E740" s="41"/>
      <c r="F740" s="41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44"/>
      <c r="B741" s="39"/>
      <c r="C741" s="65"/>
      <c r="D741" s="41"/>
      <c r="E741" s="41"/>
      <c r="F741" s="41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44"/>
      <c r="B742" s="39"/>
      <c r="C742" s="65"/>
      <c r="D742" s="41"/>
      <c r="E742" s="41"/>
      <c r="F742" s="41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44"/>
      <c r="B743" s="39"/>
      <c r="C743" s="65"/>
      <c r="D743" s="41"/>
      <c r="E743" s="41"/>
      <c r="F743" s="41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44"/>
      <c r="B744" s="39"/>
      <c r="C744" s="65"/>
      <c r="D744" s="41"/>
      <c r="E744" s="41"/>
      <c r="F744" s="41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44"/>
      <c r="B745" s="39"/>
      <c r="C745" s="65"/>
      <c r="D745" s="41"/>
      <c r="E745" s="41"/>
      <c r="F745" s="41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44"/>
      <c r="B746" s="39"/>
      <c r="C746" s="65"/>
      <c r="D746" s="41"/>
      <c r="E746" s="41"/>
      <c r="F746" s="41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44"/>
      <c r="B747" s="39"/>
      <c r="C747" s="65"/>
      <c r="D747" s="41"/>
      <c r="E747" s="41"/>
      <c r="F747" s="41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44"/>
      <c r="B748" s="39"/>
      <c r="C748" s="65"/>
      <c r="D748" s="41"/>
      <c r="E748" s="41"/>
      <c r="F748" s="41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44"/>
      <c r="B749" s="39"/>
      <c r="C749" s="65"/>
      <c r="D749" s="41"/>
      <c r="E749" s="41"/>
      <c r="F749" s="41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44"/>
      <c r="B750" s="39"/>
      <c r="C750" s="65"/>
      <c r="D750" s="41"/>
      <c r="E750" s="41"/>
      <c r="F750" s="41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44"/>
      <c r="B751" s="39"/>
      <c r="C751" s="65"/>
      <c r="D751" s="41"/>
      <c r="E751" s="41"/>
      <c r="F751" s="41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44"/>
      <c r="B752" s="39"/>
      <c r="C752" s="65"/>
      <c r="D752" s="41"/>
      <c r="E752" s="41"/>
      <c r="F752" s="41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44"/>
      <c r="B753" s="39"/>
      <c r="C753" s="65"/>
      <c r="D753" s="41"/>
      <c r="E753" s="41"/>
      <c r="F753" s="41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44"/>
      <c r="B754" s="39"/>
      <c r="C754" s="65"/>
      <c r="D754" s="41"/>
      <c r="E754" s="41"/>
      <c r="F754" s="41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44"/>
      <c r="B755" s="39"/>
      <c r="C755" s="65"/>
      <c r="D755" s="41"/>
      <c r="E755" s="41"/>
      <c r="F755" s="41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44"/>
      <c r="B756" s="39"/>
      <c r="C756" s="65"/>
      <c r="D756" s="41"/>
      <c r="E756" s="41"/>
      <c r="F756" s="41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44"/>
      <c r="B757" s="39"/>
      <c r="C757" s="65"/>
      <c r="D757" s="41"/>
      <c r="E757" s="41"/>
      <c r="F757" s="41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44"/>
      <c r="B758" s="39"/>
      <c r="C758" s="65"/>
      <c r="D758" s="41"/>
      <c r="E758" s="41"/>
      <c r="F758" s="41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44"/>
      <c r="B759" s="39"/>
      <c r="C759" s="65"/>
      <c r="D759" s="41"/>
      <c r="E759" s="41"/>
      <c r="F759" s="41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44"/>
      <c r="B760" s="39"/>
      <c r="C760" s="65"/>
      <c r="D760" s="41"/>
      <c r="E760" s="41"/>
      <c r="F760" s="41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44"/>
      <c r="B761" s="39"/>
      <c r="C761" s="65"/>
      <c r="D761" s="41"/>
      <c r="E761" s="41"/>
      <c r="F761" s="41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44"/>
      <c r="B762" s="39"/>
      <c r="C762" s="65"/>
      <c r="D762" s="41"/>
      <c r="E762" s="41"/>
      <c r="F762" s="41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44"/>
      <c r="B763" s="39"/>
      <c r="C763" s="65"/>
      <c r="D763" s="41"/>
      <c r="E763" s="41"/>
      <c r="F763" s="41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44"/>
      <c r="B764" s="39"/>
      <c r="C764" s="65"/>
      <c r="D764" s="41"/>
      <c r="E764" s="41"/>
      <c r="F764" s="41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44"/>
      <c r="B765" s="39"/>
      <c r="C765" s="65"/>
      <c r="D765" s="41"/>
      <c r="E765" s="41"/>
      <c r="F765" s="41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44"/>
      <c r="B766" s="39"/>
      <c r="C766" s="65"/>
      <c r="D766" s="41"/>
      <c r="E766" s="41"/>
      <c r="F766" s="41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44"/>
      <c r="B767" s="39"/>
      <c r="C767" s="65"/>
      <c r="D767" s="41"/>
      <c r="E767" s="41"/>
      <c r="F767" s="41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44"/>
      <c r="B768" s="39"/>
      <c r="C768" s="65"/>
      <c r="D768" s="41"/>
      <c r="E768" s="41"/>
      <c r="F768" s="41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44"/>
      <c r="B769" s="39"/>
      <c r="C769" s="65"/>
      <c r="D769" s="41"/>
      <c r="E769" s="41"/>
      <c r="F769" s="41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44"/>
      <c r="B770" s="39"/>
      <c r="C770" s="65"/>
      <c r="D770" s="41"/>
      <c r="E770" s="41"/>
      <c r="F770" s="41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44"/>
      <c r="B771" s="39"/>
      <c r="C771" s="65"/>
      <c r="D771" s="41"/>
      <c r="E771" s="41"/>
      <c r="F771" s="41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44"/>
      <c r="B772" s="39"/>
      <c r="C772" s="65"/>
      <c r="D772" s="41"/>
      <c r="E772" s="41"/>
      <c r="F772" s="41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44"/>
      <c r="B773" s="39"/>
      <c r="C773" s="65"/>
      <c r="D773" s="41"/>
      <c r="E773" s="41"/>
      <c r="F773" s="41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44"/>
      <c r="B774" s="39"/>
      <c r="C774" s="65"/>
      <c r="D774" s="41"/>
      <c r="E774" s="41"/>
      <c r="F774" s="41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44"/>
      <c r="B775" s="39"/>
      <c r="C775" s="65"/>
      <c r="D775" s="41"/>
      <c r="E775" s="41"/>
      <c r="F775" s="41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44"/>
      <c r="B776" s="39"/>
      <c r="C776" s="65"/>
      <c r="D776" s="41"/>
      <c r="E776" s="41"/>
      <c r="F776" s="41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44"/>
      <c r="B777" s="39"/>
      <c r="C777" s="65"/>
      <c r="D777" s="41"/>
      <c r="E777" s="41"/>
      <c r="F777" s="41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44"/>
      <c r="B778" s="39"/>
      <c r="C778" s="65"/>
      <c r="D778" s="41"/>
      <c r="E778" s="41"/>
      <c r="F778" s="41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44"/>
      <c r="B779" s="39"/>
      <c r="C779" s="65"/>
      <c r="D779" s="41"/>
      <c r="E779" s="41"/>
      <c r="F779" s="41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44"/>
      <c r="B780" s="39"/>
      <c r="C780" s="65"/>
      <c r="D780" s="41"/>
      <c r="E780" s="41"/>
      <c r="F780" s="41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44"/>
      <c r="B781" s="39"/>
      <c r="C781" s="65"/>
      <c r="D781" s="41"/>
      <c r="E781" s="41"/>
      <c r="F781" s="41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44"/>
      <c r="B782" s="39"/>
      <c r="C782" s="65"/>
      <c r="D782" s="41"/>
      <c r="E782" s="41"/>
      <c r="F782" s="41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44"/>
      <c r="B783" s="39"/>
      <c r="C783" s="65"/>
      <c r="D783" s="41"/>
      <c r="E783" s="41"/>
      <c r="F783" s="41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44"/>
      <c r="B784" s="39"/>
      <c r="C784" s="65"/>
      <c r="D784" s="41"/>
      <c r="E784" s="41"/>
      <c r="F784" s="41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44"/>
      <c r="B785" s="39"/>
      <c r="C785" s="65"/>
      <c r="D785" s="41"/>
      <c r="E785" s="41"/>
      <c r="F785" s="41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44"/>
      <c r="B786" s="39"/>
      <c r="C786" s="65"/>
      <c r="D786" s="41"/>
      <c r="E786" s="41"/>
      <c r="F786" s="41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44"/>
      <c r="B787" s="39"/>
      <c r="C787" s="65"/>
      <c r="D787" s="41"/>
      <c r="E787" s="41"/>
      <c r="F787" s="41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44"/>
      <c r="B788" s="39"/>
      <c r="C788" s="65"/>
      <c r="D788" s="41"/>
      <c r="E788" s="41"/>
      <c r="F788" s="41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44"/>
      <c r="B789" s="39"/>
      <c r="C789" s="65"/>
      <c r="D789" s="41"/>
      <c r="E789" s="41"/>
      <c r="F789" s="41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44"/>
      <c r="B790" s="39"/>
      <c r="C790" s="65"/>
      <c r="D790" s="41"/>
      <c r="E790" s="41"/>
      <c r="F790" s="41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44"/>
      <c r="B791" s="39"/>
      <c r="C791" s="65"/>
      <c r="D791" s="41"/>
      <c r="E791" s="41"/>
      <c r="F791" s="41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44"/>
      <c r="B792" s="39"/>
      <c r="C792" s="65"/>
      <c r="D792" s="41"/>
      <c r="E792" s="41"/>
      <c r="F792" s="41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44"/>
      <c r="B793" s="39"/>
      <c r="C793" s="65"/>
      <c r="D793" s="41"/>
      <c r="E793" s="41"/>
      <c r="F793" s="41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44"/>
      <c r="B794" s="39"/>
      <c r="C794" s="65"/>
      <c r="D794" s="41"/>
      <c r="E794" s="41"/>
      <c r="F794" s="41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44"/>
      <c r="B795" s="39"/>
      <c r="C795" s="65"/>
      <c r="D795" s="41"/>
      <c r="E795" s="41"/>
      <c r="F795" s="41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44"/>
      <c r="B796" s="39"/>
      <c r="C796" s="65"/>
      <c r="D796" s="41"/>
      <c r="E796" s="41"/>
      <c r="F796" s="41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44"/>
      <c r="B797" s="39"/>
      <c r="C797" s="65"/>
      <c r="D797" s="41"/>
      <c r="E797" s="41"/>
      <c r="F797" s="41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44"/>
      <c r="B798" s="39"/>
      <c r="C798" s="65"/>
      <c r="D798" s="41"/>
      <c r="E798" s="41"/>
      <c r="F798" s="41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44"/>
      <c r="B799" s="39"/>
      <c r="C799" s="65"/>
      <c r="D799" s="41"/>
      <c r="E799" s="41"/>
      <c r="F799" s="41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44"/>
      <c r="B800" s="39"/>
      <c r="C800" s="65"/>
      <c r="D800" s="41"/>
      <c r="E800" s="41"/>
      <c r="F800" s="41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44"/>
      <c r="B801" s="39"/>
      <c r="C801" s="65"/>
      <c r="D801" s="41"/>
      <c r="E801" s="41"/>
      <c r="F801" s="41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44"/>
      <c r="B802" s="39"/>
      <c r="C802" s="65"/>
      <c r="D802" s="41"/>
      <c r="E802" s="41"/>
      <c r="F802" s="41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44"/>
      <c r="B803" s="39"/>
      <c r="C803" s="65"/>
      <c r="D803" s="41"/>
      <c r="E803" s="41"/>
      <c r="F803" s="41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44"/>
      <c r="B804" s="39"/>
      <c r="C804" s="65"/>
      <c r="D804" s="41"/>
      <c r="E804" s="41"/>
      <c r="F804" s="41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44"/>
      <c r="B805" s="39"/>
      <c r="C805" s="65"/>
      <c r="D805" s="41"/>
      <c r="E805" s="41"/>
      <c r="F805" s="41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44"/>
      <c r="B806" s="39"/>
      <c r="C806" s="65"/>
      <c r="D806" s="41"/>
      <c r="E806" s="41"/>
      <c r="F806" s="41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44"/>
      <c r="B807" s="39"/>
      <c r="C807" s="65"/>
      <c r="D807" s="41"/>
      <c r="E807" s="41"/>
      <c r="F807" s="41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44"/>
      <c r="B808" s="39"/>
      <c r="C808" s="65"/>
      <c r="D808" s="41"/>
      <c r="E808" s="41"/>
      <c r="F808" s="41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44"/>
      <c r="B809" s="39"/>
      <c r="C809" s="65"/>
      <c r="D809" s="41"/>
      <c r="E809" s="41"/>
      <c r="F809" s="41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44"/>
      <c r="B810" s="39"/>
      <c r="C810" s="65"/>
      <c r="D810" s="41"/>
      <c r="E810" s="41"/>
      <c r="F810" s="41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44"/>
      <c r="B811" s="39"/>
      <c r="C811" s="65"/>
      <c r="D811" s="41"/>
      <c r="E811" s="41"/>
      <c r="F811" s="41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44"/>
      <c r="B812" s="39"/>
      <c r="C812" s="65"/>
      <c r="D812" s="41"/>
      <c r="E812" s="41"/>
      <c r="F812" s="41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44"/>
      <c r="B813" s="39"/>
      <c r="C813" s="65"/>
      <c r="D813" s="41"/>
      <c r="E813" s="41"/>
      <c r="F813" s="41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44"/>
      <c r="B814" s="39"/>
      <c r="C814" s="65"/>
      <c r="D814" s="41"/>
      <c r="E814" s="41"/>
      <c r="F814" s="41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44"/>
      <c r="B815" s="39"/>
      <c r="C815" s="65"/>
      <c r="D815" s="41"/>
      <c r="E815" s="41"/>
      <c r="F815" s="41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44"/>
      <c r="B816" s="39"/>
      <c r="C816" s="65"/>
      <c r="D816" s="41"/>
      <c r="E816" s="41"/>
      <c r="F816" s="41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44"/>
      <c r="B817" s="39"/>
      <c r="C817" s="65"/>
      <c r="D817" s="41"/>
      <c r="E817" s="41"/>
      <c r="F817" s="41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44"/>
      <c r="B818" s="39"/>
      <c r="C818" s="65"/>
      <c r="D818" s="41"/>
      <c r="E818" s="41"/>
      <c r="F818" s="41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44"/>
      <c r="B819" s="39"/>
      <c r="C819" s="65"/>
      <c r="D819" s="41"/>
      <c r="E819" s="41"/>
      <c r="F819" s="41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44"/>
      <c r="B820" s="39"/>
      <c r="C820" s="65"/>
      <c r="D820" s="41"/>
      <c r="E820" s="41"/>
      <c r="F820" s="41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44"/>
      <c r="B821" s="39"/>
      <c r="C821" s="65"/>
      <c r="D821" s="41"/>
      <c r="E821" s="41"/>
      <c r="F821" s="41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44"/>
      <c r="B822" s="39"/>
      <c r="C822" s="65"/>
      <c r="D822" s="41"/>
      <c r="E822" s="41"/>
      <c r="F822" s="41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44"/>
      <c r="B823" s="39"/>
      <c r="C823" s="65"/>
      <c r="D823" s="41"/>
      <c r="E823" s="41"/>
      <c r="F823" s="41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44"/>
      <c r="B824" s="39"/>
      <c r="C824" s="65"/>
      <c r="D824" s="41"/>
      <c r="E824" s="41"/>
      <c r="F824" s="41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44"/>
      <c r="B825" s="39"/>
      <c r="C825" s="65"/>
      <c r="D825" s="41"/>
      <c r="E825" s="41"/>
      <c r="F825" s="41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44"/>
      <c r="B826" s="39"/>
      <c r="C826" s="65"/>
      <c r="D826" s="41"/>
      <c r="E826" s="41"/>
      <c r="F826" s="41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44"/>
      <c r="B827" s="39"/>
      <c r="C827" s="65"/>
      <c r="D827" s="41"/>
      <c r="E827" s="41"/>
      <c r="F827" s="41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44"/>
      <c r="B828" s="39"/>
      <c r="C828" s="65"/>
      <c r="D828" s="41"/>
      <c r="E828" s="41"/>
      <c r="F828" s="41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44"/>
      <c r="B829" s="39"/>
      <c r="C829" s="65"/>
      <c r="D829" s="41"/>
      <c r="E829" s="41"/>
      <c r="F829" s="41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44"/>
      <c r="B830" s="39"/>
      <c r="C830" s="65"/>
      <c r="D830" s="41"/>
      <c r="E830" s="41"/>
      <c r="F830" s="41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44"/>
      <c r="B831" s="39"/>
      <c r="C831" s="65"/>
      <c r="D831" s="41"/>
      <c r="E831" s="41"/>
      <c r="F831" s="41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44"/>
      <c r="B832" s="39"/>
      <c r="C832" s="65"/>
      <c r="D832" s="41"/>
      <c r="E832" s="41"/>
      <c r="F832" s="41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44"/>
      <c r="B833" s="39"/>
      <c r="C833" s="65"/>
      <c r="D833" s="41"/>
      <c r="E833" s="41"/>
      <c r="F833" s="41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44"/>
      <c r="B834" s="39"/>
      <c r="C834" s="65"/>
      <c r="D834" s="41"/>
      <c r="E834" s="41"/>
      <c r="F834" s="41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44"/>
      <c r="B835" s="39"/>
      <c r="C835" s="65"/>
      <c r="D835" s="41"/>
      <c r="E835" s="41"/>
      <c r="F835" s="41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44"/>
      <c r="B836" s="39"/>
      <c r="C836" s="65"/>
      <c r="D836" s="41"/>
      <c r="E836" s="41"/>
      <c r="F836" s="41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44"/>
      <c r="B837" s="39"/>
      <c r="C837" s="65"/>
      <c r="D837" s="41"/>
      <c r="E837" s="41"/>
      <c r="F837" s="41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44"/>
      <c r="B838" s="39"/>
      <c r="C838" s="65"/>
      <c r="D838" s="41"/>
      <c r="E838" s="41"/>
      <c r="F838" s="41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44"/>
      <c r="B839" s="39"/>
      <c r="C839" s="65"/>
      <c r="D839" s="41"/>
      <c r="E839" s="41"/>
      <c r="F839" s="41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44"/>
      <c r="B840" s="39"/>
      <c r="C840" s="65"/>
      <c r="D840" s="41"/>
      <c r="E840" s="41"/>
      <c r="F840" s="41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44"/>
      <c r="B841" s="39"/>
      <c r="C841" s="65"/>
      <c r="D841" s="41"/>
      <c r="E841" s="41"/>
      <c r="F841" s="41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44"/>
      <c r="B842" s="39"/>
      <c r="C842" s="65"/>
      <c r="D842" s="41"/>
      <c r="E842" s="41"/>
      <c r="F842" s="41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44"/>
      <c r="B843" s="39"/>
      <c r="C843" s="65"/>
      <c r="D843" s="41"/>
      <c r="E843" s="41"/>
      <c r="F843" s="41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44"/>
      <c r="B844" s="39"/>
      <c r="C844" s="65"/>
      <c r="D844" s="41"/>
      <c r="E844" s="41"/>
      <c r="F844" s="41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44"/>
      <c r="B845" s="39"/>
      <c r="C845" s="65"/>
      <c r="D845" s="41"/>
      <c r="E845" s="41"/>
      <c r="F845" s="41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44"/>
      <c r="B846" s="39"/>
      <c r="C846" s="65"/>
      <c r="D846" s="41"/>
      <c r="E846" s="41"/>
      <c r="F846" s="41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44"/>
      <c r="B847" s="39"/>
      <c r="C847" s="65"/>
      <c r="D847" s="41"/>
      <c r="E847" s="41"/>
      <c r="F847" s="41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44"/>
      <c r="B848" s="39"/>
      <c r="C848" s="65"/>
      <c r="D848" s="41"/>
      <c r="E848" s="41"/>
      <c r="F848" s="41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44"/>
      <c r="B849" s="39"/>
      <c r="C849" s="65"/>
      <c r="D849" s="41"/>
      <c r="E849" s="41"/>
      <c r="F849" s="41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44"/>
      <c r="B850" s="39"/>
      <c r="C850" s="65"/>
      <c r="D850" s="41"/>
      <c r="E850" s="41"/>
      <c r="F850" s="41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44"/>
      <c r="B851" s="39"/>
      <c r="C851" s="65"/>
      <c r="D851" s="41"/>
      <c r="E851" s="41"/>
      <c r="F851" s="41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44"/>
      <c r="B852" s="39"/>
      <c r="C852" s="65"/>
      <c r="D852" s="41"/>
      <c r="E852" s="41"/>
      <c r="F852" s="41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44"/>
      <c r="B853" s="39"/>
      <c r="C853" s="65"/>
      <c r="D853" s="41"/>
      <c r="E853" s="41"/>
      <c r="F853" s="41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44"/>
      <c r="B854" s="39"/>
      <c r="C854" s="65"/>
      <c r="D854" s="41"/>
      <c r="E854" s="41"/>
      <c r="F854" s="41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44"/>
      <c r="B855" s="39"/>
      <c r="C855" s="65"/>
      <c r="D855" s="41"/>
      <c r="E855" s="41"/>
      <c r="F855" s="41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44"/>
      <c r="B856" s="39"/>
      <c r="C856" s="65"/>
      <c r="D856" s="41"/>
      <c r="E856" s="41"/>
      <c r="F856" s="41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44"/>
      <c r="B857" s="39"/>
      <c r="C857" s="65"/>
      <c r="D857" s="41"/>
      <c r="E857" s="41"/>
      <c r="F857" s="41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44"/>
      <c r="B858" s="39"/>
      <c r="C858" s="65"/>
      <c r="D858" s="41"/>
      <c r="E858" s="41"/>
      <c r="F858" s="41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44"/>
      <c r="B859" s="39"/>
      <c r="C859" s="65"/>
      <c r="D859" s="41"/>
      <c r="E859" s="41"/>
      <c r="F859" s="41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44"/>
      <c r="B860" s="39"/>
      <c r="C860" s="65"/>
      <c r="D860" s="41"/>
      <c r="E860" s="41"/>
      <c r="F860" s="41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44"/>
      <c r="B861" s="39"/>
      <c r="C861" s="65"/>
      <c r="D861" s="41"/>
      <c r="E861" s="41"/>
      <c r="F861" s="41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44"/>
      <c r="B862" s="39"/>
      <c r="C862" s="65"/>
      <c r="D862" s="41"/>
      <c r="E862" s="41"/>
      <c r="F862" s="41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44"/>
      <c r="B863" s="39"/>
      <c r="C863" s="65"/>
      <c r="D863" s="41"/>
      <c r="E863" s="41"/>
      <c r="F863" s="41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44"/>
      <c r="B864" s="39"/>
      <c r="C864" s="65"/>
      <c r="D864" s="41"/>
      <c r="E864" s="41"/>
      <c r="F864" s="41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44"/>
      <c r="B865" s="39"/>
      <c r="C865" s="65"/>
      <c r="D865" s="41"/>
      <c r="E865" s="41"/>
      <c r="F865" s="41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44"/>
      <c r="B866" s="39"/>
      <c r="C866" s="65"/>
      <c r="D866" s="41"/>
      <c r="E866" s="41"/>
      <c r="F866" s="41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44"/>
      <c r="B867" s="39"/>
      <c r="C867" s="65"/>
      <c r="D867" s="41"/>
      <c r="E867" s="41"/>
      <c r="F867" s="41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44"/>
      <c r="B868" s="39"/>
      <c r="C868" s="65"/>
      <c r="D868" s="41"/>
      <c r="E868" s="41"/>
      <c r="F868" s="41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44"/>
      <c r="B869" s="39"/>
      <c r="C869" s="65"/>
      <c r="D869" s="41"/>
      <c r="E869" s="41"/>
      <c r="F869" s="41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44"/>
      <c r="B870" s="39"/>
      <c r="C870" s="65"/>
      <c r="D870" s="41"/>
      <c r="E870" s="41"/>
      <c r="F870" s="41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44"/>
      <c r="B871" s="39"/>
      <c r="C871" s="65"/>
      <c r="D871" s="41"/>
      <c r="E871" s="41"/>
      <c r="F871" s="41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44"/>
      <c r="B872" s="39"/>
      <c r="C872" s="65"/>
      <c r="D872" s="41"/>
      <c r="E872" s="41"/>
      <c r="F872" s="41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44"/>
      <c r="B873" s="39"/>
      <c r="C873" s="65"/>
      <c r="D873" s="41"/>
      <c r="E873" s="41"/>
      <c r="F873" s="41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44"/>
      <c r="B874" s="39"/>
      <c r="C874" s="65"/>
      <c r="D874" s="41"/>
      <c r="E874" s="41"/>
      <c r="F874" s="41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44"/>
      <c r="B875" s="39"/>
      <c r="C875" s="65"/>
      <c r="D875" s="41"/>
      <c r="E875" s="41"/>
      <c r="F875" s="41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44"/>
      <c r="B876" s="39"/>
      <c r="C876" s="65"/>
      <c r="D876" s="41"/>
      <c r="E876" s="41"/>
      <c r="F876" s="41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44"/>
      <c r="B877" s="39"/>
      <c r="C877" s="65"/>
      <c r="D877" s="41"/>
      <c r="E877" s="41"/>
      <c r="F877" s="41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44"/>
      <c r="B878" s="39"/>
      <c r="C878" s="65"/>
      <c r="D878" s="41"/>
      <c r="E878" s="41"/>
      <c r="F878" s="41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44"/>
      <c r="B879" s="39"/>
      <c r="C879" s="65"/>
      <c r="D879" s="41"/>
      <c r="E879" s="41"/>
      <c r="F879" s="41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44"/>
      <c r="B880" s="39"/>
      <c r="C880" s="65"/>
      <c r="D880" s="41"/>
      <c r="E880" s="41"/>
      <c r="F880" s="41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44"/>
      <c r="B881" s="39"/>
      <c r="C881" s="65"/>
      <c r="D881" s="41"/>
      <c r="E881" s="41"/>
      <c r="F881" s="41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44"/>
      <c r="B882" s="39"/>
      <c r="C882" s="65"/>
      <c r="D882" s="41"/>
      <c r="E882" s="41"/>
      <c r="F882" s="41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44"/>
      <c r="B883" s="39"/>
      <c r="C883" s="65"/>
      <c r="D883" s="41"/>
      <c r="E883" s="41"/>
      <c r="F883" s="41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44"/>
      <c r="B884" s="39"/>
      <c r="C884" s="65"/>
      <c r="D884" s="41"/>
      <c r="E884" s="41"/>
      <c r="F884" s="41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44"/>
      <c r="B885" s="39"/>
      <c r="C885" s="65"/>
      <c r="D885" s="41"/>
      <c r="E885" s="41"/>
      <c r="F885" s="41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44"/>
      <c r="B886" s="39"/>
      <c r="C886" s="65"/>
      <c r="D886" s="41"/>
      <c r="E886" s="41"/>
      <c r="F886" s="41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44"/>
      <c r="B887" s="39"/>
      <c r="C887" s="65"/>
      <c r="D887" s="41"/>
      <c r="E887" s="41"/>
      <c r="F887" s="41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44"/>
      <c r="B888" s="39"/>
      <c r="C888" s="65"/>
      <c r="D888" s="41"/>
      <c r="E888" s="41"/>
      <c r="F888" s="41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44"/>
      <c r="B889" s="39"/>
      <c r="C889" s="65"/>
      <c r="D889" s="41"/>
      <c r="E889" s="41"/>
      <c r="F889" s="41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44"/>
      <c r="B890" s="39"/>
      <c r="C890" s="65"/>
      <c r="D890" s="41"/>
      <c r="E890" s="41"/>
      <c r="F890" s="41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44"/>
      <c r="B891" s="39"/>
      <c r="C891" s="65"/>
      <c r="D891" s="41"/>
      <c r="E891" s="41"/>
      <c r="F891" s="41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44"/>
      <c r="B892" s="39"/>
      <c r="C892" s="65"/>
      <c r="D892" s="41"/>
      <c r="E892" s="41"/>
      <c r="F892" s="41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44"/>
      <c r="B893" s="39"/>
      <c r="C893" s="65"/>
      <c r="D893" s="41"/>
      <c r="E893" s="41"/>
      <c r="F893" s="41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44"/>
      <c r="B894" s="39"/>
      <c r="C894" s="65"/>
      <c r="D894" s="41"/>
      <c r="E894" s="41"/>
      <c r="F894" s="41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44"/>
      <c r="B895" s="39"/>
      <c r="C895" s="65"/>
      <c r="D895" s="41"/>
      <c r="E895" s="41"/>
      <c r="F895" s="41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44"/>
      <c r="B896" s="39"/>
      <c r="C896" s="65"/>
      <c r="D896" s="41"/>
      <c r="E896" s="41"/>
      <c r="F896" s="41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44"/>
      <c r="B897" s="39"/>
      <c r="C897" s="65"/>
      <c r="D897" s="41"/>
      <c r="E897" s="41"/>
      <c r="F897" s="41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44"/>
      <c r="B898" s="39"/>
      <c r="C898" s="65"/>
      <c r="D898" s="41"/>
      <c r="E898" s="41"/>
      <c r="F898" s="41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44"/>
      <c r="B899" s="39"/>
      <c r="C899" s="65"/>
      <c r="D899" s="41"/>
      <c r="E899" s="41"/>
      <c r="F899" s="41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44"/>
      <c r="B900" s="39"/>
      <c r="C900" s="65"/>
      <c r="D900" s="41"/>
      <c r="E900" s="41"/>
      <c r="F900" s="41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44"/>
      <c r="B901" s="39"/>
      <c r="C901" s="65"/>
      <c r="D901" s="41"/>
      <c r="E901" s="41"/>
      <c r="F901" s="41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44"/>
      <c r="B902" s="39"/>
      <c r="C902" s="65"/>
      <c r="D902" s="41"/>
      <c r="E902" s="41"/>
      <c r="F902" s="41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44"/>
      <c r="B903" s="39"/>
      <c r="C903" s="65"/>
      <c r="D903" s="41"/>
      <c r="E903" s="41"/>
      <c r="F903" s="41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44"/>
      <c r="B904" s="39"/>
      <c r="C904" s="65"/>
      <c r="D904" s="41"/>
      <c r="E904" s="41"/>
      <c r="F904" s="41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44"/>
      <c r="B905" s="39"/>
      <c r="C905" s="65"/>
      <c r="D905" s="41"/>
      <c r="E905" s="41"/>
      <c r="F905" s="41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44"/>
      <c r="B906" s="39"/>
      <c r="C906" s="65"/>
      <c r="D906" s="41"/>
      <c r="E906" s="41"/>
      <c r="F906" s="41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44"/>
      <c r="B907" s="39"/>
      <c r="C907" s="65"/>
      <c r="D907" s="41"/>
      <c r="E907" s="41"/>
      <c r="F907" s="41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44"/>
      <c r="B908" s="39"/>
      <c r="C908" s="65"/>
      <c r="D908" s="41"/>
      <c r="E908" s="41"/>
      <c r="F908" s="41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44"/>
      <c r="B909" s="39"/>
      <c r="C909" s="65"/>
      <c r="D909" s="41"/>
      <c r="E909" s="41"/>
      <c r="F909" s="41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44"/>
      <c r="B910" s="39"/>
      <c r="C910" s="65"/>
      <c r="D910" s="41"/>
      <c r="E910" s="41"/>
      <c r="F910" s="41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44"/>
      <c r="B911" s="39"/>
      <c r="C911" s="65"/>
      <c r="D911" s="41"/>
      <c r="E911" s="41"/>
      <c r="F911" s="41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44"/>
      <c r="B912" s="39"/>
      <c r="C912" s="65"/>
      <c r="D912" s="41"/>
      <c r="E912" s="41"/>
      <c r="F912" s="41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44"/>
      <c r="B913" s="39"/>
      <c r="C913" s="65"/>
      <c r="D913" s="41"/>
      <c r="E913" s="41"/>
      <c r="F913" s="41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44"/>
      <c r="B914" s="39"/>
      <c r="C914" s="65"/>
      <c r="D914" s="41"/>
      <c r="E914" s="41"/>
      <c r="F914" s="41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44"/>
      <c r="B915" s="39"/>
      <c r="C915" s="65"/>
      <c r="D915" s="41"/>
      <c r="E915" s="41"/>
      <c r="F915" s="41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44"/>
      <c r="B916" s="39"/>
      <c r="C916" s="65"/>
      <c r="D916" s="41"/>
      <c r="E916" s="41"/>
      <c r="F916" s="41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44"/>
      <c r="B917" s="39"/>
      <c r="C917" s="65"/>
      <c r="D917" s="41"/>
      <c r="E917" s="41"/>
      <c r="F917" s="41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44"/>
      <c r="B918" s="39"/>
      <c r="C918" s="65"/>
      <c r="D918" s="41"/>
      <c r="E918" s="41"/>
      <c r="F918" s="41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44"/>
      <c r="B919" s="39"/>
      <c r="C919" s="65"/>
      <c r="D919" s="41"/>
      <c r="E919" s="41"/>
      <c r="F919" s="41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44"/>
      <c r="B920" s="39"/>
      <c r="C920" s="65"/>
      <c r="D920" s="41"/>
      <c r="E920" s="41"/>
      <c r="F920" s="41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44"/>
      <c r="B921" s="39"/>
      <c r="C921" s="65"/>
      <c r="D921" s="41"/>
      <c r="E921" s="41"/>
      <c r="F921" s="41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44"/>
      <c r="B922" s="39"/>
      <c r="C922" s="65"/>
      <c r="D922" s="41"/>
      <c r="E922" s="41"/>
      <c r="F922" s="41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44"/>
      <c r="B923" s="39"/>
      <c r="C923" s="65"/>
      <c r="D923" s="41"/>
      <c r="E923" s="41"/>
      <c r="F923" s="41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44"/>
      <c r="B924" s="39"/>
      <c r="C924" s="65"/>
      <c r="D924" s="41"/>
      <c r="E924" s="41"/>
      <c r="F924" s="41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44"/>
      <c r="B925" s="39"/>
      <c r="C925" s="65"/>
      <c r="D925" s="41"/>
      <c r="E925" s="41"/>
      <c r="F925" s="41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44"/>
      <c r="B926" s="39"/>
      <c r="C926" s="65"/>
      <c r="D926" s="41"/>
      <c r="E926" s="41"/>
      <c r="F926" s="41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44"/>
      <c r="B927" s="39"/>
      <c r="C927" s="65"/>
      <c r="D927" s="41"/>
      <c r="E927" s="41"/>
      <c r="F927" s="41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44"/>
      <c r="B928" s="39"/>
      <c r="C928" s="65"/>
      <c r="D928" s="41"/>
      <c r="E928" s="41"/>
      <c r="F928" s="41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44"/>
      <c r="B929" s="39"/>
      <c r="C929" s="65"/>
      <c r="D929" s="41"/>
      <c r="E929" s="41"/>
      <c r="F929" s="41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44"/>
      <c r="B930" s="39"/>
      <c r="C930" s="65"/>
      <c r="D930" s="41"/>
      <c r="E930" s="41"/>
      <c r="F930" s="41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44"/>
      <c r="B931" s="39"/>
      <c r="C931" s="65"/>
      <c r="D931" s="41"/>
      <c r="E931" s="41"/>
      <c r="F931" s="41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44"/>
      <c r="B932" s="39"/>
      <c r="C932" s="65"/>
      <c r="D932" s="41"/>
      <c r="E932" s="41"/>
      <c r="F932" s="41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44"/>
      <c r="B933" s="39"/>
      <c r="C933" s="65"/>
      <c r="D933" s="41"/>
      <c r="E933" s="41"/>
      <c r="F933" s="41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44"/>
      <c r="B934" s="39"/>
      <c r="C934" s="65"/>
      <c r="D934" s="41"/>
      <c r="E934" s="41"/>
      <c r="F934" s="41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44"/>
      <c r="B935" s="39"/>
      <c r="C935" s="65"/>
      <c r="D935" s="41"/>
      <c r="E935" s="41"/>
      <c r="F935" s="41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44"/>
      <c r="B936" s="39"/>
      <c r="C936" s="65"/>
      <c r="D936" s="41"/>
      <c r="E936" s="41"/>
      <c r="F936" s="41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44"/>
      <c r="B937" s="39"/>
      <c r="C937" s="65"/>
      <c r="D937" s="41"/>
      <c r="E937" s="41"/>
      <c r="F937" s="41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44"/>
      <c r="B938" s="39"/>
      <c r="C938" s="65"/>
      <c r="D938" s="41"/>
      <c r="E938" s="41"/>
      <c r="F938" s="41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44"/>
      <c r="B939" s="39"/>
      <c r="C939" s="65"/>
      <c r="D939" s="41"/>
      <c r="E939" s="41"/>
      <c r="F939" s="41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44"/>
      <c r="B940" s="39"/>
      <c r="C940" s="65"/>
      <c r="D940" s="41"/>
      <c r="E940" s="41"/>
      <c r="F940" s="41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44"/>
      <c r="B941" s="39"/>
      <c r="C941" s="65"/>
      <c r="D941" s="41"/>
      <c r="E941" s="41"/>
      <c r="F941" s="41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44"/>
      <c r="B942" s="39"/>
      <c r="C942" s="65"/>
      <c r="D942" s="41"/>
      <c r="E942" s="41"/>
      <c r="F942" s="41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44"/>
      <c r="B943" s="39"/>
      <c r="C943" s="65"/>
      <c r="D943" s="41"/>
      <c r="E943" s="41"/>
      <c r="F943" s="41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44"/>
      <c r="B944" s="39"/>
      <c r="C944" s="65"/>
      <c r="D944" s="41"/>
      <c r="E944" s="41"/>
      <c r="F944" s="41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44"/>
      <c r="B945" s="39"/>
      <c r="C945" s="65"/>
      <c r="D945" s="41"/>
      <c r="E945" s="41"/>
      <c r="F945" s="41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44"/>
      <c r="B946" s="39"/>
      <c r="C946" s="65"/>
      <c r="D946" s="41"/>
      <c r="E946" s="41"/>
      <c r="F946" s="41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44"/>
      <c r="B947" s="39"/>
      <c r="C947" s="65"/>
      <c r="D947" s="41"/>
      <c r="E947" s="41"/>
      <c r="F947" s="41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44"/>
      <c r="B948" s="39"/>
      <c r="C948" s="65"/>
      <c r="D948" s="41"/>
      <c r="E948" s="41"/>
      <c r="F948" s="41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44"/>
      <c r="B949" s="39"/>
      <c r="C949" s="65"/>
      <c r="D949" s="41"/>
      <c r="E949" s="41"/>
      <c r="F949" s="41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44"/>
      <c r="B950" s="39"/>
      <c r="C950" s="65"/>
      <c r="D950" s="41"/>
      <c r="E950" s="41"/>
      <c r="F950" s="41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44"/>
      <c r="B951" s="39"/>
      <c r="C951" s="65"/>
      <c r="D951" s="41"/>
      <c r="E951" s="41"/>
      <c r="F951" s="41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44"/>
      <c r="B952" s="39"/>
      <c r="C952" s="65"/>
      <c r="D952" s="41"/>
      <c r="E952" s="41"/>
      <c r="F952" s="41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44"/>
      <c r="B953" s="39"/>
      <c r="C953" s="65"/>
      <c r="D953" s="41"/>
      <c r="E953" s="41"/>
      <c r="F953" s="41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44"/>
      <c r="B954" s="39"/>
      <c r="C954" s="65"/>
      <c r="D954" s="41"/>
      <c r="E954" s="41"/>
      <c r="F954" s="41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44"/>
      <c r="B955" s="39"/>
      <c r="C955" s="65"/>
      <c r="D955" s="41"/>
      <c r="E955" s="41"/>
      <c r="F955" s="41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44"/>
      <c r="B956" s="39"/>
      <c r="C956" s="65"/>
      <c r="D956" s="41"/>
      <c r="E956" s="41"/>
      <c r="F956" s="41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44"/>
      <c r="B957" s="39"/>
      <c r="C957" s="65"/>
      <c r="D957" s="41"/>
      <c r="E957" s="41"/>
      <c r="F957" s="41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44"/>
      <c r="B958" s="39"/>
      <c r="C958" s="65"/>
      <c r="D958" s="41"/>
      <c r="E958" s="41"/>
      <c r="F958" s="41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44"/>
      <c r="B959" s="39"/>
      <c r="C959" s="65"/>
      <c r="D959" s="41"/>
      <c r="E959" s="41"/>
      <c r="F959" s="41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44"/>
      <c r="B960" s="39"/>
      <c r="C960" s="65"/>
      <c r="D960" s="41"/>
      <c r="E960" s="41"/>
      <c r="F960" s="41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44"/>
      <c r="B961" s="39"/>
      <c r="C961" s="65"/>
      <c r="D961" s="41"/>
      <c r="E961" s="41"/>
      <c r="F961" s="41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44"/>
      <c r="B962" s="39"/>
      <c r="C962" s="65"/>
      <c r="D962" s="41"/>
      <c r="E962" s="41"/>
      <c r="F962" s="41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44"/>
      <c r="B963" s="39"/>
      <c r="C963" s="65"/>
      <c r="D963" s="41"/>
      <c r="E963" s="41"/>
      <c r="F963" s="41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44"/>
      <c r="B964" s="39"/>
      <c r="C964" s="65"/>
      <c r="D964" s="41"/>
      <c r="E964" s="41"/>
      <c r="F964" s="41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44"/>
      <c r="B965" s="39"/>
      <c r="C965" s="65"/>
      <c r="D965" s="41"/>
      <c r="E965" s="41"/>
      <c r="F965" s="41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44"/>
      <c r="B966" s="39"/>
      <c r="C966" s="65"/>
      <c r="D966" s="41"/>
      <c r="E966" s="41"/>
      <c r="F966" s="41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44"/>
      <c r="B967" s="39"/>
      <c r="C967" s="65"/>
      <c r="D967" s="41"/>
      <c r="E967" s="41"/>
      <c r="F967" s="41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44"/>
      <c r="B968" s="39"/>
      <c r="C968" s="65"/>
      <c r="D968" s="41"/>
      <c r="E968" s="41"/>
      <c r="F968" s="41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44"/>
      <c r="B969" s="39"/>
      <c r="C969" s="65"/>
      <c r="D969" s="41"/>
      <c r="E969" s="41"/>
      <c r="F969" s="41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44"/>
      <c r="B970" s="39"/>
      <c r="C970" s="65"/>
      <c r="D970" s="41"/>
      <c r="E970" s="41"/>
      <c r="F970" s="41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44"/>
      <c r="B971" s="39"/>
      <c r="C971" s="65"/>
      <c r="D971" s="41"/>
      <c r="E971" s="41"/>
      <c r="F971" s="41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44"/>
      <c r="B972" s="39"/>
      <c r="C972" s="65"/>
      <c r="D972" s="41"/>
      <c r="E972" s="41"/>
      <c r="F972" s="41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44"/>
      <c r="B973" s="39"/>
      <c r="C973" s="65"/>
      <c r="D973" s="41"/>
      <c r="E973" s="41"/>
      <c r="F973" s="41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44"/>
      <c r="B974" s="39"/>
      <c r="C974" s="65"/>
      <c r="D974" s="41"/>
      <c r="E974" s="41"/>
      <c r="F974" s="41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44"/>
      <c r="B975" s="39"/>
      <c r="C975" s="65"/>
      <c r="D975" s="41"/>
      <c r="E975" s="41"/>
      <c r="F975" s="41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44"/>
      <c r="B976" s="39"/>
      <c r="C976" s="65"/>
      <c r="D976" s="41"/>
      <c r="E976" s="41"/>
      <c r="F976" s="41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44"/>
      <c r="B977" s="39"/>
      <c r="C977" s="65"/>
      <c r="D977" s="41"/>
      <c r="E977" s="41"/>
      <c r="F977" s="41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44"/>
      <c r="B978" s="39"/>
      <c r="C978" s="65"/>
      <c r="D978" s="41"/>
      <c r="E978" s="41"/>
      <c r="F978" s="41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44"/>
      <c r="B979" s="39"/>
      <c r="C979" s="65"/>
      <c r="D979" s="41"/>
      <c r="E979" s="41"/>
      <c r="F979" s="41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 ht="13.5" customHeight="1" x14ac:dyDescent="0.2">
      <c r="A980" s="44"/>
      <c r="B980" s="39"/>
      <c r="C980" s="65"/>
      <c r="D980" s="41"/>
      <c r="E980" s="41"/>
      <c r="F980" s="41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 ht="13.5" customHeight="1" x14ac:dyDescent="0.2">
      <c r="A981" s="44"/>
      <c r="B981" s="39"/>
      <c r="C981" s="65"/>
      <c r="D981" s="41"/>
      <c r="E981" s="41"/>
      <c r="F981" s="41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spans="1:26" ht="13.5" customHeight="1" x14ac:dyDescent="0.2">
      <c r="A982" s="44"/>
      <c r="B982" s="39"/>
      <c r="C982" s="65"/>
      <c r="D982" s="41"/>
      <c r="E982" s="41"/>
      <c r="F982" s="41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spans="1:26" ht="13.5" customHeight="1" x14ac:dyDescent="0.2">
      <c r="A983" s="44"/>
      <c r="B983" s="39"/>
      <c r="C983" s="65"/>
      <c r="D983" s="41"/>
      <c r="E983" s="41"/>
      <c r="F983" s="41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spans="1:26" ht="13.5" customHeight="1" x14ac:dyDescent="0.2">
      <c r="A984" s="44"/>
      <c r="B984" s="39"/>
      <c r="C984" s="65"/>
      <c r="D984" s="41"/>
      <c r="E984" s="41"/>
      <c r="F984" s="41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spans="1:26" ht="13.5" customHeight="1" x14ac:dyDescent="0.2">
      <c r="A985" s="44"/>
      <c r="B985" s="39"/>
      <c r="C985" s="65"/>
      <c r="D985" s="41"/>
      <c r="E985" s="41"/>
      <c r="F985" s="41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spans="1:26" ht="13.5" customHeight="1" x14ac:dyDescent="0.2">
      <c r="A986" s="44"/>
      <c r="B986" s="39"/>
      <c r="C986" s="65"/>
      <c r="D986" s="41"/>
      <c r="E986" s="41"/>
      <c r="F986" s="41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spans="1:26" ht="13.5" customHeight="1" x14ac:dyDescent="0.2">
      <c r="A987" s="44"/>
      <c r="B987" s="39"/>
      <c r="C987" s="65"/>
      <c r="D987" s="41"/>
      <c r="E987" s="41"/>
      <c r="F987" s="41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spans="1:26" ht="13.5" customHeight="1" x14ac:dyDescent="0.2">
      <c r="A988" s="44"/>
      <c r="B988" s="39"/>
      <c r="C988" s="65"/>
      <c r="D988" s="41"/>
      <c r="E988" s="41"/>
      <c r="F988" s="41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spans="1:26" ht="13.5" customHeight="1" x14ac:dyDescent="0.2">
      <c r="A989" s="44"/>
      <c r="B989" s="39"/>
      <c r="C989" s="65"/>
      <c r="D989" s="41"/>
      <c r="E989" s="41"/>
      <c r="F989" s="41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spans="1:26" ht="13.5" customHeight="1" x14ac:dyDescent="0.2">
      <c r="A990" s="44"/>
      <c r="B990" s="39"/>
      <c r="C990" s="65"/>
      <c r="D990" s="41"/>
      <c r="E990" s="41"/>
      <c r="F990" s="41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spans="1:26" ht="13.5" customHeight="1" x14ac:dyDescent="0.2">
      <c r="A991" s="44"/>
      <c r="B991" s="39"/>
      <c r="C991" s="65"/>
      <c r="D991" s="41"/>
      <c r="E991" s="41"/>
      <c r="F991" s="41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spans="1:26" ht="13.5" customHeight="1" x14ac:dyDescent="0.2">
      <c r="A992" s="44"/>
      <c r="B992" s="39"/>
      <c r="C992" s="65"/>
      <c r="D992" s="41"/>
      <c r="E992" s="41"/>
      <c r="F992" s="41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spans="1:26" ht="13.5" customHeight="1" x14ac:dyDescent="0.2">
      <c r="A993" s="44"/>
      <c r="B993" s="39"/>
      <c r="C993" s="65"/>
      <c r="D993" s="41"/>
      <c r="E993" s="41"/>
      <c r="F993" s="41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spans="1:26" ht="13.5" customHeight="1" x14ac:dyDescent="0.2">
      <c r="A994" s="44"/>
      <c r="B994" s="39"/>
      <c r="C994" s="65"/>
      <c r="D994" s="41"/>
      <c r="E994" s="41"/>
      <c r="F994" s="41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spans="1:26" ht="13.5" customHeight="1" x14ac:dyDescent="0.2">
      <c r="A995" s="44"/>
      <c r="B995" s="39"/>
      <c r="C995" s="65"/>
      <c r="D995" s="41"/>
      <c r="E995" s="41"/>
      <c r="F995" s="41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spans="1:26" ht="13.5" customHeight="1" x14ac:dyDescent="0.2">
      <c r="A996" s="44"/>
      <c r="B996" s="39"/>
      <c r="C996" s="65"/>
      <c r="D996" s="41"/>
      <c r="E996" s="41"/>
      <c r="F996" s="41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spans="1:26" ht="13.5" customHeight="1" x14ac:dyDescent="0.2">
      <c r="A997" s="44"/>
      <c r="B997" s="39"/>
      <c r="C997" s="65"/>
      <c r="D997" s="41"/>
      <c r="E997" s="41"/>
      <c r="F997" s="41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spans="1:26" ht="13.5" customHeight="1" x14ac:dyDescent="0.2">
      <c r="A998" s="44"/>
      <c r="B998" s="39"/>
      <c r="C998" s="65"/>
      <c r="D998" s="41"/>
      <c r="E998" s="41"/>
      <c r="F998" s="41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spans="1:26" ht="13.5" customHeight="1" x14ac:dyDescent="0.2">
      <c r="A999" s="44"/>
      <c r="B999" s="39"/>
      <c r="C999" s="65"/>
      <c r="D999" s="41"/>
      <c r="E999" s="41"/>
      <c r="F999" s="41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spans="1:26" ht="13.5" customHeight="1" x14ac:dyDescent="0.2">
      <c r="A1000" s="44"/>
      <c r="B1000" s="39"/>
      <c r="C1000" s="65"/>
      <c r="D1000" s="41"/>
      <c r="E1000" s="41"/>
      <c r="F1000" s="41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mergeCells count="1">
    <mergeCell ref="D1:F1"/>
  </mergeCells>
  <printOptions horizontalCentered="1"/>
  <pageMargins left="0.23622047244094502" right="0.23622047244094502" top="0.35433070866141703" bottom="0.35433070866141703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79"/>
  <sheetViews>
    <sheetView topLeftCell="A10" workbookViewId="0">
      <selection activeCell="H42" sqref="H42"/>
    </sheetView>
  </sheetViews>
  <sheetFormatPr defaultColWidth="14.42578125" defaultRowHeight="15" customHeight="1" x14ac:dyDescent="0.2"/>
  <cols>
    <col min="1" max="1" width="7.42578125" customWidth="1"/>
    <col min="2" max="2" width="11" customWidth="1"/>
    <col min="3" max="3" width="8.7109375" customWidth="1"/>
    <col min="4" max="4" width="11.7109375" customWidth="1"/>
    <col min="5" max="5" width="10.7109375" customWidth="1"/>
    <col min="6" max="6" width="12.28515625" customWidth="1"/>
    <col min="7" max="7" width="18.85546875" customWidth="1"/>
    <col min="8" max="8" width="17" customWidth="1"/>
    <col min="9" max="26" width="8.85546875" customWidth="1"/>
  </cols>
  <sheetData>
    <row r="1" spans="1:26" ht="19.5" customHeight="1" x14ac:dyDescent="0.2">
      <c r="A1" s="66"/>
      <c r="B1" s="67"/>
      <c r="C1" s="68"/>
      <c r="D1" s="141" t="s">
        <v>101</v>
      </c>
      <c r="E1" s="142"/>
      <c r="F1" s="143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40.5" customHeight="1" x14ac:dyDescent="0.2">
      <c r="A2" s="45" t="s">
        <v>74</v>
      </c>
      <c r="B2" s="45" t="s">
        <v>88</v>
      </c>
      <c r="C2" s="61" t="s">
        <v>5</v>
      </c>
      <c r="D2" s="45" t="s">
        <v>102</v>
      </c>
      <c r="E2" s="45" t="s">
        <v>97</v>
      </c>
      <c r="F2" s="45" t="s">
        <v>98</v>
      </c>
      <c r="G2" s="46" t="s">
        <v>82</v>
      </c>
      <c r="H2" s="46" t="s">
        <v>83</v>
      </c>
      <c r="I2" s="46" t="s">
        <v>84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spans="1:26" ht="13.5" customHeight="1" x14ac:dyDescent="0.2">
      <c r="A3" s="50" t="s">
        <v>66</v>
      </c>
      <c r="B3" s="51">
        <v>43770</v>
      </c>
      <c r="C3" s="52">
        <v>0</v>
      </c>
      <c r="D3" s="53">
        <f>'Right to Use Valuation_31-3-20'!H41</f>
        <v>673695.63531348552</v>
      </c>
      <c r="E3" s="73">
        <v>0</v>
      </c>
      <c r="F3" s="53">
        <f>'Right to Use Valuation_31-3-20'!H41</f>
        <v>673695.63531348552</v>
      </c>
      <c r="G3" s="44" t="s">
        <v>103</v>
      </c>
      <c r="H3" s="44" t="s">
        <v>85</v>
      </c>
      <c r="I3" s="41">
        <f>D3</f>
        <v>673695.63531348552</v>
      </c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66</v>
      </c>
      <c r="B4" s="51">
        <v>43770</v>
      </c>
      <c r="C4" s="52">
        <v>1</v>
      </c>
      <c r="D4" s="53">
        <f t="shared" ref="D4:D35" si="0">F3</f>
        <v>673695.63531348552</v>
      </c>
      <c r="E4" s="53">
        <f>'Right to Use Valuation_31-3-20'!I4</f>
        <v>0</v>
      </c>
      <c r="F4" s="53">
        <f>F3-E4</f>
        <v>673695.63531348552</v>
      </c>
      <c r="G4" s="44" t="s">
        <v>100</v>
      </c>
      <c r="H4" s="44" t="s">
        <v>103</v>
      </c>
      <c r="I4" s="41">
        <f t="shared" ref="I4:I35" si="1">E4</f>
        <v>0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66</v>
      </c>
      <c r="B5" s="51">
        <v>43799</v>
      </c>
      <c r="C5" s="52">
        <v>2</v>
      </c>
      <c r="D5" s="53">
        <f t="shared" si="0"/>
        <v>673695.63531348552</v>
      </c>
      <c r="E5" s="53">
        <f>'Right to Use Valuation_31-3-20'!I5</f>
        <v>18362.005097829962</v>
      </c>
      <c r="F5" s="53">
        <f t="shared" ref="F5:F35" si="2">D5-E5</f>
        <v>655333.63021565555</v>
      </c>
      <c r="G5" s="44" t="s">
        <v>100</v>
      </c>
      <c r="H5" s="44" t="s">
        <v>103</v>
      </c>
      <c r="I5" s="41">
        <f t="shared" si="1"/>
        <v>18362.005097829962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66</v>
      </c>
      <c r="B6" s="51">
        <v>43830</v>
      </c>
      <c r="C6" s="52">
        <v>3</v>
      </c>
      <c r="D6" s="53">
        <f t="shared" si="0"/>
        <v>655333.63021565555</v>
      </c>
      <c r="E6" s="53">
        <f>'Right to Use Valuation_31-3-20'!I6</f>
        <v>19628.350276990648</v>
      </c>
      <c r="F6" s="53">
        <f t="shared" si="2"/>
        <v>635705.27993866487</v>
      </c>
      <c r="G6" s="44" t="s">
        <v>100</v>
      </c>
      <c r="H6" s="44" t="s">
        <v>103</v>
      </c>
      <c r="I6" s="41">
        <f t="shared" si="1"/>
        <v>19628.350276990648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66</v>
      </c>
      <c r="B7" s="51">
        <v>43861</v>
      </c>
      <c r="C7" s="52">
        <v>4</v>
      </c>
      <c r="D7" s="53">
        <f t="shared" si="0"/>
        <v>635705.27993866487</v>
      </c>
      <c r="E7" s="53">
        <f>'Right to Use Valuation_31-3-20'!I7</f>
        <v>19628.350276990648</v>
      </c>
      <c r="F7" s="53">
        <f t="shared" si="2"/>
        <v>616076.92966167419</v>
      </c>
      <c r="G7" s="44" t="s">
        <v>100</v>
      </c>
      <c r="H7" s="44" t="s">
        <v>103</v>
      </c>
      <c r="I7" s="41">
        <f t="shared" si="1"/>
        <v>19628.350276990648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66</v>
      </c>
      <c r="B8" s="51">
        <v>43890</v>
      </c>
      <c r="C8" s="52">
        <v>5</v>
      </c>
      <c r="D8" s="53">
        <f t="shared" si="0"/>
        <v>616076.92966167419</v>
      </c>
      <c r="E8" s="53">
        <f>'Right to Use Valuation_31-3-20'!I8</f>
        <v>18362.005097829962</v>
      </c>
      <c r="F8" s="53">
        <f t="shared" si="2"/>
        <v>597714.92456384422</v>
      </c>
      <c r="G8" s="44" t="s">
        <v>100</v>
      </c>
      <c r="H8" s="44" t="s">
        <v>103</v>
      </c>
      <c r="I8" s="41">
        <f t="shared" si="1"/>
        <v>18362.005097829962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66</v>
      </c>
      <c r="B9" s="51">
        <v>43921</v>
      </c>
      <c r="C9" s="52">
        <v>6</v>
      </c>
      <c r="D9" s="53">
        <f t="shared" si="0"/>
        <v>597714.92456384422</v>
      </c>
      <c r="E9" s="53">
        <f>'Right to Use Valuation_31-3-20'!I9</f>
        <v>19628.350276990648</v>
      </c>
      <c r="F9" s="53">
        <f t="shared" si="2"/>
        <v>578086.57428685355</v>
      </c>
      <c r="G9" s="44" t="s">
        <v>100</v>
      </c>
      <c r="H9" s="44" t="s">
        <v>103</v>
      </c>
      <c r="I9" s="41">
        <f t="shared" si="1"/>
        <v>19628.350276990648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66</v>
      </c>
      <c r="B10" s="51">
        <v>43951</v>
      </c>
      <c r="C10" s="52">
        <v>7</v>
      </c>
      <c r="D10" s="53">
        <f t="shared" si="0"/>
        <v>578086.57428685355</v>
      </c>
      <c r="E10" s="53">
        <f>'Right to Use Valuation_31-3-20'!I10</f>
        <v>18995.177687410305</v>
      </c>
      <c r="F10" s="53">
        <f t="shared" si="2"/>
        <v>559091.39659944328</v>
      </c>
      <c r="G10" s="44" t="s">
        <v>100</v>
      </c>
      <c r="H10" s="44" t="s">
        <v>103</v>
      </c>
      <c r="I10" s="41">
        <f t="shared" si="1"/>
        <v>18995.177687410305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66</v>
      </c>
      <c r="B11" s="51">
        <v>43982</v>
      </c>
      <c r="C11" s="52">
        <v>8</v>
      </c>
      <c r="D11" s="53">
        <f t="shared" si="0"/>
        <v>559091.39659944328</v>
      </c>
      <c r="E11" s="53">
        <f>'Right to Use Valuation_31-3-20'!I11</f>
        <v>19628.350276990648</v>
      </c>
      <c r="F11" s="53">
        <f t="shared" si="2"/>
        <v>539463.0463224526</v>
      </c>
      <c r="G11" s="44" t="s">
        <v>100</v>
      </c>
      <c r="H11" s="44" t="s">
        <v>103</v>
      </c>
      <c r="I11" s="41">
        <f t="shared" si="1"/>
        <v>19628.350276990648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66</v>
      </c>
      <c r="B12" s="51">
        <v>44012</v>
      </c>
      <c r="C12" s="52">
        <v>9</v>
      </c>
      <c r="D12" s="53">
        <f t="shared" si="0"/>
        <v>539463.0463224526</v>
      </c>
      <c r="E12" s="53">
        <f>'Right to Use Valuation_31-3-20'!I12</f>
        <v>18995.177687410305</v>
      </c>
      <c r="F12" s="53">
        <f t="shared" si="2"/>
        <v>520467.86863504228</v>
      </c>
      <c r="G12" s="44" t="s">
        <v>100</v>
      </c>
      <c r="H12" s="44" t="s">
        <v>103</v>
      </c>
      <c r="I12" s="41">
        <f t="shared" si="1"/>
        <v>18995.177687410305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66</v>
      </c>
      <c r="B13" s="51">
        <v>44043</v>
      </c>
      <c r="C13" s="52">
        <v>10</v>
      </c>
      <c r="D13" s="53">
        <f t="shared" si="0"/>
        <v>520467.86863504228</v>
      </c>
      <c r="E13" s="53">
        <f>'Right to Use Valuation_31-3-20'!I13</f>
        <v>19628.350276990648</v>
      </c>
      <c r="F13" s="53">
        <f t="shared" si="2"/>
        <v>500839.51835805166</v>
      </c>
      <c r="G13" s="44" t="s">
        <v>100</v>
      </c>
      <c r="H13" s="44" t="s">
        <v>103</v>
      </c>
      <c r="I13" s="41">
        <f t="shared" si="1"/>
        <v>19628.350276990648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66</v>
      </c>
      <c r="B14" s="51">
        <v>44074</v>
      </c>
      <c r="C14" s="52">
        <v>11</v>
      </c>
      <c r="D14" s="53">
        <f t="shared" si="0"/>
        <v>500839.51835805166</v>
      </c>
      <c r="E14" s="53">
        <f>'Right to Use Valuation_31-3-20'!I14</f>
        <v>19628.350276990648</v>
      </c>
      <c r="F14" s="53">
        <f t="shared" si="2"/>
        <v>481211.16808106098</v>
      </c>
      <c r="G14" s="44" t="s">
        <v>100</v>
      </c>
      <c r="H14" s="44" t="s">
        <v>103</v>
      </c>
      <c r="I14" s="41">
        <f t="shared" si="1"/>
        <v>19628.350276990648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66</v>
      </c>
      <c r="B15" s="51">
        <v>44104</v>
      </c>
      <c r="C15" s="52">
        <v>12</v>
      </c>
      <c r="D15" s="53">
        <f t="shared" si="0"/>
        <v>481211.16808106098</v>
      </c>
      <c r="E15" s="53">
        <f>'Right to Use Valuation_31-3-20'!I15</f>
        <v>18995.177687410305</v>
      </c>
      <c r="F15" s="53">
        <f t="shared" si="2"/>
        <v>462215.99039365066</v>
      </c>
      <c r="G15" s="44" t="s">
        <v>100</v>
      </c>
      <c r="H15" s="44" t="s">
        <v>103</v>
      </c>
      <c r="I15" s="41">
        <f t="shared" si="1"/>
        <v>18995.177687410305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66</v>
      </c>
      <c r="B16" s="51">
        <v>44135</v>
      </c>
      <c r="C16" s="52">
        <v>13</v>
      </c>
      <c r="D16" s="53">
        <f t="shared" si="0"/>
        <v>462215.99039365066</v>
      </c>
      <c r="E16" s="53">
        <f>'Right to Use Valuation_31-3-20'!I16</f>
        <v>19628.350276990648</v>
      </c>
      <c r="F16" s="53">
        <f t="shared" si="2"/>
        <v>442587.64011666004</v>
      </c>
      <c r="G16" s="44" t="s">
        <v>100</v>
      </c>
      <c r="H16" s="44" t="s">
        <v>103</v>
      </c>
      <c r="I16" s="41">
        <f t="shared" si="1"/>
        <v>19628.350276990648</v>
      </c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66</v>
      </c>
      <c r="B17" s="51">
        <v>44165</v>
      </c>
      <c r="C17" s="52">
        <v>14</v>
      </c>
      <c r="D17" s="53">
        <f t="shared" si="0"/>
        <v>442587.64011666004</v>
      </c>
      <c r="E17" s="53">
        <f>'Right to Use Valuation_31-3-20'!I17</f>
        <v>18995.177687410305</v>
      </c>
      <c r="F17" s="53">
        <f t="shared" si="2"/>
        <v>423592.46242924972</v>
      </c>
      <c r="G17" s="44" t="s">
        <v>100</v>
      </c>
      <c r="H17" s="44" t="s">
        <v>103</v>
      </c>
      <c r="I17" s="41">
        <f t="shared" si="1"/>
        <v>18995.177687410305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66</v>
      </c>
      <c r="B18" s="51">
        <v>44196</v>
      </c>
      <c r="C18" s="52">
        <v>15</v>
      </c>
      <c r="D18" s="53">
        <f t="shared" si="0"/>
        <v>423592.46242924972</v>
      </c>
      <c r="E18" s="53">
        <f>'Right to Use Valuation_31-3-20'!I18</f>
        <v>19628.350276990648</v>
      </c>
      <c r="F18" s="53">
        <f t="shared" si="2"/>
        <v>403964.1121522591</v>
      </c>
      <c r="G18" s="44" t="s">
        <v>100</v>
      </c>
      <c r="H18" s="44" t="s">
        <v>103</v>
      </c>
      <c r="I18" s="41">
        <f t="shared" si="1"/>
        <v>19628.350276990648</v>
      </c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66</v>
      </c>
      <c r="B19" s="51">
        <v>44227</v>
      </c>
      <c r="C19" s="52">
        <v>16</v>
      </c>
      <c r="D19" s="53">
        <f t="shared" si="0"/>
        <v>403964.1121522591</v>
      </c>
      <c r="E19" s="53">
        <f>'Right to Use Valuation_31-3-20'!I19</f>
        <v>19628.350276990648</v>
      </c>
      <c r="F19" s="53">
        <f t="shared" si="2"/>
        <v>384335.76187526842</v>
      </c>
      <c r="G19" s="44" t="s">
        <v>100</v>
      </c>
      <c r="H19" s="44" t="s">
        <v>103</v>
      </c>
      <c r="I19" s="41">
        <f t="shared" si="1"/>
        <v>19628.350276990648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66</v>
      </c>
      <c r="B20" s="51">
        <v>44255</v>
      </c>
      <c r="C20" s="52">
        <v>17</v>
      </c>
      <c r="D20" s="53">
        <f t="shared" si="0"/>
        <v>384335.76187526842</v>
      </c>
      <c r="E20" s="53">
        <f>'Right to Use Valuation_31-3-20'!I20</f>
        <v>17728.832508249619</v>
      </c>
      <c r="F20" s="53">
        <f t="shared" si="2"/>
        <v>366606.92936701881</v>
      </c>
      <c r="G20" s="44" t="s">
        <v>100</v>
      </c>
      <c r="H20" s="44" t="s">
        <v>103</v>
      </c>
      <c r="I20" s="41">
        <f t="shared" si="1"/>
        <v>17728.832508249619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66</v>
      </c>
      <c r="B21" s="51">
        <v>44286</v>
      </c>
      <c r="C21" s="52">
        <v>18</v>
      </c>
      <c r="D21" s="53">
        <f t="shared" si="0"/>
        <v>366606.92936701881</v>
      </c>
      <c r="E21" s="53">
        <f>'Right to Use Valuation_31-3-20'!I21</f>
        <v>19628.350276990648</v>
      </c>
      <c r="F21" s="53">
        <f t="shared" si="2"/>
        <v>346978.57909002819</v>
      </c>
      <c r="G21" s="44" t="s">
        <v>100</v>
      </c>
      <c r="H21" s="44" t="s">
        <v>103</v>
      </c>
      <c r="I21" s="41">
        <f t="shared" si="1"/>
        <v>19628.350276990648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66</v>
      </c>
      <c r="B22" s="51">
        <v>44316</v>
      </c>
      <c r="C22" s="52">
        <v>19</v>
      </c>
      <c r="D22" s="53">
        <f t="shared" si="0"/>
        <v>346978.57909002819</v>
      </c>
      <c r="E22" s="53">
        <f>'Right to Use Valuation_31-3-20'!I22</f>
        <v>18995.177687410305</v>
      </c>
      <c r="F22" s="53">
        <f t="shared" si="2"/>
        <v>327983.40140261786</v>
      </c>
      <c r="G22" s="44" t="s">
        <v>100</v>
      </c>
      <c r="H22" s="44" t="s">
        <v>103</v>
      </c>
      <c r="I22" s="41">
        <f t="shared" si="1"/>
        <v>18995.177687410305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66</v>
      </c>
      <c r="B23" s="51">
        <v>44347</v>
      </c>
      <c r="C23" s="52">
        <v>20</v>
      </c>
      <c r="D23" s="53">
        <f t="shared" si="0"/>
        <v>327983.40140261786</v>
      </c>
      <c r="E23" s="53">
        <f>'Right to Use Valuation_31-3-20'!I23</f>
        <v>19628.350276990648</v>
      </c>
      <c r="F23" s="53">
        <f t="shared" si="2"/>
        <v>308355.05112562724</v>
      </c>
      <c r="G23" s="44" t="s">
        <v>100</v>
      </c>
      <c r="H23" s="44" t="s">
        <v>103</v>
      </c>
      <c r="I23" s="41">
        <f t="shared" si="1"/>
        <v>19628.350276990648</v>
      </c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66</v>
      </c>
      <c r="B24" s="51">
        <v>44377</v>
      </c>
      <c r="C24" s="52">
        <v>21</v>
      </c>
      <c r="D24" s="53">
        <f t="shared" si="0"/>
        <v>308355.05112562724</v>
      </c>
      <c r="E24" s="53">
        <f>'Right to Use Valuation_31-3-20'!I24</f>
        <v>18995.177687410305</v>
      </c>
      <c r="F24" s="53">
        <f t="shared" si="2"/>
        <v>289359.87343821692</v>
      </c>
      <c r="G24" s="44" t="s">
        <v>100</v>
      </c>
      <c r="H24" s="44" t="s">
        <v>103</v>
      </c>
      <c r="I24" s="41">
        <f t="shared" si="1"/>
        <v>18995.177687410305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66</v>
      </c>
      <c r="B25" s="51">
        <v>44408</v>
      </c>
      <c r="C25" s="52">
        <v>22</v>
      </c>
      <c r="D25" s="53">
        <f t="shared" si="0"/>
        <v>289359.87343821692</v>
      </c>
      <c r="E25" s="53">
        <f>'Right to Use Valuation_31-3-20'!I25</f>
        <v>19628.350276990648</v>
      </c>
      <c r="F25" s="53">
        <f t="shared" si="2"/>
        <v>269731.5231612263</v>
      </c>
      <c r="G25" s="44" t="s">
        <v>100</v>
      </c>
      <c r="H25" s="44" t="s">
        <v>103</v>
      </c>
      <c r="I25" s="41">
        <f t="shared" si="1"/>
        <v>19628.350276990648</v>
      </c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66</v>
      </c>
      <c r="B26" s="51">
        <v>44439</v>
      </c>
      <c r="C26" s="52">
        <v>23</v>
      </c>
      <c r="D26" s="53">
        <f t="shared" si="0"/>
        <v>269731.5231612263</v>
      </c>
      <c r="E26" s="53">
        <f>'Right to Use Valuation_31-3-20'!I26</f>
        <v>19628.350276990648</v>
      </c>
      <c r="F26" s="53">
        <f t="shared" si="2"/>
        <v>250103.17288423565</v>
      </c>
      <c r="G26" s="44" t="s">
        <v>100</v>
      </c>
      <c r="H26" s="44" t="s">
        <v>103</v>
      </c>
      <c r="I26" s="41">
        <f t="shared" si="1"/>
        <v>19628.350276990648</v>
      </c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66</v>
      </c>
      <c r="B27" s="51">
        <v>44469</v>
      </c>
      <c r="C27" s="52">
        <v>24</v>
      </c>
      <c r="D27" s="53">
        <f t="shared" si="0"/>
        <v>250103.17288423565</v>
      </c>
      <c r="E27" s="53">
        <f>'Right to Use Valuation_31-3-20'!I27</f>
        <v>18995.177687410305</v>
      </c>
      <c r="F27" s="53">
        <f t="shared" si="2"/>
        <v>231107.99519682536</v>
      </c>
      <c r="G27" s="44" t="s">
        <v>100</v>
      </c>
      <c r="H27" s="44" t="s">
        <v>103</v>
      </c>
      <c r="I27" s="41">
        <f t="shared" si="1"/>
        <v>18995.177687410305</v>
      </c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66</v>
      </c>
      <c r="B28" s="51">
        <v>44500</v>
      </c>
      <c r="C28" s="52">
        <v>25</v>
      </c>
      <c r="D28" s="53">
        <f t="shared" si="0"/>
        <v>231107.99519682536</v>
      </c>
      <c r="E28" s="53">
        <f>'Right to Use Valuation_31-3-20'!I28</f>
        <v>19628.350276990648</v>
      </c>
      <c r="F28" s="53">
        <f t="shared" si="2"/>
        <v>211479.64491983471</v>
      </c>
      <c r="G28" s="44" t="s">
        <v>100</v>
      </c>
      <c r="H28" s="44" t="s">
        <v>103</v>
      </c>
      <c r="I28" s="41">
        <f t="shared" si="1"/>
        <v>19628.350276990648</v>
      </c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66</v>
      </c>
      <c r="B29" s="51">
        <v>44530</v>
      </c>
      <c r="C29" s="52">
        <v>26</v>
      </c>
      <c r="D29" s="53">
        <f t="shared" si="0"/>
        <v>211479.64491983471</v>
      </c>
      <c r="E29" s="53">
        <f>'Right to Use Valuation_31-3-20'!I29</f>
        <v>18995.177687410305</v>
      </c>
      <c r="F29" s="53">
        <f t="shared" si="2"/>
        <v>192484.46723242442</v>
      </c>
      <c r="G29" s="44" t="s">
        <v>100</v>
      </c>
      <c r="H29" s="44" t="s">
        <v>103</v>
      </c>
      <c r="I29" s="41">
        <f t="shared" si="1"/>
        <v>18995.177687410305</v>
      </c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66</v>
      </c>
      <c r="B30" s="51">
        <v>44561</v>
      </c>
      <c r="C30" s="52">
        <v>27</v>
      </c>
      <c r="D30" s="53">
        <f t="shared" si="0"/>
        <v>192484.46723242442</v>
      </c>
      <c r="E30" s="53">
        <f>'Right to Use Valuation_31-3-20'!I30</f>
        <v>19628.350276990648</v>
      </c>
      <c r="F30" s="53">
        <f t="shared" si="2"/>
        <v>172856.11695543377</v>
      </c>
      <c r="G30" s="44" t="s">
        <v>100</v>
      </c>
      <c r="H30" s="44" t="s">
        <v>103</v>
      </c>
      <c r="I30" s="41">
        <f t="shared" si="1"/>
        <v>19628.350276990648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66</v>
      </c>
      <c r="B31" s="51">
        <v>44592</v>
      </c>
      <c r="C31" s="52">
        <v>28</v>
      </c>
      <c r="D31" s="53">
        <f t="shared" si="0"/>
        <v>172856.11695543377</v>
      </c>
      <c r="E31" s="53">
        <f>'Right to Use Valuation_31-3-20'!I31</f>
        <v>19628.350276990648</v>
      </c>
      <c r="F31" s="53">
        <f t="shared" si="2"/>
        <v>153227.76667844312</v>
      </c>
      <c r="G31" s="44" t="s">
        <v>100</v>
      </c>
      <c r="H31" s="44" t="s">
        <v>103</v>
      </c>
      <c r="I31" s="41">
        <f t="shared" si="1"/>
        <v>19628.350276990648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66</v>
      </c>
      <c r="B32" s="51">
        <v>44620</v>
      </c>
      <c r="C32" s="52">
        <v>29</v>
      </c>
      <c r="D32" s="53">
        <f t="shared" si="0"/>
        <v>153227.76667844312</v>
      </c>
      <c r="E32" s="53">
        <f>'Right to Use Valuation_31-3-20'!I32</f>
        <v>17728.832508249619</v>
      </c>
      <c r="F32" s="53">
        <f t="shared" si="2"/>
        <v>135498.9341701935</v>
      </c>
      <c r="G32" s="44" t="s">
        <v>100</v>
      </c>
      <c r="H32" s="44" t="s">
        <v>103</v>
      </c>
      <c r="I32" s="41">
        <f t="shared" si="1"/>
        <v>17728.832508249619</v>
      </c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66</v>
      </c>
      <c r="B33" s="51">
        <v>44651</v>
      </c>
      <c r="C33" s="52">
        <v>30</v>
      </c>
      <c r="D33" s="53">
        <f t="shared" si="0"/>
        <v>135498.9341701935</v>
      </c>
      <c r="E33" s="53">
        <f>'Right to Use Valuation_31-3-20'!I33</f>
        <v>19628.350276990648</v>
      </c>
      <c r="F33" s="53">
        <f t="shared" si="2"/>
        <v>115870.58389320286</v>
      </c>
      <c r="G33" s="44" t="s">
        <v>100</v>
      </c>
      <c r="H33" s="44" t="s">
        <v>103</v>
      </c>
      <c r="I33" s="41">
        <f t="shared" si="1"/>
        <v>19628.350276990648</v>
      </c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 t="s">
        <v>66</v>
      </c>
      <c r="B34" s="51">
        <v>44681</v>
      </c>
      <c r="C34" s="52">
        <v>31</v>
      </c>
      <c r="D34" s="53">
        <f t="shared" si="0"/>
        <v>115870.58389320286</v>
      </c>
      <c r="E34" s="53">
        <f>'Right to Use Valuation_31-3-20'!I34</f>
        <v>18995.177687410305</v>
      </c>
      <c r="F34" s="53">
        <f t="shared" si="2"/>
        <v>96875.406205792548</v>
      </c>
      <c r="G34" s="44" t="s">
        <v>100</v>
      </c>
      <c r="H34" s="44" t="s">
        <v>103</v>
      </c>
      <c r="I34" s="41">
        <f t="shared" si="1"/>
        <v>18995.177687410305</v>
      </c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 t="s">
        <v>66</v>
      </c>
      <c r="B35" s="51">
        <v>44712</v>
      </c>
      <c r="C35" s="52">
        <v>32</v>
      </c>
      <c r="D35" s="53">
        <f t="shared" si="0"/>
        <v>96875.406205792548</v>
      </c>
      <c r="E35" s="53">
        <f>'Right to Use Valuation_31-3-20'!I35</f>
        <v>19628.350276990648</v>
      </c>
      <c r="F35" s="53">
        <f t="shared" si="2"/>
        <v>77247.055928801899</v>
      </c>
      <c r="G35" s="44" t="s">
        <v>100</v>
      </c>
      <c r="H35" s="44" t="s">
        <v>103</v>
      </c>
      <c r="I35" s="41">
        <f t="shared" si="1"/>
        <v>19628.350276990648</v>
      </c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44"/>
      <c r="B36" s="51">
        <v>44742</v>
      </c>
      <c r="C36" s="52">
        <v>33</v>
      </c>
      <c r="D36" s="53">
        <f t="shared" ref="D36:D39" si="3">F35</f>
        <v>77247.055928801899</v>
      </c>
      <c r="E36" s="53">
        <f>'Right to Use Valuation_31-3-20'!I36</f>
        <v>18995.177687410305</v>
      </c>
      <c r="F36" s="53">
        <f t="shared" ref="F36:F39" si="4">D36-E36</f>
        <v>58251.878241391591</v>
      </c>
      <c r="G36" s="44"/>
      <c r="H36" s="44"/>
      <c r="I36" s="72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44"/>
      <c r="B37" s="51">
        <v>44773</v>
      </c>
      <c r="C37" s="52">
        <v>34</v>
      </c>
      <c r="D37" s="53">
        <f t="shared" si="3"/>
        <v>58251.878241391591</v>
      </c>
      <c r="E37" s="53">
        <f>'Right to Use Valuation_31-3-20'!I37</f>
        <v>19628.350276990648</v>
      </c>
      <c r="F37" s="53">
        <f t="shared" si="4"/>
        <v>38623.527964400942</v>
      </c>
      <c r="G37" s="44"/>
      <c r="H37" s="44"/>
      <c r="I37" s="72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44"/>
      <c r="B38" s="51">
        <v>44804</v>
      </c>
      <c r="C38" s="52">
        <v>35</v>
      </c>
      <c r="D38" s="53">
        <f t="shared" si="3"/>
        <v>38623.527964400942</v>
      </c>
      <c r="E38" s="53">
        <f>'Right to Use Valuation_31-3-20'!I38</f>
        <v>19628.350276990648</v>
      </c>
      <c r="F38" s="53">
        <f t="shared" si="4"/>
        <v>18995.177687410294</v>
      </c>
      <c r="G38" s="44"/>
      <c r="H38" s="44"/>
      <c r="I38" s="72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44"/>
      <c r="B39" s="51">
        <v>44834</v>
      </c>
      <c r="C39" s="52">
        <v>36</v>
      </c>
      <c r="D39" s="53">
        <f t="shared" si="3"/>
        <v>18995.177687410294</v>
      </c>
      <c r="E39" s="53">
        <f>'Right to Use Valuation_31-3-20'!I39</f>
        <v>18995.177687410305</v>
      </c>
      <c r="F39" s="53">
        <f t="shared" si="4"/>
        <v>0</v>
      </c>
      <c r="G39" s="44"/>
      <c r="H39" s="44"/>
      <c r="I39" s="72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44"/>
      <c r="B40" s="39"/>
      <c r="C40" s="65"/>
      <c r="D40" s="41"/>
      <c r="E40" s="74"/>
      <c r="F40" s="74"/>
      <c r="G40" s="44"/>
      <c r="H40" s="44"/>
      <c r="I40" s="72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44"/>
      <c r="B41" s="39"/>
      <c r="C41" s="65"/>
      <c r="D41" s="41"/>
      <c r="E41" s="74"/>
      <c r="F41" s="74"/>
      <c r="G41" s="44"/>
      <c r="H41" s="44"/>
      <c r="I41" s="72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44"/>
      <c r="B42" s="39"/>
      <c r="C42" s="65"/>
      <c r="D42" s="41"/>
      <c r="E42" s="74"/>
      <c r="F42" s="74"/>
      <c r="G42" s="44"/>
      <c r="H42" s="44"/>
      <c r="I42" s="72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44"/>
      <c r="B43" s="39"/>
      <c r="C43" s="65"/>
      <c r="D43" s="41"/>
      <c r="E43" s="74"/>
      <c r="F43" s="74"/>
      <c r="G43" s="44"/>
      <c r="H43" s="44"/>
      <c r="I43" s="72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44"/>
      <c r="B44" s="39"/>
      <c r="C44" s="65"/>
      <c r="D44" s="41"/>
      <c r="E44" s="74"/>
      <c r="F44" s="74"/>
      <c r="G44" s="44"/>
      <c r="H44" s="44"/>
      <c r="I44" s="72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44"/>
      <c r="B45" s="39"/>
      <c r="C45" s="65"/>
      <c r="D45" s="41"/>
      <c r="E45" s="74"/>
      <c r="F45" s="74"/>
      <c r="G45" s="44"/>
      <c r="H45" s="44"/>
      <c r="I45" s="72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44"/>
      <c r="B46" s="39"/>
      <c r="C46" s="65"/>
      <c r="D46" s="41"/>
      <c r="E46" s="74"/>
      <c r="F46" s="74"/>
      <c r="G46" s="44"/>
      <c r="H46" s="44"/>
      <c r="I46" s="72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44"/>
      <c r="B47" s="39"/>
      <c r="C47" s="65"/>
      <c r="D47" s="41"/>
      <c r="E47" s="74"/>
      <c r="F47" s="74"/>
      <c r="G47" s="44"/>
      <c r="H47" s="44"/>
      <c r="I47" s="72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44"/>
      <c r="B48" s="39"/>
      <c r="C48" s="65"/>
      <c r="D48" s="41"/>
      <c r="E48" s="74"/>
      <c r="F48" s="74"/>
      <c r="G48" s="44"/>
      <c r="H48" s="44"/>
      <c r="I48" s="72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44"/>
      <c r="B49" s="39"/>
      <c r="C49" s="65"/>
      <c r="D49" s="41"/>
      <c r="E49" s="74"/>
      <c r="F49" s="74"/>
      <c r="G49" s="44"/>
      <c r="H49" s="44"/>
      <c r="I49" s="72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44"/>
      <c r="B50" s="39"/>
      <c r="C50" s="65"/>
      <c r="D50" s="41"/>
      <c r="E50" s="74"/>
      <c r="F50" s="74"/>
      <c r="G50" s="44"/>
      <c r="H50" s="44"/>
      <c r="I50" s="72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44"/>
      <c r="B51" s="39"/>
      <c r="C51" s="65"/>
      <c r="D51" s="41"/>
      <c r="E51" s="74"/>
      <c r="F51" s="74"/>
      <c r="G51" s="44"/>
      <c r="H51" s="44"/>
      <c r="I51" s="72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44"/>
      <c r="B52" s="39"/>
      <c r="C52" s="65"/>
      <c r="D52" s="41"/>
      <c r="E52" s="74"/>
      <c r="F52" s="74"/>
      <c r="G52" s="44"/>
      <c r="H52" s="44"/>
      <c r="I52" s="72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44"/>
      <c r="B53" s="39"/>
      <c r="C53" s="65"/>
      <c r="D53" s="41"/>
      <c r="E53" s="74"/>
      <c r="F53" s="74"/>
      <c r="G53" s="44"/>
      <c r="H53" s="44"/>
      <c r="I53" s="72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44"/>
      <c r="B54" s="39"/>
      <c r="C54" s="65"/>
      <c r="D54" s="41"/>
      <c r="E54" s="74"/>
      <c r="F54" s="74"/>
      <c r="G54" s="44"/>
      <c r="H54" s="44"/>
      <c r="I54" s="72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44"/>
      <c r="B55" s="39"/>
      <c r="C55" s="65"/>
      <c r="D55" s="41"/>
      <c r="E55" s="74"/>
      <c r="F55" s="74"/>
      <c r="G55" s="44"/>
      <c r="H55" s="44"/>
      <c r="I55" s="72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44"/>
      <c r="B56" s="39"/>
      <c r="C56" s="65"/>
      <c r="D56" s="41"/>
      <c r="E56" s="74"/>
      <c r="F56" s="74"/>
      <c r="G56" s="44"/>
      <c r="H56" s="44"/>
      <c r="I56" s="72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44"/>
      <c r="B57" s="39"/>
      <c r="C57" s="65"/>
      <c r="D57" s="41"/>
      <c r="E57" s="74"/>
      <c r="F57" s="74"/>
      <c r="G57" s="44"/>
      <c r="H57" s="44"/>
      <c r="I57" s="72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44"/>
      <c r="B58" s="39"/>
      <c r="C58" s="65"/>
      <c r="D58" s="41"/>
      <c r="E58" s="74"/>
      <c r="F58" s="74"/>
      <c r="G58" s="44"/>
      <c r="H58" s="44"/>
      <c r="I58" s="72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44"/>
      <c r="B59" s="39"/>
      <c r="C59" s="65"/>
      <c r="D59" s="41"/>
      <c r="E59" s="74"/>
      <c r="F59" s="74"/>
      <c r="G59" s="44"/>
      <c r="H59" s="44"/>
      <c r="I59" s="72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44"/>
      <c r="B60" s="39"/>
      <c r="C60" s="65"/>
      <c r="D60" s="41"/>
      <c r="E60" s="74"/>
      <c r="F60" s="74"/>
      <c r="G60" s="44"/>
      <c r="H60" s="44"/>
      <c r="I60" s="72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44"/>
      <c r="B61" s="39"/>
      <c r="C61" s="65"/>
      <c r="D61" s="41"/>
      <c r="E61" s="74"/>
      <c r="F61" s="74"/>
      <c r="G61" s="44"/>
      <c r="H61" s="44"/>
      <c r="I61" s="72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44"/>
      <c r="B62" s="39"/>
      <c r="C62" s="65"/>
      <c r="D62" s="41"/>
      <c r="E62" s="74"/>
      <c r="F62" s="74"/>
      <c r="G62" s="44"/>
      <c r="H62" s="44"/>
      <c r="I62" s="72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44"/>
      <c r="B63" s="39"/>
      <c r="C63" s="65"/>
      <c r="D63" s="41"/>
      <c r="E63" s="74"/>
      <c r="F63" s="74"/>
      <c r="G63" s="44"/>
      <c r="H63" s="44"/>
      <c r="I63" s="72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44"/>
      <c r="B64" s="39"/>
      <c r="C64" s="65"/>
      <c r="D64" s="41"/>
      <c r="E64" s="74"/>
      <c r="F64" s="74"/>
      <c r="G64" s="44"/>
      <c r="H64" s="44"/>
      <c r="I64" s="72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44"/>
      <c r="B65" s="39"/>
      <c r="C65" s="65"/>
      <c r="D65" s="41"/>
      <c r="E65" s="74"/>
      <c r="F65" s="74"/>
      <c r="G65" s="44"/>
      <c r="H65" s="44"/>
      <c r="I65" s="72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44"/>
      <c r="B66" s="39"/>
      <c r="C66" s="65"/>
      <c r="D66" s="41"/>
      <c r="E66" s="74"/>
      <c r="F66" s="74"/>
      <c r="G66" s="44"/>
      <c r="H66" s="44"/>
      <c r="I66" s="72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44"/>
      <c r="B67" s="39"/>
      <c r="C67" s="65"/>
      <c r="D67" s="41"/>
      <c r="E67" s="74"/>
      <c r="F67" s="74"/>
      <c r="G67" s="44"/>
      <c r="H67" s="44"/>
      <c r="I67" s="72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44"/>
      <c r="B68" s="39"/>
      <c r="C68" s="65"/>
      <c r="D68" s="41"/>
      <c r="E68" s="74"/>
      <c r="F68" s="74"/>
      <c r="G68" s="44"/>
      <c r="H68" s="44"/>
      <c r="I68" s="72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44"/>
      <c r="B69" s="39"/>
      <c r="C69" s="65"/>
      <c r="D69" s="41"/>
      <c r="E69" s="74"/>
      <c r="F69" s="74"/>
      <c r="G69" s="44"/>
      <c r="H69" s="44"/>
      <c r="I69" s="72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44"/>
      <c r="B70" s="39"/>
      <c r="C70" s="65"/>
      <c r="D70" s="41"/>
      <c r="E70" s="74"/>
      <c r="F70" s="74"/>
      <c r="G70" s="44"/>
      <c r="H70" s="44"/>
      <c r="I70" s="72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44"/>
      <c r="B71" s="39"/>
      <c r="C71" s="65"/>
      <c r="D71" s="41"/>
      <c r="E71" s="74"/>
      <c r="F71" s="74"/>
      <c r="G71" s="44"/>
      <c r="H71" s="44"/>
      <c r="I71" s="72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44"/>
      <c r="B72" s="39"/>
      <c r="C72" s="65"/>
      <c r="D72" s="41"/>
      <c r="E72" s="74"/>
      <c r="F72" s="74"/>
      <c r="G72" s="44"/>
      <c r="H72" s="44"/>
      <c r="I72" s="72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44"/>
      <c r="B73" s="39"/>
      <c r="C73" s="65"/>
      <c r="D73" s="41"/>
      <c r="E73" s="74"/>
      <c r="F73" s="74"/>
      <c r="G73" s="44"/>
      <c r="H73" s="44"/>
      <c r="I73" s="72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44"/>
      <c r="B74" s="39"/>
      <c r="C74" s="65"/>
      <c r="D74" s="41"/>
      <c r="E74" s="74"/>
      <c r="F74" s="74"/>
      <c r="G74" s="44"/>
      <c r="H74" s="44"/>
      <c r="I74" s="72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44"/>
      <c r="B75" s="39"/>
      <c r="C75" s="65"/>
      <c r="D75" s="41"/>
      <c r="E75" s="74"/>
      <c r="F75" s="74"/>
      <c r="G75" s="44"/>
      <c r="H75" s="44"/>
      <c r="I75" s="72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44"/>
      <c r="B76" s="39"/>
      <c r="C76" s="65"/>
      <c r="D76" s="41"/>
      <c r="E76" s="74"/>
      <c r="F76" s="74"/>
      <c r="G76" s="44"/>
      <c r="H76" s="44"/>
      <c r="I76" s="72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44"/>
      <c r="B77" s="39"/>
      <c r="C77" s="65"/>
      <c r="D77" s="41"/>
      <c r="E77" s="74"/>
      <c r="F77" s="74"/>
      <c r="G77" s="44"/>
      <c r="H77" s="44"/>
      <c r="I77" s="72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44"/>
      <c r="B78" s="39"/>
      <c r="C78" s="65"/>
      <c r="D78" s="41"/>
      <c r="E78" s="74"/>
      <c r="F78" s="7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44"/>
      <c r="B79" s="39"/>
      <c r="C79" s="65"/>
      <c r="D79" s="41"/>
      <c r="E79" s="74"/>
      <c r="F79" s="7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44"/>
      <c r="B80" s="39"/>
      <c r="C80" s="65"/>
      <c r="D80" s="41"/>
      <c r="E80" s="74"/>
      <c r="F80" s="7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44"/>
      <c r="B81" s="39"/>
      <c r="C81" s="65"/>
      <c r="D81" s="41"/>
      <c r="E81" s="74"/>
      <c r="F81" s="7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44"/>
      <c r="B82" s="39"/>
      <c r="C82" s="65"/>
      <c r="D82" s="41"/>
      <c r="E82" s="74"/>
      <c r="F82" s="7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44"/>
      <c r="B83" s="39"/>
      <c r="C83" s="65"/>
      <c r="D83" s="41"/>
      <c r="E83" s="74"/>
      <c r="F83" s="7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44"/>
      <c r="B84" s="39"/>
      <c r="C84" s="65"/>
      <c r="D84" s="41"/>
      <c r="E84" s="74"/>
      <c r="F84" s="7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44"/>
      <c r="B85" s="39"/>
      <c r="C85" s="65"/>
      <c r="D85" s="41"/>
      <c r="E85" s="74"/>
      <c r="F85" s="7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44"/>
      <c r="B86" s="39"/>
      <c r="C86" s="65"/>
      <c r="D86" s="41"/>
      <c r="E86" s="74"/>
      <c r="F86" s="7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44"/>
      <c r="B87" s="39"/>
      <c r="C87" s="65"/>
      <c r="D87" s="41"/>
      <c r="E87" s="74"/>
      <c r="F87" s="7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44"/>
      <c r="B88" s="39"/>
      <c r="C88" s="65"/>
      <c r="D88" s="41"/>
      <c r="E88" s="74"/>
      <c r="F88" s="7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44"/>
      <c r="B89" s="39"/>
      <c r="C89" s="65"/>
      <c r="D89" s="41"/>
      <c r="E89" s="74"/>
      <c r="F89" s="7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44"/>
      <c r="B90" s="39"/>
      <c r="C90" s="65"/>
      <c r="D90" s="41"/>
      <c r="E90" s="74"/>
      <c r="F90" s="7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44"/>
      <c r="B91" s="39"/>
      <c r="C91" s="65"/>
      <c r="D91" s="41"/>
      <c r="E91" s="74"/>
      <c r="F91" s="7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44"/>
      <c r="B92" s="39"/>
      <c r="C92" s="65"/>
      <c r="D92" s="41"/>
      <c r="E92" s="74"/>
      <c r="F92" s="7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44"/>
      <c r="B93" s="39"/>
      <c r="C93" s="65"/>
      <c r="D93" s="41"/>
      <c r="E93" s="74"/>
      <c r="F93" s="7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44"/>
      <c r="B94" s="39"/>
      <c r="C94" s="65"/>
      <c r="D94" s="41"/>
      <c r="E94" s="74"/>
      <c r="F94" s="7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44"/>
      <c r="B95" s="39"/>
      <c r="C95" s="65"/>
      <c r="D95" s="41"/>
      <c r="E95" s="74"/>
      <c r="F95" s="7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44"/>
      <c r="B96" s="39"/>
      <c r="C96" s="65"/>
      <c r="D96" s="41"/>
      <c r="E96" s="74"/>
      <c r="F96" s="7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44"/>
      <c r="B97" s="39"/>
      <c r="C97" s="65"/>
      <c r="D97" s="41"/>
      <c r="E97" s="74"/>
      <c r="F97" s="7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44"/>
      <c r="B98" s="39"/>
      <c r="C98" s="65"/>
      <c r="D98" s="41"/>
      <c r="E98" s="74"/>
      <c r="F98" s="7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44"/>
      <c r="B99" s="39"/>
      <c r="C99" s="65"/>
      <c r="D99" s="41"/>
      <c r="E99" s="74"/>
      <c r="F99" s="7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44"/>
      <c r="B100" s="39"/>
      <c r="C100" s="65"/>
      <c r="D100" s="41"/>
      <c r="E100" s="74"/>
      <c r="F100" s="7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44"/>
      <c r="B101" s="39"/>
      <c r="C101" s="65"/>
      <c r="D101" s="41"/>
      <c r="E101" s="74"/>
      <c r="F101" s="7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44"/>
      <c r="B102" s="39"/>
      <c r="C102" s="65"/>
      <c r="D102" s="41"/>
      <c r="E102" s="74"/>
      <c r="F102" s="7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44"/>
      <c r="B103" s="39"/>
      <c r="C103" s="65"/>
      <c r="D103" s="41"/>
      <c r="E103" s="74"/>
      <c r="F103" s="7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44"/>
      <c r="B104" s="39"/>
      <c r="C104" s="65"/>
      <c r="D104" s="41"/>
      <c r="E104" s="74"/>
      <c r="F104" s="7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44"/>
      <c r="B105" s="39"/>
      <c r="C105" s="65"/>
      <c r="D105" s="41"/>
      <c r="E105" s="74"/>
      <c r="F105" s="7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44"/>
      <c r="B106" s="39"/>
      <c r="C106" s="65"/>
      <c r="D106" s="41"/>
      <c r="E106" s="74"/>
      <c r="F106" s="7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44"/>
      <c r="B107" s="39"/>
      <c r="C107" s="65"/>
      <c r="D107" s="41"/>
      <c r="E107" s="74"/>
      <c r="F107" s="7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44"/>
      <c r="B108" s="39"/>
      <c r="C108" s="65"/>
      <c r="D108" s="41"/>
      <c r="E108" s="74"/>
      <c r="F108" s="7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44"/>
      <c r="B109" s="39"/>
      <c r="C109" s="65"/>
      <c r="D109" s="41"/>
      <c r="E109" s="74"/>
      <c r="F109" s="7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44"/>
      <c r="B110" s="39"/>
      <c r="C110" s="65"/>
      <c r="D110" s="41"/>
      <c r="E110" s="74"/>
      <c r="F110" s="7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44"/>
      <c r="B111" s="39"/>
      <c r="C111" s="65"/>
      <c r="D111" s="41"/>
      <c r="E111" s="74"/>
      <c r="F111" s="7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44"/>
      <c r="B112" s="39"/>
      <c r="C112" s="65"/>
      <c r="D112" s="41"/>
      <c r="E112" s="74"/>
      <c r="F112" s="7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44"/>
      <c r="B113" s="39"/>
      <c r="C113" s="65"/>
      <c r="D113" s="41"/>
      <c r="E113" s="74"/>
      <c r="F113" s="7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44"/>
      <c r="B114" s="39"/>
      <c r="C114" s="65"/>
      <c r="D114" s="41"/>
      <c r="E114" s="74"/>
      <c r="F114" s="7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44"/>
      <c r="B115" s="39"/>
      <c r="C115" s="65"/>
      <c r="D115" s="41"/>
      <c r="E115" s="74"/>
      <c r="F115" s="7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44"/>
      <c r="B116" s="39"/>
      <c r="C116" s="65"/>
      <c r="D116" s="41"/>
      <c r="E116" s="74"/>
      <c r="F116" s="7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44"/>
      <c r="B117" s="39"/>
      <c r="C117" s="65"/>
      <c r="D117" s="41"/>
      <c r="E117" s="74"/>
      <c r="F117" s="7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44"/>
      <c r="B118" s="39"/>
      <c r="C118" s="65"/>
      <c r="D118" s="41"/>
      <c r="E118" s="74"/>
      <c r="F118" s="7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44"/>
      <c r="B119" s="39"/>
      <c r="C119" s="65"/>
      <c r="D119" s="41"/>
      <c r="E119" s="74"/>
      <c r="F119" s="7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44"/>
      <c r="B120" s="39"/>
      <c r="C120" s="65"/>
      <c r="D120" s="41"/>
      <c r="E120" s="74"/>
      <c r="F120" s="7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44"/>
      <c r="B121" s="39"/>
      <c r="C121" s="65"/>
      <c r="D121" s="41"/>
      <c r="E121" s="74"/>
      <c r="F121" s="7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44"/>
      <c r="B122" s="39"/>
      <c r="C122" s="65"/>
      <c r="D122" s="41"/>
      <c r="E122" s="74"/>
      <c r="F122" s="7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44"/>
      <c r="B123" s="39"/>
      <c r="C123" s="65"/>
      <c r="D123" s="41"/>
      <c r="E123" s="74"/>
      <c r="F123" s="7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44"/>
      <c r="B124" s="39"/>
      <c r="C124" s="65"/>
      <c r="D124" s="41"/>
      <c r="E124" s="74"/>
      <c r="F124" s="7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44"/>
      <c r="B125" s="39"/>
      <c r="C125" s="65"/>
      <c r="D125" s="41"/>
      <c r="E125" s="74"/>
      <c r="F125" s="7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44"/>
      <c r="B126" s="39"/>
      <c r="C126" s="65"/>
      <c r="D126" s="41"/>
      <c r="E126" s="74"/>
      <c r="F126" s="7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44"/>
      <c r="B127" s="39"/>
      <c r="C127" s="65"/>
      <c r="D127" s="41"/>
      <c r="E127" s="74"/>
      <c r="F127" s="7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44"/>
      <c r="B128" s="39"/>
      <c r="C128" s="65"/>
      <c r="D128" s="41"/>
      <c r="E128" s="74"/>
      <c r="F128" s="7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44"/>
      <c r="B129" s="39"/>
      <c r="C129" s="65"/>
      <c r="D129" s="41"/>
      <c r="E129" s="74"/>
      <c r="F129" s="7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44"/>
      <c r="B130" s="39"/>
      <c r="C130" s="65"/>
      <c r="D130" s="41"/>
      <c r="E130" s="74"/>
      <c r="F130" s="7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44"/>
      <c r="B131" s="39"/>
      <c r="C131" s="65"/>
      <c r="D131" s="41"/>
      <c r="E131" s="74"/>
      <c r="F131" s="7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44"/>
      <c r="B132" s="39"/>
      <c r="C132" s="65"/>
      <c r="D132" s="41"/>
      <c r="E132" s="74"/>
      <c r="F132" s="7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44"/>
      <c r="B133" s="39"/>
      <c r="C133" s="65"/>
      <c r="D133" s="41"/>
      <c r="E133" s="74"/>
      <c r="F133" s="7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44"/>
      <c r="B134" s="39"/>
      <c r="C134" s="65"/>
      <c r="D134" s="41"/>
      <c r="E134" s="74"/>
      <c r="F134" s="7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44"/>
      <c r="B135" s="39"/>
      <c r="C135" s="65"/>
      <c r="D135" s="41"/>
      <c r="E135" s="74"/>
      <c r="F135" s="7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44"/>
      <c r="B136" s="39"/>
      <c r="C136" s="65"/>
      <c r="D136" s="41"/>
      <c r="E136" s="74"/>
      <c r="F136" s="7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44"/>
      <c r="B137" s="39"/>
      <c r="C137" s="65"/>
      <c r="D137" s="41"/>
      <c r="E137" s="74"/>
      <c r="F137" s="7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44"/>
      <c r="B138" s="39"/>
      <c r="C138" s="65"/>
      <c r="D138" s="41"/>
      <c r="E138" s="74"/>
      <c r="F138" s="7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44"/>
      <c r="B139" s="39"/>
      <c r="C139" s="65"/>
      <c r="D139" s="41"/>
      <c r="E139" s="74"/>
      <c r="F139" s="7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44"/>
      <c r="B140" s="39"/>
      <c r="C140" s="65"/>
      <c r="D140" s="41"/>
      <c r="E140" s="74"/>
      <c r="F140" s="7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44"/>
      <c r="B141" s="39"/>
      <c r="C141" s="65"/>
      <c r="D141" s="41"/>
      <c r="E141" s="74"/>
      <c r="F141" s="7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44"/>
      <c r="B142" s="39"/>
      <c r="C142" s="65"/>
      <c r="D142" s="41"/>
      <c r="E142" s="74"/>
      <c r="F142" s="7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44"/>
      <c r="B143" s="39"/>
      <c r="C143" s="65"/>
      <c r="D143" s="41"/>
      <c r="E143" s="74"/>
      <c r="F143" s="7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44"/>
      <c r="B144" s="39"/>
      <c r="C144" s="65"/>
      <c r="D144" s="41"/>
      <c r="E144" s="74"/>
      <c r="F144" s="7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44"/>
      <c r="B145" s="39"/>
      <c r="C145" s="65"/>
      <c r="D145" s="41"/>
      <c r="E145" s="74"/>
      <c r="F145" s="7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44"/>
      <c r="B146" s="39"/>
      <c r="C146" s="65"/>
      <c r="D146" s="41"/>
      <c r="E146" s="74"/>
      <c r="F146" s="7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44"/>
      <c r="B147" s="39"/>
      <c r="C147" s="65"/>
      <c r="D147" s="41"/>
      <c r="E147" s="74"/>
      <c r="F147" s="7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44"/>
      <c r="B148" s="39"/>
      <c r="C148" s="65"/>
      <c r="D148" s="41"/>
      <c r="E148" s="74"/>
      <c r="F148" s="7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44"/>
      <c r="B149" s="39"/>
      <c r="C149" s="65"/>
      <c r="D149" s="41"/>
      <c r="E149" s="74"/>
      <c r="F149" s="7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44"/>
      <c r="B150" s="39"/>
      <c r="C150" s="65"/>
      <c r="D150" s="41"/>
      <c r="E150" s="74"/>
      <c r="F150" s="7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44"/>
      <c r="B151" s="39"/>
      <c r="C151" s="65"/>
      <c r="D151" s="41"/>
      <c r="E151" s="74"/>
      <c r="F151" s="7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44"/>
      <c r="B152" s="39"/>
      <c r="C152" s="65"/>
      <c r="D152" s="41"/>
      <c r="E152" s="74"/>
      <c r="F152" s="7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44"/>
      <c r="B153" s="39"/>
      <c r="C153" s="65"/>
      <c r="D153" s="41"/>
      <c r="E153" s="74"/>
      <c r="F153" s="7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44"/>
      <c r="B154" s="39"/>
      <c r="C154" s="65"/>
      <c r="D154" s="41"/>
      <c r="E154" s="74"/>
      <c r="F154" s="7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44"/>
      <c r="B155" s="39"/>
      <c r="C155" s="65"/>
      <c r="D155" s="41"/>
      <c r="E155" s="74"/>
      <c r="F155" s="7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44"/>
      <c r="B156" s="39"/>
      <c r="C156" s="65"/>
      <c r="D156" s="41"/>
      <c r="E156" s="74"/>
      <c r="F156" s="7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44"/>
      <c r="B157" s="39"/>
      <c r="C157" s="65"/>
      <c r="D157" s="41"/>
      <c r="E157" s="74"/>
      <c r="F157" s="7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44"/>
      <c r="B158" s="39"/>
      <c r="C158" s="65"/>
      <c r="D158" s="41"/>
      <c r="E158" s="74"/>
      <c r="F158" s="7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44"/>
      <c r="B159" s="39"/>
      <c r="C159" s="65"/>
      <c r="D159" s="41"/>
      <c r="E159" s="74"/>
      <c r="F159" s="7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44"/>
      <c r="B160" s="39"/>
      <c r="C160" s="65"/>
      <c r="D160" s="41"/>
      <c r="E160" s="74"/>
      <c r="F160" s="7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44"/>
      <c r="B161" s="39"/>
      <c r="C161" s="65"/>
      <c r="D161" s="41"/>
      <c r="E161" s="74"/>
      <c r="F161" s="7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44"/>
      <c r="B162" s="39"/>
      <c r="C162" s="65"/>
      <c r="D162" s="41"/>
      <c r="E162" s="74"/>
      <c r="F162" s="7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44"/>
      <c r="B163" s="39"/>
      <c r="C163" s="65"/>
      <c r="D163" s="41"/>
      <c r="E163" s="74"/>
      <c r="F163" s="7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44"/>
      <c r="B164" s="39"/>
      <c r="C164" s="65"/>
      <c r="D164" s="41"/>
      <c r="E164" s="74"/>
      <c r="F164" s="7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44"/>
      <c r="B165" s="39"/>
      <c r="C165" s="65"/>
      <c r="D165" s="41"/>
      <c r="E165" s="74"/>
      <c r="F165" s="7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44"/>
      <c r="B166" s="39"/>
      <c r="C166" s="65"/>
      <c r="D166" s="41"/>
      <c r="E166" s="74"/>
      <c r="F166" s="7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44"/>
      <c r="B167" s="39"/>
      <c r="C167" s="65"/>
      <c r="D167" s="41"/>
      <c r="E167" s="74"/>
      <c r="F167" s="7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44"/>
      <c r="B168" s="39"/>
      <c r="C168" s="65"/>
      <c r="D168" s="41"/>
      <c r="E168" s="74"/>
      <c r="F168" s="7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44"/>
      <c r="B169" s="39"/>
      <c r="C169" s="65"/>
      <c r="D169" s="41"/>
      <c r="E169" s="74"/>
      <c r="F169" s="7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44"/>
      <c r="B170" s="39"/>
      <c r="C170" s="65"/>
      <c r="D170" s="41"/>
      <c r="E170" s="74"/>
      <c r="F170" s="7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44"/>
      <c r="B171" s="39"/>
      <c r="C171" s="65"/>
      <c r="D171" s="41"/>
      <c r="E171" s="74"/>
      <c r="F171" s="7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44"/>
      <c r="B172" s="39"/>
      <c r="C172" s="65"/>
      <c r="D172" s="41"/>
      <c r="E172" s="74"/>
      <c r="F172" s="7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44"/>
      <c r="B173" s="39"/>
      <c r="C173" s="65"/>
      <c r="D173" s="41"/>
      <c r="E173" s="74"/>
      <c r="F173" s="7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44"/>
      <c r="B174" s="39"/>
      <c r="C174" s="65"/>
      <c r="D174" s="41"/>
      <c r="E174" s="74"/>
      <c r="F174" s="7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44"/>
      <c r="B175" s="39"/>
      <c r="C175" s="65"/>
      <c r="D175" s="41"/>
      <c r="E175" s="74"/>
      <c r="F175" s="7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44"/>
      <c r="B176" s="39"/>
      <c r="C176" s="65"/>
      <c r="D176" s="41"/>
      <c r="E176" s="74"/>
      <c r="F176" s="7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44"/>
      <c r="B177" s="39"/>
      <c r="C177" s="65"/>
      <c r="D177" s="41"/>
      <c r="E177" s="74"/>
      <c r="F177" s="7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44"/>
      <c r="B178" s="39"/>
      <c r="C178" s="65"/>
      <c r="D178" s="41"/>
      <c r="E178" s="74"/>
      <c r="F178" s="7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44"/>
      <c r="B179" s="39"/>
      <c r="C179" s="65"/>
      <c r="D179" s="41"/>
      <c r="E179" s="74"/>
      <c r="F179" s="7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44"/>
      <c r="B180" s="39"/>
      <c r="C180" s="65"/>
      <c r="D180" s="41"/>
      <c r="E180" s="74"/>
      <c r="F180" s="7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44"/>
      <c r="B181" s="39"/>
      <c r="C181" s="65"/>
      <c r="D181" s="41"/>
      <c r="E181" s="74"/>
      <c r="F181" s="7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44"/>
      <c r="B182" s="39"/>
      <c r="C182" s="65"/>
      <c r="D182" s="41"/>
      <c r="E182" s="74"/>
      <c r="F182" s="7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44"/>
      <c r="B183" s="39"/>
      <c r="C183" s="65"/>
      <c r="D183" s="41"/>
      <c r="E183" s="74"/>
      <c r="F183" s="7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44"/>
      <c r="B184" s="39"/>
      <c r="C184" s="65"/>
      <c r="D184" s="41"/>
      <c r="E184" s="74"/>
      <c r="F184" s="7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44"/>
      <c r="B185" s="39"/>
      <c r="C185" s="65"/>
      <c r="D185" s="41"/>
      <c r="E185" s="74"/>
      <c r="F185" s="7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44"/>
      <c r="B186" s="39"/>
      <c r="C186" s="65"/>
      <c r="D186" s="41"/>
      <c r="E186" s="74"/>
      <c r="F186" s="7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44"/>
      <c r="B187" s="39"/>
      <c r="C187" s="65"/>
      <c r="D187" s="41"/>
      <c r="E187" s="74"/>
      <c r="F187" s="7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44"/>
      <c r="B188" s="39"/>
      <c r="C188" s="65"/>
      <c r="D188" s="41"/>
      <c r="E188" s="74"/>
      <c r="F188" s="7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44"/>
      <c r="B189" s="39"/>
      <c r="C189" s="65"/>
      <c r="D189" s="41"/>
      <c r="E189" s="74"/>
      <c r="F189" s="7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44"/>
      <c r="B190" s="39"/>
      <c r="C190" s="65"/>
      <c r="D190" s="41"/>
      <c r="E190" s="74"/>
      <c r="F190" s="7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44"/>
      <c r="B191" s="39"/>
      <c r="C191" s="65"/>
      <c r="D191" s="41"/>
      <c r="E191" s="74"/>
      <c r="F191" s="7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44"/>
      <c r="B192" s="39"/>
      <c r="C192" s="65"/>
      <c r="D192" s="41"/>
      <c r="E192" s="74"/>
      <c r="F192" s="7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44"/>
      <c r="B193" s="39"/>
      <c r="C193" s="65"/>
      <c r="D193" s="41"/>
      <c r="E193" s="74"/>
      <c r="F193" s="7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44"/>
      <c r="B194" s="39"/>
      <c r="C194" s="65"/>
      <c r="D194" s="41"/>
      <c r="E194" s="74"/>
      <c r="F194" s="7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44"/>
      <c r="B195" s="39"/>
      <c r="C195" s="65"/>
      <c r="D195" s="41"/>
      <c r="E195" s="74"/>
      <c r="F195" s="7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44"/>
      <c r="B196" s="39"/>
      <c r="C196" s="65"/>
      <c r="D196" s="41"/>
      <c r="E196" s="74"/>
      <c r="F196" s="7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44"/>
      <c r="B197" s="39"/>
      <c r="C197" s="65"/>
      <c r="D197" s="41"/>
      <c r="E197" s="74"/>
      <c r="F197" s="7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44"/>
      <c r="B198" s="39"/>
      <c r="C198" s="65"/>
      <c r="D198" s="41"/>
      <c r="E198" s="74"/>
      <c r="F198" s="7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44"/>
      <c r="B199" s="39"/>
      <c r="C199" s="65"/>
      <c r="D199" s="41"/>
      <c r="E199" s="74"/>
      <c r="F199" s="7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44"/>
      <c r="B200" s="39"/>
      <c r="C200" s="65"/>
      <c r="D200" s="41"/>
      <c r="E200" s="74"/>
      <c r="F200" s="7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44"/>
      <c r="B201" s="39"/>
      <c r="C201" s="65"/>
      <c r="D201" s="41"/>
      <c r="E201" s="74"/>
      <c r="F201" s="7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44"/>
      <c r="B202" s="39"/>
      <c r="C202" s="65"/>
      <c r="D202" s="41"/>
      <c r="E202" s="74"/>
      <c r="F202" s="7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44"/>
      <c r="B203" s="39"/>
      <c r="C203" s="65"/>
      <c r="D203" s="41"/>
      <c r="E203" s="74"/>
      <c r="F203" s="7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44"/>
      <c r="B204" s="39"/>
      <c r="C204" s="65"/>
      <c r="D204" s="41"/>
      <c r="E204" s="74"/>
      <c r="F204" s="7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44"/>
      <c r="B205" s="39"/>
      <c r="C205" s="65"/>
      <c r="D205" s="41"/>
      <c r="E205" s="74"/>
      <c r="F205" s="7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44"/>
      <c r="B206" s="39"/>
      <c r="C206" s="65"/>
      <c r="D206" s="41"/>
      <c r="E206" s="74"/>
      <c r="F206" s="7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44"/>
      <c r="B207" s="39"/>
      <c r="C207" s="65"/>
      <c r="D207" s="41"/>
      <c r="E207" s="74"/>
      <c r="F207" s="7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44"/>
      <c r="B208" s="39"/>
      <c r="C208" s="65"/>
      <c r="D208" s="41"/>
      <c r="E208" s="74"/>
      <c r="F208" s="7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44"/>
      <c r="B209" s="39"/>
      <c r="C209" s="65"/>
      <c r="D209" s="41"/>
      <c r="E209" s="74"/>
      <c r="F209" s="7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44"/>
      <c r="B210" s="39"/>
      <c r="C210" s="65"/>
      <c r="D210" s="41"/>
      <c r="E210" s="74"/>
      <c r="F210" s="7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44"/>
      <c r="B211" s="39"/>
      <c r="C211" s="65"/>
      <c r="D211" s="41"/>
      <c r="E211" s="74"/>
      <c r="F211" s="7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44"/>
      <c r="B212" s="39"/>
      <c r="C212" s="65"/>
      <c r="D212" s="41"/>
      <c r="E212" s="74"/>
      <c r="F212" s="7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44"/>
      <c r="B213" s="39"/>
      <c r="C213" s="65"/>
      <c r="D213" s="41"/>
      <c r="E213" s="74"/>
      <c r="F213" s="7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44"/>
      <c r="B214" s="39"/>
      <c r="C214" s="65"/>
      <c r="D214" s="41"/>
      <c r="E214" s="74"/>
      <c r="F214" s="7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44"/>
      <c r="B215" s="39"/>
      <c r="C215" s="65"/>
      <c r="D215" s="41"/>
      <c r="E215" s="74"/>
      <c r="F215" s="7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44"/>
      <c r="B216" s="39"/>
      <c r="C216" s="65"/>
      <c r="D216" s="41"/>
      <c r="E216" s="74"/>
      <c r="F216" s="7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44"/>
      <c r="B217" s="39"/>
      <c r="C217" s="65"/>
      <c r="D217" s="41"/>
      <c r="E217" s="74"/>
      <c r="F217" s="7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44"/>
      <c r="B218" s="39"/>
      <c r="C218" s="65"/>
      <c r="D218" s="41"/>
      <c r="E218" s="74"/>
      <c r="F218" s="7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44"/>
      <c r="B219" s="39"/>
      <c r="C219" s="65"/>
      <c r="D219" s="41"/>
      <c r="E219" s="74"/>
      <c r="F219" s="7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44"/>
      <c r="B220" s="39"/>
      <c r="C220" s="65"/>
      <c r="D220" s="41"/>
      <c r="E220" s="74"/>
      <c r="F220" s="7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44"/>
      <c r="B221" s="39"/>
      <c r="C221" s="65"/>
      <c r="D221" s="41"/>
      <c r="E221" s="74"/>
      <c r="F221" s="7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44"/>
      <c r="B222" s="39"/>
      <c r="C222" s="65"/>
      <c r="D222" s="41"/>
      <c r="E222" s="74"/>
      <c r="F222" s="7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44"/>
      <c r="B223" s="39"/>
      <c r="C223" s="65"/>
      <c r="D223" s="41"/>
      <c r="E223" s="74"/>
      <c r="F223" s="7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44"/>
      <c r="B224" s="39"/>
      <c r="C224" s="65"/>
      <c r="D224" s="41"/>
      <c r="E224" s="74"/>
      <c r="F224" s="7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44"/>
      <c r="B225" s="39"/>
      <c r="C225" s="65"/>
      <c r="D225" s="41"/>
      <c r="E225" s="74"/>
      <c r="F225" s="7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44"/>
      <c r="B226" s="39"/>
      <c r="C226" s="65"/>
      <c r="D226" s="41"/>
      <c r="E226" s="74"/>
      <c r="F226" s="7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44"/>
      <c r="B227" s="39"/>
      <c r="C227" s="65"/>
      <c r="D227" s="41"/>
      <c r="E227" s="74"/>
      <c r="F227" s="7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44"/>
      <c r="B228" s="39"/>
      <c r="C228" s="65"/>
      <c r="D228" s="41"/>
      <c r="E228" s="74"/>
      <c r="F228" s="7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44"/>
      <c r="B229" s="39"/>
      <c r="C229" s="65"/>
      <c r="D229" s="41"/>
      <c r="E229" s="74"/>
      <c r="F229" s="7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44"/>
      <c r="B230" s="39"/>
      <c r="C230" s="65"/>
      <c r="D230" s="41"/>
      <c r="E230" s="74"/>
      <c r="F230" s="7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44"/>
      <c r="B231" s="39"/>
      <c r="C231" s="65"/>
      <c r="D231" s="41"/>
      <c r="E231" s="74"/>
      <c r="F231" s="7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44"/>
      <c r="B232" s="39"/>
      <c r="C232" s="65"/>
      <c r="D232" s="41"/>
      <c r="E232" s="74"/>
      <c r="F232" s="7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44"/>
      <c r="B233" s="39"/>
      <c r="C233" s="65"/>
      <c r="D233" s="41"/>
      <c r="E233" s="74"/>
      <c r="F233" s="7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44"/>
      <c r="B234" s="39"/>
      <c r="C234" s="65"/>
      <c r="D234" s="41"/>
      <c r="E234" s="74"/>
      <c r="F234" s="7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44"/>
      <c r="B235" s="39"/>
      <c r="C235" s="65"/>
      <c r="D235" s="41"/>
      <c r="E235" s="74"/>
      <c r="F235" s="7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44"/>
      <c r="B236" s="39"/>
      <c r="C236" s="65"/>
      <c r="D236" s="41"/>
      <c r="E236" s="74"/>
      <c r="F236" s="7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44"/>
      <c r="B237" s="39"/>
      <c r="C237" s="65"/>
      <c r="D237" s="41"/>
      <c r="E237" s="74"/>
      <c r="F237" s="7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44"/>
      <c r="B238" s="39"/>
      <c r="C238" s="65"/>
      <c r="D238" s="41"/>
      <c r="E238" s="74"/>
      <c r="F238" s="7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44"/>
      <c r="B239" s="39"/>
      <c r="C239" s="65"/>
      <c r="D239" s="41"/>
      <c r="E239" s="74"/>
      <c r="F239" s="7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44"/>
      <c r="B240" s="39"/>
      <c r="C240" s="65"/>
      <c r="D240" s="41"/>
      <c r="E240" s="74"/>
      <c r="F240" s="7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44"/>
      <c r="B241" s="39"/>
      <c r="C241" s="65"/>
      <c r="D241" s="41"/>
      <c r="E241" s="74"/>
      <c r="F241" s="7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44"/>
      <c r="B242" s="39"/>
      <c r="C242" s="65"/>
      <c r="D242" s="41"/>
      <c r="E242" s="74"/>
      <c r="F242" s="7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44"/>
      <c r="B243" s="39"/>
      <c r="C243" s="65"/>
      <c r="D243" s="41"/>
      <c r="E243" s="74"/>
      <c r="F243" s="7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44"/>
      <c r="B244" s="39"/>
      <c r="C244" s="65"/>
      <c r="D244" s="41"/>
      <c r="E244" s="74"/>
      <c r="F244" s="7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44"/>
      <c r="B245" s="39"/>
      <c r="C245" s="65"/>
      <c r="D245" s="41"/>
      <c r="E245" s="74"/>
      <c r="F245" s="7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44"/>
      <c r="B246" s="39"/>
      <c r="C246" s="65"/>
      <c r="D246" s="41"/>
      <c r="E246" s="74"/>
      <c r="F246" s="7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44"/>
      <c r="B247" s="39"/>
      <c r="C247" s="65"/>
      <c r="D247" s="41"/>
      <c r="E247" s="74"/>
      <c r="F247" s="7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44"/>
      <c r="B248" s="39"/>
      <c r="C248" s="65"/>
      <c r="D248" s="41"/>
      <c r="E248" s="74"/>
      <c r="F248" s="7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44"/>
      <c r="B249" s="39"/>
      <c r="C249" s="65"/>
      <c r="D249" s="41"/>
      <c r="E249" s="74"/>
      <c r="F249" s="7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44"/>
      <c r="B250" s="39"/>
      <c r="C250" s="65"/>
      <c r="D250" s="41"/>
      <c r="E250" s="74"/>
      <c r="F250" s="7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44"/>
      <c r="B251" s="39"/>
      <c r="C251" s="65"/>
      <c r="D251" s="41"/>
      <c r="E251" s="74"/>
      <c r="F251" s="7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44"/>
      <c r="B252" s="39"/>
      <c r="C252" s="65"/>
      <c r="D252" s="41"/>
      <c r="E252" s="74"/>
      <c r="F252" s="7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44"/>
      <c r="B253" s="39"/>
      <c r="C253" s="65"/>
      <c r="D253" s="41"/>
      <c r="E253" s="74"/>
      <c r="F253" s="7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44"/>
      <c r="B254" s="39"/>
      <c r="C254" s="65"/>
      <c r="D254" s="41"/>
      <c r="E254" s="74"/>
      <c r="F254" s="7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44"/>
      <c r="B255" s="39"/>
      <c r="C255" s="65"/>
      <c r="D255" s="41"/>
      <c r="E255" s="74"/>
      <c r="F255" s="7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44"/>
      <c r="B256" s="39"/>
      <c r="C256" s="65"/>
      <c r="D256" s="41"/>
      <c r="E256" s="74"/>
      <c r="F256" s="7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44"/>
      <c r="B257" s="39"/>
      <c r="C257" s="65"/>
      <c r="D257" s="41"/>
      <c r="E257" s="74"/>
      <c r="F257" s="7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44"/>
      <c r="B258" s="39"/>
      <c r="C258" s="65"/>
      <c r="D258" s="41"/>
      <c r="E258" s="74"/>
      <c r="F258" s="7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44"/>
      <c r="B259" s="39"/>
      <c r="C259" s="65"/>
      <c r="D259" s="41"/>
      <c r="E259" s="74"/>
      <c r="F259" s="7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44"/>
      <c r="B260" s="39"/>
      <c r="C260" s="65"/>
      <c r="D260" s="41"/>
      <c r="E260" s="74"/>
      <c r="F260" s="7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44"/>
      <c r="B261" s="39"/>
      <c r="C261" s="65"/>
      <c r="D261" s="41"/>
      <c r="E261" s="74"/>
      <c r="F261" s="7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44"/>
      <c r="B262" s="39"/>
      <c r="C262" s="65"/>
      <c r="D262" s="41"/>
      <c r="E262" s="74"/>
      <c r="F262" s="7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44"/>
      <c r="B263" s="39"/>
      <c r="C263" s="65"/>
      <c r="D263" s="41"/>
      <c r="E263" s="74"/>
      <c r="F263" s="7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44"/>
      <c r="B264" s="39"/>
      <c r="C264" s="65"/>
      <c r="D264" s="41"/>
      <c r="E264" s="74"/>
      <c r="F264" s="7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44"/>
      <c r="B265" s="39"/>
      <c r="C265" s="65"/>
      <c r="D265" s="41"/>
      <c r="E265" s="74"/>
      <c r="F265" s="7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44"/>
      <c r="B266" s="39"/>
      <c r="C266" s="65"/>
      <c r="D266" s="41"/>
      <c r="E266" s="74"/>
      <c r="F266" s="7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44"/>
      <c r="B267" s="39"/>
      <c r="C267" s="65"/>
      <c r="D267" s="41"/>
      <c r="E267" s="74"/>
      <c r="F267" s="7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44"/>
      <c r="B268" s="39"/>
      <c r="C268" s="65"/>
      <c r="D268" s="41"/>
      <c r="E268" s="74"/>
      <c r="F268" s="7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44"/>
      <c r="B269" s="39"/>
      <c r="C269" s="65"/>
      <c r="D269" s="41"/>
      <c r="E269" s="74"/>
      <c r="F269" s="7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44"/>
      <c r="B270" s="39"/>
      <c r="C270" s="65"/>
      <c r="D270" s="41"/>
      <c r="E270" s="74"/>
      <c r="F270" s="7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44"/>
      <c r="B271" s="39"/>
      <c r="C271" s="65"/>
      <c r="D271" s="41"/>
      <c r="E271" s="74"/>
      <c r="F271" s="7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44"/>
      <c r="B272" s="39"/>
      <c r="C272" s="65"/>
      <c r="D272" s="41"/>
      <c r="E272" s="74"/>
      <c r="F272" s="7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44"/>
      <c r="B273" s="39"/>
      <c r="C273" s="65"/>
      <c r="D273" s="41"/>
      <c r="E273" s="74"/>
      <c r="F273" s="7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44"/>
      <c r="B274" s="39"/>
      <c r="C274" s="65"/>
      <c r="D274" s="41"/>
      <c r="E274" s="74"/>
      <c r="F274" s="7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44"/>
      <c r="B275" s="39"/>
      <c r="C275" s="65"/>
      <c r="D275" s="41"/>
      <c r="E275" s="74"/>
      <c r="F275" s="7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44"/>
      <c r="B276" s="39"/>
      <c r="C276" s="65"/>
      <c r="D276" s="41"/>
      <c r="E276" s="74"/>
      <c r="F276" s="7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44"/>
      <c r="B277" s="39"/>
      <c r="C277" s="65"/>
      <c r="D277" s="41"/>
      <c r="E277" s="74"/>
      <c r="F277" s="7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44"/>
      <c r="B278" s="39"/>
      <c r="C278" s="65"/>
      <c r="D278" s="41"/>
      <c r="E278" s="74"/>
      <c r="F278" s="7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44"/>
      <c r="B279" s="39"/>
      <c r="C279" s="65"/>
      <c r="D279" s="41"/>
      <c r="E279" s="74"/>
      <c r="F279" s="7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44"/>
      <c r="B280" s="39"/>
      <c r="C280" s="65"/>
      <c r="D280" s="41"/>
      <c r="E280" s="74"/>
      <c r="F280" s="7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44"/>
      <c r="B281" s="39"/>
      <c r="C281" s="65"/>
      <c r="D281" s="41"/>
      <c r="E281" s="74"/>
      <c r="F281" s="7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44"/>
      <c r="B282" s="39"/>
      <c r="C282" s="65"/>
      <c r="D282" s="41"/>
      <c r="E282" s="74"/>
      <c r="F282" s="7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44"/>
      <c r="B283" s="39"/>
      <c r="C283" s="65"/>
      <c r="D283" s="41"/>
      <c r="E283" s="74"/>
      <c r="F283" s="7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44"/>
      <c r="B284" s="39"/>
      <c r="C284" s="65"/>
      <c r="D284" s="41"/>
      <c r="E284" s="74"/>
      <c r="F284" s="7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44"/>
      <c r="B285" s="39"/>
      <c r="C285" s="65"/>
      <c r="D285" s="41"/>
      <c r="E285" s="74"/>
      <c r="F285" s="7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44"/>
      <c r="B286" s="39"/>
      <c r="C286" s="65"/>
      <c r="D286" s="41"/>
      <c r="E286" s="74"/>
      <c r="F286" s="7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44"/>
      <c r="B287" s="39"/>
      <c r="C287" s="65"/>
      <c r="D287" s="41"/>
      <c r="E287" s="74"/>
      <c r="F287" s="7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44"/>
      <c r="B288" s="39"/>
      <c r="C288" s="65"/>
      <c r="D288" s="41"/>
      <c r="E288" s="74"/>
      <c r="F288" s="7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44"/>
      <c r="B289" s="39"/>
      <c r="C289" s="65"/>
      <c r="D289" s="41"/>
      <c r="E289" s="74"/>
      <c r="F289" s="7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44"/>
      <c r="B290" s="39"/>
      <c r="C290" s="65"/>
      <c r="D290" s="41"/>
      <c r="E290" s="74"/>
      <c r="F290" s="7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44"/>
      <c r="B291" s="39"/>
      <c r="C291" s="65"/>
      <c r="D291" s="41"/>
      <c r="E291" s="74"/>
      <c r="F291" s="7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44"/>
      <c r="B292" s="39"/>
      <c r="C292" s="65"/>
      <c r="D292" s="41"/>
      <c r="E292" s="74"/>
      <c r="F292" s="7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44"/>
      <c r="B293" s="39"/>
      <c r="C293" s="65"/>
      <c r="D293" s="41"/>
      <c r="E293" s="74"/>
      <c r="F293" s="7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44"/>
      <c r="B294" s="39"/>
      <c r="C294" s="65"/>
      <c r="D294" s="41"/>
      <c r="E294" s="74"/>
      <c r="F294" s="7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44"/>
      <c r="B295" s="39"/>
      <c r="C295" s="65"/>
      <c r="D295" s="41"/>
      <c r="E295" s="74"/>
      <c r="F295" s="7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44"/>
      <c r="B296" s="39"/>
      <c r="C296" s="65"/>
      <c r="D296" s="41"/>
      <c r="E296" s="74"/>
      <c r="F296" s="7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44"/>
      <c r="B297" s="39"/>
      <c r="C297" s="65"/>
      <c r="D297" s="41"/>
      <c r="E297" s="74"/>
      <c r="F297" s="7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44"/>
      <c r="B298" s="39"/>
      <c r="C298" s="65"/>
      <c r="D298" s="41"/>
      <c r="E298" s="74"/>
      <c r="F298" s="7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44"/>
      <c r="B299" s="39"/>
      <c r="C299" s="65"/>
      <c r="D299" s="41"/>
      <c r="E299" s="74"/>
      <c r="F299" s="7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44"/>
      <c r="B300" s="39"/>
      <c r="C300" s="65"/>
      <c r="D300" s="41"/>
      <c r="E300" s="74"/>
      <c r="F300" s="7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44"/>
      <c r="B301" s="39"/>
      <c r="C301" s="65"/>
      <c r="D301" s="41"/>
      <c r="E301" s="74"/>
      <c r="F301" s="7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44"/>
      <c r="B302" s="39"/>
      <c r="C302" s="65"/>
      <c r="D302" s="41"/>
      <c r="E302" s="74"/>
      <c r="F302" s="7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44"/>
      <c r="B303" s="39"/>
      <c r="C303" s="65"/>
      <c r="D303" s="41"/>
      <c r="E303" s="74"/>
      <c r="F303" s="7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44"/>
      <c r="B304" s="39"/>
      <c r="C304" s="65"/>
      <c r="D304" s="41"/>
      <c r="E304" s="74"/>
      <c r="F304" s="7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44"/>
      <c r="B305" s="39"/>
      <c r="C305" s="65"/>
      <c r="D305" s="41"/>
      <c r="E305" s="74"/>
      <c r="F305" s="7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44"/>
      <c r="B306" s="39"/>
      <c r="C306" s="65"/>
      <c r="D306" s="41"/>
      <c r="E306" s="74"/>
      <c r="F306" s="7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44"/>
      <c r="B307" s="39"/>
      <c r="C307" s="65"/>
      <c r="D307" s="41"/>
      <c r="E307" s="74"/>
      <c r="F307" s="7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44"/>
      <c r="B308" s="39"/>
      <c r="C308" s="65"/>
      <c r="D308" s="41"/>
      <c r="E308" s="74"/>
      <c r="F308" s="7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44"/>
      <c r="B309" s="39"/>
      <c r="C309" s="65"/>
      <c r="D309" s="41"/>
      <c r="E309" s="74"/>
      <c r="F309" s="7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44"/>
      <c r="B310" s="39"/>
      <c r="C310" s="65"/>
      <c r="D310" s="41"/>
      <c r="E310" s="74"/>
      <c r="F310" s="7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44"/>
      <c r="B311" s="39"/>
      <c r="C311" s="65"/>
      <c r="D311" s="41"/>
      <c r="E311" s="74"/>
      <c r="F311" s="7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44"/>
      <c r="B312" s="39"/>
      <c r="C312" s="65"/>
      <c r="D312" s="41"/>
      <c r="E312" s="74"/>
      <c r="F312" s="7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44"/>
      <c r="B313" s="39"/>
      <c r="C313" s="65"/>
      <c r="D313" s="41"/>
      <c r="E313" s="74"/>
      <c r="F313" s="7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44"/>
      <c r="B314" s="39"/>
      <c r="C314" s="65"/>
      <c r="D314" s="41"/>
      <c r="E314" s="74"/>
      <c r="F314" s="7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44"/>
      <c r="B315" s="39"/>
      <c r="C315" s="65"/>
      <c r="D315" s="41"/>
      <c r="E315" s="74"/>
      <c r="F315" s="7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44"/>
      <c r="B316" s="39"/>
      <c r="C316" s="65"/>
      <c r="D316" s="41"/>
      <c r="E316" s="74"/>
      <c r="F316" s="7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44"/>
      <c r="B317" s="39"/>
      <c r="C317" s="65"/>
      <c r="D317" s="41"/>
      <c r="E317" s="74"/>
      <c r="F317" s="7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44"/>
      <c r="B318" s="39"/>
      <c r="C318" s="65"/>
      <c r="D318" s="41"/>
      <c r="E318" s="74"/>
      <c r="F318" s="7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44"/>
      <c r="B319" s="39"/>
      <c r="C319" s="65"/>
      <c r="D319" s="41"/>
      <c r="E319" s="74"/>
      <c r="F319" s="7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44"/>
      <c r="B320" s="39"/>
      <c r="C320" s="65"/>
      <c r="D320" s="41"/>
      <c r="E320" s="74"/>
      <c r="F320" s="7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44"/>
      <c r="B321" s="39"/>
      <c r="C321" s="65"/>
      <c r="D321" s="41"/>
      <c r="E321" s="74"/>
      <c r="F321" s="7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44"/>
      <c r="B322" s="39"/>
      <c r="C322" s="65"/>
      <c r="D322" s="41"/>
      <c r="E322" s="74"/>
      <c r="F322" s="7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44"/>
      <c r="B323" s="39"/>
      <c r="C323" s="65"/>
      <c r="D323" s="41"/>
      <c r="E323" s="74"/>
      <c r="F323" s="7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44"/>
      <c r="B324" s="39"/>
      <c r="C324" s="65"/>
      <c r="D324" s="41"/>
      <c r="E324" s="74"/>
      <c r="F324" s="7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44"/>
      <c r="B325" s="39"/>
      <c r="C325" s="65"/>
      <c r="D325" s="41"/>
      <c r="E325" s="74"/>
      <c r="F325" s="7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44"/>
      <c r="B326" s="39"/>
      <c r="C326" s="65"/>
      <c r="D326" s="41"/>
      <c r="E326" s="74"/>
      <c r="F326" s="7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44"/>
      <c r="B327" s="39"/>
      <c r="C327" s="65"/>
      <c r="D327" s="41"/>
      <c r="E327" s="74"/>
      <c r="F327" s="7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44"/>
      <c r="B328" s="39"/>
      <c r="C328" s="65"/>
      <c r="D328" s="41"/>
      <c r="E328" s="74"/>
      <c r="F328" s="7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44"/>
      <c r="B329" s="39"/>
      <c r="C329" s="65"/>
      <c r="D329" s="41"/>
      <c r="E329" s="74"/>
      <c r="F329" s="7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44"/>
      <c r="B330" s="39"/>
      <c r="C330" s="65"/>
      <c r="D330" s="41"/>
      <c r="E330" s="74"/>
      <c r="F330" s="7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44"/>
      <c r="B331" s="39"/>
      <c r="C331" s="65"/>
      <c r="D331" s="41"/>
      <c r="E331" s="74"/>
      <c r="F331" s="7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44"/>
      <c r="B332" s="39"/>
      <c r="C332" s="65"/>
      <c r="D332" s="41"/>
      <c r="E332" s="74"/>
      <c r="F332" s="7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44"/>
      <c r="B333" s="39"/>
      <c r="C333" s="65"/>
      <c r="D333" s="41"/>
      <c r="E333" s="74"/>
      <c r="F333" s="7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44"/>
      <c r="B334" s="39"/>
      <c r="C334" s="65"/>
      <c r="D334" s="41"/>
      <c r="E334" s="74"/>
      <c r="F334" s="7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44"/>
      <c r="B335" s="39"/>
      <c r="C335" s="65"/>
      <c r="D335" s="41"/>
      <c r="E335" s="74"/>
      <c r="F335" s="7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44"/>
      <c r="B336" s="39"/>
      <c r="C336" s="65"/>
      <c r="D336" s="41"/>
      <c r="E336" s="74"/>
      <c r="F336" s="7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44"/>
      <c r="B337" s="39"/>
      <c r="C337" s="65"/>
      <c r="D337" s="41"/>
      <c r="E337" s="74"/>
      <c r="F337" s="7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44"/>
      <c r="B338" s="39"/>
      <c r="C338" s="65"/>
      <c r="D338" s="41"/>
      <c r="E338" s="74"/>
      <c r="F338" s="7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44"/>
      <c r="B339" s="39"/>
      <c r="C339" s="65"/>
      <c r="D339" s="41"/>
      <c r="E339" s="74"/>
      <c r="F339" s="7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44"/>
      <c r="B340" s="39"/>
      <c r="C340" s="65"/>
      <c r="D340" s="41"/>
      <c r="E340" s="74"/>
      <c r="F340" s="7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44"/>
      <c r="B341" s="39"/>
      <c r="C341" s="65"/>
      <c r="D341" s="41"/>
      <c r="E341" s="74"/>
      <c r="F341" s="7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44"/>
      <c r="B342" s="39"/>
      <c r="C342" s="65"/>
      <c r="D342" s="41"/>
      <c r="E342" s="74"/>
      <c r="F342" s="7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44"/>
      <c r="B343" s="39"/>
      <c r="C343" s="65"/>
      <c r="D343" s="41"/>
      <c r="E343" s="74"/>
      <c r="F343" s="7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44"/>
      <c r="B344" s="39"/>
      <c r="C344" s="65"/>
      <c r="D344" s="41"/>
      <c r="E344" s="74"/>
      <c r="F344" s="7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44"/>
      <c r="B345" s="39"/>
      <c r="C345" s="65"/>
      <c r="D345" s="41"/>
      <c r="E345" s="74"/>
      <c r="F345" s="7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44"/>
      <c r="B346" s="39"/>
      <c r="C346" s="65"/>
      <c r="D346" s="41"/>
      <c r="E346" s="74"/>
      <c r="F346" s="7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44"/>
      <c r="B347" s="39"/>
      <c r="C347" s="65"/>
      <c r="D347" s="41"/>
      <c r="E347" s="74"/>
      <c r="F347" s="7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44"/>
      <c r="B348" s="39"/>
      <c r="C348" s="65"/>
      <c r="D348" s="41"/>
      <c r="E348" s="74"/>
      <c r="F348" s="7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44"/>
      <c r="B349" s="39"/>
      <c r="C349" s="65"/>
      <c r="D349" s="41"/>
      <c r="E349" s="74"/>
      <c r="F349" s="7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44"/>
      <c r="B350" s="39"/>
      <c r="C350" s="65"/>
      <c r="D350" s="41"/>
      <c r="E350" s="74"/>
      <c r="F350" s="7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44"/>
      <c r="B351" s="39"/>
      <c r="C351" s="65"/>
      <c r="D351" s="41"/>
      <c r="E351" s="74"/>
      <c r="F351" s="7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44"/>
      <c r="B352" s="39"/>
      <c r="C352" s="65"/>
      <c r="D352" s="41"/>
      <c r="E352" s="74"/>
      <c r="F352" s="7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44"/>
      <c r="B353" s="39"/>
      <c r="C353" s="65"/>
      <c r="D353" s="41"/>
      <c r="E353" s="74"/>
      <c r="F353" s="7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44"/>
      <c r="B354" s="39"/>
      <c r="C354" s="65"/>
      <c r="D354" s="41"/>
      <c r="E354" s="74"/>
      <c r="F354" s="7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44"/>
      <c r="B355" s="39"/>
      <c r="C355" s="65"/>
      <c r="D355" s="41"/>
      <c r="E355" s="74"/>
      <c r="F355" s="7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44"/>
      <c r="B356" s="39"/>
      <c r="C356" s="65"/>
      <c r="D356" s="41"/>
      <c r="E356" s="74"/>
      <c r="F356" s="7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44"/>
      <c r="B357" s="39"/>
      <c r="C357" s="65"/>
      <c r="D357" s="41"/>
      <c r="E357" s="74"/>
      <c r="F357" s="7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44"/>
      <c r="B358" s="39"/>
      <c r="C358" s="65"/>
      <c r="D358" s="41"/>
      <c r="E358" s="74"/>
      <c r="F358" s="7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44"/>
      <c r="B359" s="39"/>
      <c r="C359" s="65"/>
      <c r="D359" s="41"/>
      <c r="E359" s="74"/>
      <c r="F359" s="7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44"/>
      <c r="B360" s="39"/>
      <c r="C360" s="65"/>
      <c r="D360" s="41"/>
      <c r="E360" s="74"/>
      <c r="F360" s="7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44"/>
      <c r="B361" s="39"/>
      <c r="C361" s="65"/>
      <c r="D361" s="41"/>
      <c r="E361" s="74"/>
      <c r="F361" s="7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44"/>
      <c r="B362" s="39"/>
      <c r="C362" s="65"/>
      <c r="D362" s="41"/>
      <c r="E362" s="74"/>
      <c r="F362" s="7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44"/>
      <c r="B363" s="39"/>
      <c r="C363" s="65"/>
      <c r="D363" s="41"/>
      <c r="E363" s="74"/>
      <c r="F363" s="7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44"/>
      <c r="B364" s="39"/>
      <c r="C364" s="65"/>
      <c r="D364" s="41"/>
      <c r="E364" s="74"/>
      <c r="F364" s="7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44"/>
      <c r="B365" s="39"/>
      <c r="C365" s="65"/>
      <c r="D365" s="41"/>
      <c r="E365" s="74"/>
      <c r="F365" s="7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44"/>
      <c r="B366" s="39"/>
      <c r="C366" s="65"/>
      <c r="D366" s="41"/>
      <c r="E366" s="74"/>
      <c r="F366" s="7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44"/>
      <c r="B367" s="39"/>
      <c r="C367" s="65"/>
      <c r="D367" s="41"/>
      <c r="E367" s="74"/>
      <c r="F367" s="7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44"/>
      <c r="B368" s="39"/>
      <c r="C368" s="65"/>
      <c r="D368" s="41"/>
      <c r="E368" s="74"/>
      <c r="F368" s="7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44"/>
      <c r="B369" s="39"/>
      <c r="C369" s="65"/>
      <c r="D369" s="41"/>
      <c r="E369" s="74"/>
      <c r="F369" s="7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44"/>
      <c r="B370" s="39"/>
      <c r="C370" s="65"/>
      <c r="D370" s="41"/>
      <c r="E370" s="74"/>
      <c r="F370" s="7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44"/>
      <c r="B371" s="39"/>
      <c r="C371" s="65"/>
      <c r="D371" s="41"/>
      <c r="E371" s="74"/>
      <c r="F371" s="7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44"/>
      <c r="B372" s="39"/>
      <c r="C372" s="65"/>
      <c r="D372" s="41"/>
      <c r="E372" s="74"/>
      <c r="F372" s="7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44"/>
      <c r="B373" s="39"/>
      <c r="C373" s="65"/>
      <c r="D373" s="41"/>
      <c r="E373" s="74"/>
      <c r="F373" s="7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44"/>
      <c r="B374" s="39"/>
      <c r="C374" s="65"/>
      <c r="D374" s="41"/>
      <c r="E374" s="74"/>
      <c r="F374" s="7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44"/>
      <c r="B375" s="39"/>
      <c r="C375" s="65"/>
      <c r="D375" s="41"/>
      <c r="E375" s="74"/>
      <c r="F375" s="7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44"/>
      <c r="B376" s="39"/>
      <c r="C376" s="65"/>
      <c r="D376" s="41"/>
      <c r="E376" s="74"/>
      <c r="F376" s="7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44"/>
      <c r="B377" s="39"/>
      <c r="C377" s="65"/>
      <c r="D377" s="41"/>
      <c r="E377" s="74"/>
      <c r="F377" s="7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44"/>
      <c r="B378" s="39"/>
      <c r="C378" s="65"/>
      <c r="D378" s="41"/>
      <c r="E378" s="74"/>
      <c r="F378" s="7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44"/>
      <c r="B379" s="39"/>
      <c r="C379" s="65"/>
      <c r="D379" s="41"/>
      <c r="E379" s="74"/>
      <c r="F379" s="7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44"/>
      <c r="B380" s="39"/>
      <c r="C380" s="65"/>
      <c r="D380" s="41"/>
      <c r="E380" s="74"/>
      <c r="F380" s="7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44"/>
      <c r="B381" s="39"/>
      <c r="C381" s="65"/>
      <c r="D381" s="41"/>
      <c r="E381" s="74"/>
      <c r="F381" s="7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44"/>
      <c r="B382" s="39"/>
      <c r="C382" s="65"/>
      <c r="D382" s="41"/>
      <c r="E382" s="74"/>
      <c r="F382" s="7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44"/>
      <c r="B383" s="39"/>
      <c r="C383" s="65"/>
      <c r="D383" s="41"/>
      <c r="E383" s="74"/>
      <c r="F383" s="7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44"/>
      <c r="B384" s="39"/>
      <c r="C384" s="65"/>
      <c r="D384" s="41"/>
      <c r="E384" s="74"/>
      <c r="F384" s="7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44"/>
      <c r="B385" s="39"/>
      <c r="C385" s="65"/>
      <c r="D385" s="41"/>
      <c r="E385" s="74"/>
      <c r="F385" s="7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44"/>
      <c r="B386" s="39"/>
      <c r="C386" s="65"/>
      <c r="D386" s="41"/>
      <c r="E386" s="74"/>
      <c r="F386" s="7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44"/>
      <c r="B387" s="39"/>
      <c r="C387" s="65"/>
      <c r="D387" s="41"/>
      <c r="E387" s="74"/>
      <c r="F387" s="7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44"/>
      <c r="B388" s="39"/>
      <c r="C388" s="65"/>
      <c r="D388" s="41"/>
      <c r="E388" s="74"/>
      <c r="F388" s="7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44"/>
      <c r="B389" s="39"/>
      <c r="C389" s="65"/>
      <c r="D389" s="41"/>
      <c r="E389" s="74"/>
      <c r="F389" s="7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44"/>
      <c r="B390" s="39"/>
      <c r="C390" s="65"/>
      <c r="D390" s="41"/>
      <c r="E390" s="74"/>
      <c r="F390" s="7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44"/>
      <c r="B391" s="39"/>
      <c r="C391" s="65"/>
      <c r="D391" s="41"/>
      <c r="E391" s="74"/>
      <c r="F391" s="7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44"/>
      <c r="B392" s="39"/>
      <c r="C392" s="65"/>
      <c r="D392" s="41"/>
      <c r="E392" s="74"/>
      <c r="F392" s="7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44"/>
      <c r="B393" s="39"/>
      <c r="C393" s="65"/>
      <c r="D393" s="41"/>
      <c r="E393" s="74"/>
      <c r="F393" s="7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44"/>
      <c r="B394" s="39"/>
      <c r="C394" s="65"/>
      <c r="D394" s="41"/>
      <c r="E394" s="74"/>
      <c r="F394" s="7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44"/>
      <c r="B395" s="39"/>
      <c r="C395" s="65"/>
      <c r="D395" s="41"/>
      <c r="E395" s="74"/>
      <c r="F395" s="7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44"/>
      <c r="B396" s="39"/>
      <c r="C396" s="65"/>
      <c r="D396" s="41"/>
      <c r="E396" s="74"/>
      <c r="F396" s="7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44"/>
      <c r="B397" s="39"/>
      <c r="C397" s="65"/>
      <c r="D397" s="41"/>
      <c r="E397" s="74"/>
      <c r="F397" s="7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44"/>
      <c r="B398" s="39"/>
      <c r="C398" s="65"/>
      <c r="D398" s="41"/>
      <c r="E398" s="74"/>
      <c r="F398" s="7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44"/>
      <c r="B399" s="39"/>
      <c r="C399" s="65"/>
      <c r="D399" s="41"/>
      <c r="E399" s="74"/>
      <c r="F399" s="7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44"/>
      <c r="B400" s="39"/>
      <c r="C400" s="65"/>
      <c r="D400" s="41"/>
      <c r="E400" s="74"/>
      <c r="F400" s="7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44"/>
      <c r="B401" s="39"/>
      <c r="C401" s="65"/>
      <c r="D401" s="41"/>
      <c r="E401" s="74"/>
      <c r="F401" s="7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44"/>
      <c r="B402" s="39"/>
      <c r="C402" s="65"/>
      <c r="D402" s="41"/>
      <c r="E402" s="74"/>
      <c r="F402" s="7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44"/>
      <c r="B403" s="39"/>
      <c r="C403" s="65"/>
      <c r="D403" s="41"/>
      <c r="E403" s="74"/>
      <c r="F403" s="7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44"/>
      <c r="B404" s="39"/>
      <c r="C404" s="65"/>
      <c r="D404" s="41"/>
      <c r="E404" s="74"/>
      <c r="F404" s="7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44"/>
      <c r="B405" s="39"/>
      <c r="C405" s="65"/>
      <c r="D405" s="41"/>
      <c r="E405" s="74"/>
      <c r="F405" s="7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44"/>
      <c r="B406" s="39"/>
      <c r="C406" s="65"/>
      <c r="D406" s="41"/>
      <c r="E406" s="74"/>
      <c r="F406" s="7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44"/>
      <c r="B407" s="39"/>
      <c r="C407" s="65"/>
      <c r="D407" s="41"/>
      <c r="E407" s="74"/>
      <c r="F407" s="7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44"/>
      <c r="B408" s="39"/>
      <c r="C408" s="65"/>
      <c r="D408" s="41"/>
      <c r="E408" s="74"/>
      <c r="F408" s="7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44"/>
      <c r="B409" s="39"/>
      <c r="C409" s="65"/>
      <c r="D409" s="41"/>
      <c r="E409" s="74"/>
      <c r="F409" s="7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44"/>
      <c r="B410" s="39"/>
      <c r="C410" s="65"/>
      <c r="D410" s="41"/>
      <c r="E410" s="74"/>
      <c r="F410" s="7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44"/>
      <c r="B411" s="39"/>
      <c r="C411" s="65"/>
      <c r="D411" s="41"/>
      <c r="E411" s="74"/>
      <c r="F411" s="7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44"/>
      <c r="B412" s="39"/>
      <c r="C412" s="65"/>
      <c r="D412" s="41"/>
      <c r="E412" s="74"/>
      <c r="F412" s="7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44"/>
      <c r="B413" s="39"/>
      <c r="C413" s="65"/>
      <c r="D413" s="41"/>
      <c r="E413" s="74"/>
      <c r="F413" s="7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44"/>
      <c r="B414" s="39"/>
      <c r="C414" s="65"/>
      <c r="D414" s="41"/>
      <c r="E414" s="74"/>
      <c r="F414" s="7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44"/>
      <c r="B415" s="39"/>
      <c r="C415" s="65"/>
      <c r="D415" s="41"/>
      <c r="E415" s="74"/>
      <c r="F415" s="7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44"/>
      <c r="B416" s="39"/>
      <c r="C416" s="65"/>
      <c r="D416" s="41"/>
      <c r="E416" s="74"/>
      <c r="F416" s="7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44"/>
      <c r="B417" s="39"/>
      <c r="C417" s="65"/>
      <c r="D417" s="41"/>
      <c r="E417" s="74"/>
      <c r="F417" s="7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44"/>
      <c r="B418" s="39"/>
      <c r="C418" s="65"/>
      <c r="D418" s="41"/>
      <c r="E418" s="74"/>
      <c r="F418" s="7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44"/>
      <c r="B419" s="39"/>
      <c r="C419" s="65"/>
      <c r="D419" s="41"/>
      <c r="E419" s="74"/>
      <c r="F419" s="7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44"/>
      <c r="B420" s="39"/>
      <c r="C420" s="65"/>
      <c r="D420" s="41"/>
      <c r="E420" s="74"/>
      <c r="F420" s="7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44"/>
      <c r="B421" s="39"/>
      <c r="C421" s="65"/>
      <c r="D421" s="41"/>
      <c r="E421" s="74"/>
      <c r="F421" s="7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44"/>
      <c r="B422" s="39"/>
      <c r="C422" s="65"/>
      <c r="D422" s="41"/>
      <c r="E422" s="74"/>
      <c r="F422" s="7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44"/>
      <c r="B423" s="39"/>
      <c r="C423" s="65"/>
      <c r="D423" s="41"/>
      <c r="E423" s="74"/>
      <c r="F423" s="7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44"/>
      <c r="B424" s="39"/>
      <c r="C424" s="65"/>
      <c r="D424" s="41"/>
      <c r="E424" s="74"/>
      <c r="F424" s="7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44"/>
      <c r="B425" s="39"/>
      <c r="C425" s="65"/>
      <c r="D425" s="41"/>
      <c r="E425" s="74"/>
      <c r="F425" s="7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44"/>
      <c r="B426" s="39"/>
      <c r="C426" s="65"/>
      <c r="D426" s="41"/>
      <c r="E426" s="74"/>
      <c r="F426" s="7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44"/>
      <c r="B427" s="39"/>
      <c r="C427" s="65"/>
      <c r="D427" s="41"/>
      <c r="E427" s="74"/>
      <c r="F427" s="7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44"/>
      <c r="B428" s="39"/>
      <c r="C428" s="65"/>
      <c r="D428" s="41"/>
      <c r="E428" s="74"/>
      <c r="F428" s="7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44"/>
      <c r="B429" s="39"/>
      <c r="C429" s="65"/>
      <c r="D429" s="41"/>
      <c r="E429" s="74"/>
      <c r="F429" s="7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44"/>
      <c r="B430" s="39"/>
      <c r="C430" s="65"/>
      <c r="D430" s="41"/>
      <c r="E430" s="74"/>
      <c r="F430" s="7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44"/>
      <c r="B431" s="39"/>
      <c r="C431" s="65"/>
      <c r="D431" s="41"/>
      <c r="E431" s="74"/>
      <c r="F431" s="7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44"/>
      <c r="B432" s="39"/>
      <c r="C432" s="65"/>
      <c r="D432" s="41"/>
      <c r="E432" s="74"/>
      <c r="F432" s="7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44"/>
      <c r="B433" s="39"/>
      <c r="C433" s="65"/>
      <c r="D433" s="41"/>
      <c r="E433" s="74"/>
      <c r="F433" s="7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44"/>
      <c r="B434" s="39"/>
      <c r="C434" s="65"/>
      <c r="D434" s="41"/>
      <c r="E434" s="74"/>
      <c r="F434" s="7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44"/>
      <c r="B435" s="39"/>
      <c r="C435" s="65"/>
      <c r="D435" s="41"/>
      <c r="E435" s="74"/>
      <c r="F435" s="7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44"/>
      <c r="B436" s="39"/>
      <c r="C436" s="65"/>
      <c r="D436" s="41"/>
      <c r="E436" s="74"/>
      <c r="F436" s="7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44"/>
      <c r="B437" s="39"/>
      <c r="C437" s="65"/>
      <c r="D437" s="41"/>
      <c r="E437" s="74"/>
      <c r="F437" s="7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44"/>
      <c r="B438" s="39"/>
      <c r="C438" s="65"/>
      <c r="D438" s="41"/>
      <c r="E438" s="74"/>
      <c r="F438" s="7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44"/>
      <c r="B439" s="39"/>
      <c r="C439" s="65"/>
      <c r="D439" s="41"/>
      <c r="E439" s="74"/>
      <c r="F439" s="7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44"/>
      <c r="B440" s="39"/>
      <c r="C440" s="65"/>
      <c r="D440" s="41"/>
      <c r="E440" s="74"/>
      <c r="F440" s="7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44"/>
      <c r="B441" s="39"/>
      <c r="C441" s="65"/>
      <c r="D441" s="41"/>
      <c r="E441" s="74"/>
      <c r="F441" s="7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44"/>
      <c r="B442" s="39"/>
      <c r="C442" s="65"/>
      <c r="D442" s="41"/>
      <c r="E442" s="74"/>
      <c r="F442" s="7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44"/>
      <c r="B443" s="39"/>
      <c r="C443" s="65"/>
      <c r="D443" s="41"/>
      <c r="E443" s="74"/>
      <c r="F443" s="7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44"/>
      <c r="B444" s="39"/>
      <c r="C444" s="65"/>
      <c r="D444" s="41"/>
      <c r="E444" s="74"/>
      <c r="F444" s="7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44"/>
      <c r="B445" s="39"/>
      <c r="C445" s="65"/>
      <c r="D445" s="41"/>
      <c r="E445" s="74"/>
      <c r="F445" s="7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44"/>
      <c r="B446" s="39"/>
      <c r="C446" s="65"/>
      <c r="D446" s="41"/>
      <c r="E446" s="74"/>
      <c r="F446" s="7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44"/>
      <c r="B447" s="39"/>
      <c r="C447" s="65"/>
      <c r="D447" s="41"/>
      <c r="E447" s="74"/>
      <c r="F447" s="7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44"/>
      <c r="B448" s="39"/>
      <c r="C448" s="65"/>
      <c r="D448" s="41"/>
      <c r="E448" s="74"/>
      <c r="F448" s="7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44"/>
      <c r="B449" s="39"/>
      <c r="C449" s="65"/>
      <c r="D449" s="41"/>
      <c r="E449" s="74"/>
      <c r="F449" s="7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44"/>
      <c r="B450" s="39"/>
      <c r="C450" s="65"/>
      <c r="D450" s="41"/>
      <c r="E450" s="74"/>
      <c r="F450" s="7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44"/>
      <c r="B451" s="39"/>
      <c r="C451" s="65"/>
      <c r="D451" s="41"/>
      <c r="E451" s="74"/>
      <c r="F451" s="7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44"/>
      <c r="B452" s="39"/>
      <c r="C452" s="65"/>
      <c r="D452" s="41"/>
      <c r="E452" s="74"/>
      <c r="F452" s="7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44"/>
      <c r="B453" s="39"/>
      <c r="C453" s="65"/>
      <c r="D453" s="41"/>
      <c r="E453" s="74"/>
      <c r="F453" s="7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44"/>
      <c r="B454" s="39"/>
      <c r="C454" s="65"/>
      <c r="D454" s="41"/>
      <c r="E454" s="74"/>
      <c r="F454" s="7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44"/>
      <c r="B455" s="39"/>
      <c r="C455" s="65"/>
      <c r="D455" s="41"/>
      <c r="E455" s="74"/>
      <c r="F455" s="7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44"/>
      <c r="B456" s="39"/>
      <c r="C456" s="65"/>
      <c r="D456" s="41"/>
      <c r="E456" s="74"/>
      <c r="F456" s="7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44"/>
      <c r="B457" s="39"/>
      <c r="C457" s="65"/>
      <c r="D457" s="41"/>
      <c r="E457" s="74"/>
      <c r="F457" s="7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44"/>
      <c r="B458" s="39"/>
      <c r="C458" s="65"/>
      <c r="D458" s="41"/>
      <c r="E458" s="74"/>
      <c r="F458" s="7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44"/>
      <c r="B459" s="39"/>
      <c r="C459" s="65"/>
      <c r="D459" s="41"/>
      <c r="E459" s="74"/>
      <c r="F459" s="7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44"/>
      <c r="B460" s="39"/>
      <c r="C460" s="65"/>
      <c r="D460" s="41"/>
      <c r="E460" s="74"/>
      <c r="F460" s="7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44"/>
      <c r="B461" s="39"/>
      <c r="C461" s="65"/>
      <c r="D461" s="41"/>
      <c r="E461" s="74"/>
      <c r="F461" s="7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44"/>
      <c r="B462" s="39"/>
      <c r="C462" s="65"/>
      <c r="D462" s="41"/>
      <c r="E462" s="74"/>
      <c r="F462" s="7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44"/>
      <c r="B463" s="39"/>
      <c r="C463" s="65"/>
      <c r="D463" s="41"/>
      <c r="E463" s="74"/>
      <c r="F463" s="7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44"/>
      <c r="B464" s="39"/>
      <c r="C464" s="65"/>
      <c r="D464" s="41"/>
      <c r="E464" s="74"/>
      <c r="F464" s="7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44"/>
      <c r="B465" s="39"/>
      <c r="C465" s="65"/>
      <c r="D465" s="41"/>
      <c r="E465" s="74"/>
      <c r="F465" s="7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44"/>
      <c r="B466" s="39"/>
      <c r="C466" s="65"/>
      <c r="D466" s="41"/>
      <c r="E466" s="74"/>
      <c r="F466" s="7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44"/>
      <c r="B467" s="39"/>
      <c r="C467" s="65"/>
      <c r="D467" s="41"/>
      <c r="E467" s="74"/>
      <c r="F467" s="7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44"/>
      <c r="B468" s="39"/>
      <c r="C468" s="65"/>
      <c r="D468" s="41"/>
      <c r="E468" s="74"/>
      <c r="F468" s="7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44"/>
      <c r="B469" s="39"/>
      <c r="C469" s="65"/>
      <c r="D469" s="41"/>
      <c r="E469" s="74"/>
      <c r="F469" s="7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44"/>
      <c r="B470" s="39"/>
      <c r="C470" s="65"/>
      <c r="D470" s="41"/>
      <c r="E470" s="74"/>
      <c r="F470" s="7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44"/>
      <c r="B471" s="39"/>
      <c r="C471" s="65"/>
      <c r="D471" s="41"/>
      <c r="E471" s="74"/>
      <c r="F471" s="7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44"/>
      <c r="B472" s="39"/>
      <c r="C472" s="65"/>
      <c r="D472" s="41"/>
      <c r="E472" s="74"/>
      <c r="F472" s="7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44"/>
      <c r="B473" s="39"/>
      <c r="C473" s="65"/>
      <c r="D473" s="41"/>
      <c r="E473" s="74"/>
      <c r="F473" s="7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44"/>
      <c r="B474" s="39"/>
      <c r="C474" s="65"/>
      <c r="D474" s="41"/>
      <c r="E474" s="74"/>
      <c r="F474" s="7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44"/>
      <c r="B475" s="39"/>
      <c r="C475" s="65"/>
      <c r="D475" s="41"/>
      <c r="E475" s="74"/>
      <c r="F475" s="7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44"/>
      <c r="B476" s="39"/>
      <c r="C476" s="65"/>
      <c r="D476" s="41"/>
      <c r="E476" s="74"/>
      <c r="F476" s="7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44"/>
      <c r="B477" s="39"/>
      <c r="C477" s="65"/>
      <c r="D477" s="41"/>
      <c r="E477" s="74"/>
      <c r="F477" s="7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44"/>
      <c r="B478" s="39"/>
      <c r="C478" s="65"/>
      <c r="D478" s="41"/>
      <c r="E478" s="74"/>
      <c r="F478" s="7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44"/>
      <c r="B479" s="39"/>
      <c r="C479" s="65"/>
      <c r="D479" s="41"/>
      <c r="E479" s="74"/>
      <c r="F479" s="7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44"/>
      <c r="B480" s="39"/>
      <c r="C480" s="65"/>
      <c r="D480" s="41"/>
      <c r="E480" s="74"/>
      <c r="F480" s="7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44"/>
      <c r="B481" s="39"/>
      <c r="C481" s="65"/>
      <c r="D481" s="41"/>
      <c r="E481" s="74"/>
      <c r="F481" s="7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44"/>
      <c r="B482" s="39"/>
      <c r="C482" s="65"/>
      <c r="D482" s="41"/>
      <c r="E482" s="74"/>
      <c r="F482" s="7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44"/>
      <c r="B483" s="39"/>
      <c r="C483" s="65"/>
      <c r="D483" s="41"/>
      <c r="E483" s="74"/>
      <c r="F483" s="7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44"/>
      <c r="B484" s="39"/>
      <c r="C484" s="65"/>
      <c r="D484" s="41"/>
      <c r="E484" s="74"/>
      <c r="F484" s="7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44"/>
      <c r="B485" s="39"/>
      <c r="C485" s="65"/>
      <c r="D485" s="41"/>
      <c r="E485" s="74"/>
      <c r="F485" s="7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44"/>
      <c r="B486" s="39"/>
      <c r="C486" s="65"/>
      <c r="D486" s="41"/>
      <c r="E486" s="74"/>
      <c r="F486" s="7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44"/>
      <c r="B487" s="39"/>
      <c r="C487" s="65"/>
      <c r="D487" s="41"/>
      <c r="E487" s="74"/>
      <c r="F487" s="7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44"/>
      <c r="B488" s="39"/>
      <c r="C488" s="65"/>
      <c r="D488" s="41"/>
      <c r="E488" s="74"/>
      <c r="F488" s="7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44"/>
      <c r="B489" s="39"/>
      <c r="C489" s="65"/>
      <c r="D489" s="41"/>
      <c r="E489" s="74"/>
      <c r="F489" s="7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44"/>
      <c r="B490" s="39"/>
      <c r="C490" s="65"/>
      <c r="D490" s="41"/>
      <c r="E490" s="74"/>
      <c r="F490" s="7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44"/>
      <c r="B491" s="39"/>
      <c r="C491" s="65"/>
      <c r="D491" s="41"/>
      <c r="E491" s="74"/>
      <c r="F491" s="7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44"/>
      <c r="B492" s="39"/>
      <c r="C492" s="65"/>
      <c r="D492" s="41"/>
      <c r="E492" s="74"/>
      <c r="F492" s="7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44"/>
      <c r="B493" s="39"/>
      <c r="C493" s="65"/>
      <c r="D493" s="41"/>
      <c r="E493" s="74"/>
      <c r="F493" s="7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44"/>
      <c r="B494" s="39"/>
      <c r="C494" s="65"/>
      <c r="D494" s="41"/>
      <c r="E494" s="74"/>
      <c r="F494" s="7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44"/>
      <c r="B495" s="39"/>
      <c r="C495" s="65"/>
      <c r="D495" s="41"/>
      <c r="E495" s="74"/>
      <c r="F495" s="7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44"/>
      <c r="B496" s="39"/>
      <c r="C496" s="65"/>
      <c r="D496" s="41"/>
      <c r="E496" s="74"/>
      <c r="F496" s="7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44"/>
      <c r="B497" s="39"/>
      <c r="C497" s="65"/>
      <c r="D497" s="41"/>
      <c r="E497" s="74"/>
      <c r="F497" s="7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44"/>
      <c r="B498" s="39"/>
      <c r="C498" s="65"/>
      <c r="D498" s="41"/>
      <c r="E498" s="74"/>
      <c r="F498" s="7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44"/>
      <c r="B499" s="39"/>
      <c r="C499" s="65"/>
      <c r="D499" s="41"/>
      <c r="E499" s="74"/>
      <c r="F499" s="7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44"/>
      <c r="B500" s="39"/>
      <c r="C500" s="65"/>
      <c r="D500" s="41"/>
      <c r="E500" s="74"/>
      <c r="F500" s="7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44"/>
      <c r="B501" s="39"/>
      <c r="C501" s="65"/>
      <c r="D501" s="41"/>
      <c r="E501" s="74"/>
      <c r="F501" s="7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44"/>
      <c r="B502" s="39"/>
      <c r="C502" s="65"/>
      <c r="D502" s="41"/>
      <c r="E502" s="74"/>
      <c r="F502" s="7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44"/>
      <c r="B503" s="39"/>
      <c r="C503" s="65"/>
      <c r="D503" s="41"/>
      <c r="E503" s="74"/>
      <c r="F503" s="7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44"/>
      <c r="B504" s="39"/>
      <c r="C504" s="65"/>
      <c r="D504" s="41"/>
      <c r="E504" s="74"/>
      <c r="F504" s="7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44"/>
      <c r="B505" s="39"/>
      <c r="C505" s="65"/>
      <c r="D505" s="41"/>
      <c r="E505" s="74"/>
      <c r="F505" s="7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44"/>
      <c r="B506" s="39"/>
      <c r="C506" s="65"/>
      <c r="D506" s="41"/>
      <c r="E506" s="74"/>
      <c r="F506" s="7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44"/>
      <c r="B507" s="39"/>
      <c r="C507" s="65"/>
      <c r="D507" s="41"/>
      <c r="E507" s="74"/>
      <c r="F507" s="7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44"/>
      <c r="B508" s="39"/>
      <c r="C508" s="65"/>
      <c r="D508" s="41"/>
      <c r="E508" s="74"/>
      <c r="F508" s="7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44"/>
      <c r="B509" s="39"/>
      <c r="C509" s="65"/>
      <c r="D509" s="41"/>
      <c r="E509" s="74"/>
      <c r="F509" s="7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44"/>
      <c r="B510" s="39"/>
      <c r="C510" s="65"/>
      <c r="D510" s="41"/>
      <c r="E510" s="74"/>
      <c r="F510" s="7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44"/>
      <c r="B511" s="39"/>
      <c r="C511" s="65"/>
      <c r="D511" s="41"/>
      <c r="E511" s="74"/>
      <c r="F511" s="7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44"/>
      <c r="B512" s="39"/>
      <c r="C512" s="65"/>
      <c r="D512" s="41"/>
      <c r="E512" s="74"/>
      <c r="F512" s="7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44"/>
      <c r="B513" s="39"/>
      <c r="C513" s="65"/>
      <c r="D513" s="41"/>
      <c r="E513" s="74"/>
      <c r="F513" s="7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44"/>
      <c r="B514" s="39"/>
      <c r="C514" s="65"/>
      <c r="D514" s="41"/>
      <c r="E514" s="74"/>
      <c r="F514" s="7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44"/>
      <c r="B515" s="39"/>
      <c r="C515" s="65"/>
      <c r="D515" s="41"/>
      <c r="E515" s="74"/>
      <c r="F515" s="7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44"/>
      <c r="B516" s="39"/>
      <c r="C516" s="65"/>
      <c r="D516" s="41"/>
      <c r="E516" s="74"/>
      <c r="F516" s="7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44"/>
      <c r="B517" s="39"/>
      <c r="C517" s="65"/>
      <c r="D517" s="41"/>
      <c r="E517" s="74"/>
      <c r="F517" s="7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44"/>
      <c r="B518" s="39"/>
      <c r="C518" s="65"/>
      <c r="D518" s="41"/>
      <c r="E518" s="74"/>
      <c r="F518" s="7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44"/>
      <c r="B519" s="39"/>
      <c r="C519" s="65"/>
      <c r="D519" s="41"/>
      <c r="E519" s="74"/>
      <c r="F519" s="7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44"/>
      <c r="B520" s="39"/>
      <c r="C520" s="65"/>
      <c r="D520" s="41"/>
      <c r="E520" s="74"/>
      <c r="F520" s="7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44"/>
      <c r="B521" s="39"/>
      <c r="C521" s="65"/>
      <c r="D521" s="41"/>
      <c r="E521" s="74"/>
      <c r="F521" s="7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44"/>
      <c r="B522" s="39"/>
      <c r="C522" s="65"/>
      <c r="D522" s="41"/>
      <c r="E522" s="74"/>
      <c r="F522" s="7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44"/>
      <c r="B523" s="39"/>
      <c r="C523" s="65"/>
      <c r="D523" s="41"/>
      <c r="E523" s="74"/>
      <c r="F523" s="7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44"/>
      <c r="B524" s="39"/>
      <c r="C524" s="65"/>
      <c r="D524" s="41"/>
      <c r="E524" s="74"/>
      <c r="F524" s="7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44"/>
      <c r="B525" s="39"/>
      <c r="C525" s="65"/>
      <c r="D525" s="41"/>
      <c r="E525" s="74"/>
      <c r="F525" s="7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44"/>
      <c r="B526" s="39"/>
      <c r="C526" s="65"/>
      <c r="D526" s="41"/>
      <c r="E526" s="74"/>
      <c r="F526" s="7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44"/>
      <c r="B527" s="39"/>
      <c r="C527" s="65"/>
      <c r="D527" s="41"/>
      <c r="E527" s="74"/>
      <c r="F527" s="7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44"/>
      <c r="B528" s="39"/>
      <c r="C528" s="65"/>
      <c r="D528" s="41"/>
      <c r="E528" s="74"/>
      <c r="F528" s="7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44"/>
      <c r="B529" s="39"/>
      <c r="C529" s="65"/>
      <c r="D529" s="41"/>
      <c r="E529" s="74"/>
      <c r="F529" s="7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44"/>
      <c r="B530" s="39"/>
      <c r="C530" s="65"/>
      <c r="D530" s="41"/>
      <c r="E530" s="74"/>
      <c r="F530" s="7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44"/>
      <c r="B531" s="39"/>
      <c r="C531" s="65"/>
      <c r="D531" s="41"/>
      <c r="E531" s="74"/>
      <c r="F531" s="7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44"/>
      <c r="B532" s="39"/>
      <c r="C532" s="65"/>
      <c r="D532" s="41"/>
      <c r="E532" s="74"/>
      <c r="F532" s="7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44"/>
      <c r="B533" s="39"/>
      <c r="C533" s="65"/>
      <c r="D533" s="41"/>
      <c r="E533" s="74"/>
      <c r="F533" s="7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44"/>
      <c r="B534" s="39"/>
      <c r="C534" s="65"/>
      <c r="D534" s="41"/>
      <c r="E534" s="74"/>
      <c r="F534" s="7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44"/>
      <c r="B535" s="39"/>
      <c r="C535" s="65"/>
      <c r="D535" s="41"/>
      <c r="E535" s="74"/>
      <c r="F535" s="7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44"/>
      <c r="B536" s="39"/>
      <c r="C536" s="65"/>
      <c r="D536" s="41"/>
      <c r="E536" s="74"/>
      <c r="F536" s="7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44"/>
      <c r="B537" s="39"/>
      <c r="C537" s="65"/>
      <c r="D537" s="41"/>
      <c r="E537" s="74"/>
      <c r="F537" s="7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44"/>
      <c r="B538" s="39"/>
      <c r="C538" s="65"/>
      <c r="D538" s="41"/>
      <c r="E538" s="74"/>
      <c r="F538" s="7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44"/>
      <c r="B539" s="39"/>
      <c r="C539" s="65"/>
      <c r="D539" s="41"/>
      <c r="E539" s="74"/>
      <c r="F539" s="7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44"/>
      <c r="B540" s="39"/>
      <c r="C540" s="65"/>
      <c r="D540" s="41"/>
      <c r="E540" s="74"/>
      <c r="F540" s="7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44"/>
      <c r="B541" s="39"/>
      <c r="C541" s="65"/>
      <c r="D541" s="41"/>
      <c r="E541" s="74"/>
      <c r="F541" s="7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44"/>
      <c r="B542" s="39"/>
      <c r="C542" s="65"/>
      <c r="D542" s="41"/>
      <c r="E542" s="74"/>
      <c r="F542" s="7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44"/>
      <c r="B543" s="39"/>
      <c r="C543" s="65"/>
      <c r="D543" s="41"/>
      <c r="E543" s="74"/>
      <c r="F543" s="7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44"/>
      <c r="B544" s="39"/>
      <c r="C544" s="65"/>
      <c r="D544" s="41"/>
      <c r="E544" s="74"/>
      <c r="F544" s="7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44"/>
      <c r="B545" s="39"/>
      <c r="C545" s="65"/>
      <c r="D545" s="41"/>
      <c r="E545" s="74"/>
      <c r="F545" s="7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44"/>
      <c r="B546" s="39"/>
      <c r="C546" s="65"/>
      <c r="D546" s="41"/>
      <c r="E546" s="74"/>
      <c r="F546" s="7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44"/>
      <c r="B547" s="39"/>
      <c r="C547" s="65"/>
      <c r="D547" s="41"/>
      <c r="E547" s="74"/>
      <c r="F547" s="7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44"/>
      <c r="B548" s="39"/>
      <c r="C548" s="65"/>
      <c r="D548" s="41"/>
      <c r="E548" s="74"/>
      <c r="F548" s="7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44"/>
      <c r="B549" s="39"/>
      <c r="C549" s="65"/>
      <c r="D549" s="41"/>
      <c r="E549" s="74"/>
      <c r="F549" s="7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44"/>
      <c r="B550" s="39"/>
      <c r="C550" s="65"/>
      <c r="D550" s="41"/>
      <c r="E550" s="74"/>
      <c r="F550" s="7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44"/>
      <c r="B551" s="39"/>
      <c r="C551" s="65"/>
      <c r="D551" s="41"/>
      <c r="E551" s="74"/>
      <c r="F551" s="7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44"/>
      <c r="B552" s="39"/>
      <c r="C552" s="65"/>
      <c r="D552" s="41"/>
      <c r="E552" s="74"/>
      <c r="F552" s="7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44"/>
      <c r="B553" s="39"/>
      <c r="C553" s="65"/>
      <c r="D553" s="41"/>
      <c r="E553" s="74"/>
      <c r="F553" s="7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44"/>
      <c r="B554" s="39"/>
      <c r="C554" s="65"/>
      <c r="D554" s="41"/>
      <c r="E554" s="74"/>
      <c r="F554" s="7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44"/>
      <c r="B555" s="39"/>
      <c r="C555" s="65"/>
      <c r="D555" s="41"/>
      <c r="E555" s="74"/>
      <c r="F555" s="7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44"/>
      <c r="B556" s="39"/>
      <c r="C556" s="65"/>
      <c r="D556" s="41"/>
      <c r="E556" s="74"/>
      <c r="F556" s="7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44"/>
      <c r="B557" s="39"/>
      <c r="C557" s="65"/>
      <c r="D557" s="41"/>
      <c r="E557" s="74"/>
      <c r="F557" s="7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44"/>
      <c r="B558" s="39"/>
      <c r="C558" s="65"/>
      <c r="D558" s="41"/>
      <c r="E558" s="74"/>
      <c r="F558" s="7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44"/>
      <c r="B559" s="39"/>
      <c r="C559" s="65"/>
      <c r="D559" s="41"/>
      <c r="E559" s="74"/>
      <c r="F559" s="7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44"/>
      <c r="B560" s="39"/>
      <c r="C560" s="65"/>
      <c r="D560" s="41"/>
      <c r="E560" s="74"/>
      <c r="F560" s="7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44"/>
      <c r="B561" s="39"/>
      <c r="C561" s="65"/>
      <c r="D561" s="41"/>
      <c r="E561" s="74"/>
      <c r="F561" s="7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44"/>
      <c r="B562" s="39"/>
      <c r="C562" s="65"/>
      <c r="D562" s="41"/>
      <c r="E562" s="74"/>
      <c r="F562" s="7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44"/>
      <c r="B563" s="39"/>
      <c r="C563" s="65"/>
      <c r="D563" s="41"/>
      <c r="E563" s="74"/>
      <c r="F563" s="7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44"/>
      <c r="B564" s="39"/>
      <c r="C564" s="65"/>
      <c r="D564" s="41"/>
      <c r="E564" s="74"/>
      <c r="F564" s="7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44"/>
      <c r="B565" s="39"/>
      <c r="C565" s="65"/>
      <c r="D565" s="41"/>
      <c r="E565" s="74"/>
      <c r="F565" s="7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44"/>
      <c r="B566" s="39"/>
      <c r="C566" s="65"/>
      <c r="D566" s="41"/>
      <c r="E566" s="74"/>
      <c r="F566" s="7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44"/>
      <c r="B567" s="39"/>
      <c r="C567" s="65"/>
      <c r="D567" s="41"/>
      <c r="E567" s="74"/>
      <c r="F567" s="7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44"/>
      <c r="B568" s="39"/>
      <c r="C568" s="65"/>
      <c r="D568" s="41"/>
      <c r="E568" s="74"/>
      <c r="F568" s="7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44"/>
      <c r="B569" s="39"/>
      <c r="C569" s="65"/>
      <c r="D569" s="41"/>
      <c r="E569" s="74"/>
      <c r="F569" s="7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44"/>
      <c r="B570" s="39"/>
      <c r="C570" s="65"/>
      <c r="D570" s="41"/>
      <c r="E570" s="74"/>
      <c r="F570" s="7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44"/>
      <c r="B571" s="39"/>
      <c r="C571" s="65"/>
      <c r="D571" s="41"/>
      <c r="E571" s="74"/>
      <c r="F571" s="7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44"/>
      <c r="B572" s="39"/>
      <c r="C572" s="65"/>
      <c r="D572" s="41"/>
      <c r="E572" s="74"/>
      <c r="F572" s="7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44"/>
      <c r="B573" s="39"/>
      <c r="C573" s="65"/>
      <c r="D573" s="41"/>
      <c r="E573" s="74"/>
      <c r="F573" s="7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44"/>
      <c r="B574" s="39"/>
      <c r="C574" s="65"/>
      <c r="D574" s="41"/>
      <c r="E574" s="74"/>
      <c r="F574" s="7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44"/>
      <c r="B575" s="39"/>
      <c r="C575" s="65"/>
      <c r="D575" s="41"/>
      <c r="E575" s="74"/>
      <c r="F575" s="7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44"/>
      <c r="B576" s="39"/>
      <c r="C576" s="65"/>
      <c r="D576" s="41"/>
      <c r="E576" s="74"/>
      <c r="F576" s="7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44"/>
      <c r="B577" s="39"/>
      <c r="C577" s="65"/>
      <c r="D577" s="41"/>
      <c r="E577" s="74"/>
      <c r="F577" s="7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44"/>
      <c r="B578" s="39"/>
      <c r="C578" s="65"/>
      <c r="D578" s="41"/>
      <c r="E578" s="74"/>
      <c r="F578" s="7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44"/>
      <c r="B579" s="39"/>
      <c r="C579" s="65"/>
      <c r="D579" s="41"/>
      <c r="E579" s="74"/>
      <c r="F579" s="7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44"/>
      <c r="B580" s="39"/>
      <c r="C580" s="65"/>
      <c r="D580" s="41"/>
      <c r="E580" s="74"/>
      <c r="F580" s="7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44"/>
      <c r="B581" s="39"/>
      <c r="C581" s="65"/>
      <c r="D581" s="41"/>
      <c r="E581" s="74"/>
      <c r="F581" s="7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44"/>
      <c r="B582" s="39"/>
      <c r="C582" s="65"/>
      <c r="D582" s="41"/>
      <c r="E582" s="74"/>
      <c r="F582" s="7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44"/>
      <c r="B583" s="39"/>
      <c r="C583" s="65"/>
      <c r="D583" s="41"/>
      <c r="E583" s="74"/>
      <c r="F583" s="7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44"/>
      <c r="B584" s="39"/>
      <c r="C584" s="65"/>
      <c r="D584" s="41"/>
      <c r="E584" s="74"/>
      <c r="F584" s="7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44"/>
      <c r="B585" s="39"/>
      <c r="C585" s="65"/>
      <c r="D585" s="41"/>
      <c r="E585" s="74"/>
      <c r="F585" s="7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44"/>
      <c r="B586" s="39"/>
      <c r="C586" s="65"/>
      <c r="D586" s="41"/>
      <c r="E586" s="74"/>
      <c r="F586" s="7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44"/>
      <c r="B587" s="39"/>
      <c r="C587" s="65"/>
      <c r="D587" s="41"/>
      <c r="E587" s="74"/>
      <c r="F587" s="7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44"/>
      <c r="B588" s="39"/>
      <c r="C588" s="65"/>
      <c r="D588" s="41"/>
      <c r="E588" s="74"/>
      <c r="F588" s="7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44"/>
      <c r="B589" s="39"/>
      <c r="C589" s="65"/>
      <c r="D589" s="41"/>
      <c r="E589" s="74"/>
      <c r="F589" s="7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44"/>
      <c r="B590" s="39"/>
      <c r="C590" s="65"/>
      <c r="D590" s="41"/>
      <c r="E590" s="74"/>
      <c r="F590" s="7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44"/>
      <c r="B591" s="39"/>
      <c r="C591" s="65"/>
      <c r="D591" s="41"/>
      <c r="E591" s="74"/>
      <c r="F591" s="7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44"/>
      <c r="B592" s="39"/>
      <c r="C592" s="65"/>
      <c r="D592" s="41"/>
      <c r="E592" s="74"/>
      <c r="F592" s="7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44"/>
      <c r="B593" s="39"/>
      <c r="C593" s="65"/>
      <c r="D593" s="41"/>
      <c r="E593" s="74"/>
      <c r="F593" s="7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44"/>
      <c r="B594" s="39"/>
      <c r="C594" s="65"/>
      <c r="D594" s="41"/>
      <c r="E594" s="74"/>
      <c r="F594" s="7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44"/>
      <c r="B595" s="39"/>
      <c r="C595" s="65"/>
      <c r="D595" s="41"/>
      <c r="E595" s="74"/>
      <c r="F595" s="7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44"/>
      <c r="B596" s="39"/>
      <c r="C596" s="65"/>
      <c r="D596" s="41"/>
      <c r="E596" s="74"/>
      <c r="F596" s="7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44"/>
      <c r="B597" s="39"/>
      <c r="C597" s="65"/>
      <c r="D597" s="41"/>
      <c r="E597" s="74"/>
      <c r="F597" s="7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44"/>
      <c r="B598" s="39"/>
      <c r="C598" s="65"/>
      <c r="D598" s="41"/>
      <c r="E598" s="74"/>
      <c r="F598" s="7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44"/>
      <c r="B599" s="39"/>
      <c r="C599" s="65"/>
      <c r="D599" s="41"/>
      <c r="E599" s="74"/>
      <c r="F599" s="7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44"/>
      <c r="B600" s="39"/>
      <c r="C600" s="65"/>
      <c r="D600" s="41"/>
      <c r="E600" s="74"/>
      <c r="F600" s="7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44"/>
      <c r="B601" s="39"/>
      <c r="C601" s="65"/>
      <c r="D601" s="41"/>
      <c r="E601" s="74"/>
      <c r="F601" s="7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44"/>
      <c r="B602" s="39"/>
      <c r="C602" s="65"/>
      <c r="D602" s="41"/>
      <c r="E602" s="74"/>
      <c r="F602" s="7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44"/>
      <c r="B603" s="39"/>
      <c r="C603" s="65"/>
      <c r="D603" s="41"/>
      <c r="E603" s="74"/>
      <c r="F603" s="7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44"/>
      <c r="B604" s="39"/>
      <c r="C604" s="65"/>
      <c r="D604" s="41"/>
      <c r="E604" s="74"/>
      <c r="F604" s="7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44"/>
      <c r="B605" s="39"/>
      <c r="C605" s="65"/>
      <c r="D605" s="41"/>
      <c r="E605" s="74"/>
      <c r="F605" s="7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44"/>
      <c r="B606" s="39"/>
      <c r="C606" s="65"/>
      <c r="D606" s="41"/>
      <c r="E606" s="74"/>
      <c r="F606" s="7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44"/>
      <c r="B607" s="39"/>
      <c r="C607" s="65"/>
      <c r="D607" s="41"/>
      <c r="E607" s="74"/>
      <c r="F607" s="7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44"/>
      <c r="B608" s="39"/>
      <c r="C608" s="65"/>
      <c r="D608" s="41"/>
      <c r="E608" s="74"/>
      <c r="F608" s="7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44"/>
      <c r="B609" s="39"/>
      <c r="C609" s="65"/>
      <c r="D609" s="41"/>
      <c r="E609" s="74"/>
      <c r="F609" s="7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44"/>
      <c r="B610" s="39"/>
      <c r="C610" s="65"/>
      <c r="D610" s="41"/>
      <c r="E610" s="74"/>
      <c r="F610" s="7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44"/>
      <c r="B611" s="39"/>
      <c r="C611" s="65"/>
      <c r="D611" s="41"/>
      <c r="E611" s="74"/>
      <c r="F611" s="7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44"/>
      <c r="B612" s="39"/>
      <c r="C612" s="65"/>
      <c r="D612" s="41"/>
      <c r="E612" s="74"/>
      <c r="F612" s="7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44"/>
      <c r="B613" s="39"/>
      <c r="C613" s="65"/>
      <c r="D613" s="41"/>
      <c r="E613" s="74"/>
      <c r="F613" s="7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44"/>
      <c r="B614" s="39"/>
      <c r="C614" s="65"/>
      <c r="D614" s="41"/>
      <c r="E614" s="74"/>
      <c r="F614" s="7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44"/>
      <c r="B615" s="39"/>
      <c r="C615" s="65"/>
      <c r="D615" s="41"/>
      <c r="E615" s="74"/>
      <c r="F615" s="7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44"/>
      <c r="B616" s="39"/>
      <c r="C616" s="65"/>
      <c r="D616" s="41"/>
      <c r="E616" s="74"/>
      <c r="F616" s="7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44"/>
      <c r="B617" s="39"/>
      <c r="C617" s="65"/>
      <c r="D617" s="41"/>
      <c r="E617" s="74"/>
      <c r="F617" s="7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44"/>
      <c r="B618" s="39"/>
      <c r="C618" s="65"/>
      <c r="D618" s="41"/>
      <c r="E618" s="74"/>
      <c r="F618" s="7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44"/>
      <c r="B619" s="39"/>
      <c r="C619" s="65"/>
      <c r="D619" s="41"/>
      <c r="E619" s="74"/>
      <c r="F619" s="7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44"/>
      <c r="B620" s="39"/>
      <c r="C620" s="65"/>
      <c r="D620" s="41"/>
      <c r="E620" s="74"/>
      <c r="F620" s="7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44"/>
      <c r="B621" s="39"/>
      <c r="C621" s="65"/>
      <c r="D621" s="41"/>
      <c r="E621" s="74"/>
      <c r="F621" s="7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44"/>
      <c r="B622" s="39"/>
      <c r="C622" s="65"/>
      <c r="D622" s="41"/>
      <c r="E622" s="74"/>
      <c r="F622" s="7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44"/>
      <c r="B623" s="39"/>
      <c r="C623" s="65"/>
      <c r="D623" s="41"/>
      <c r="E623" s="74"/>
      <c r="F623" s="7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44"/>
      <c r="B624" s="39"/>
      <c r="C624" s="65"/>
      <c r="D624" s="41"/>
      <c r="E624" s="74"/>
      <c r="F624" s="7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44"/>
      <c r="B625" s="39"/>
      <c r="C625" s="65"/>
      <c r="D625" s="41"/>
      <c r="E625" s="74"/>
      <c r="F625" s="7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44"/>
      <c r="B626" s="39"/>
      <c r="C626" s="65"/>
      <c r="D626" s="41"/>
      <c r="E626" s="74"/>
      <c r="F626" s="7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44"/>
      <c r="B627" s="39"/>
      <c r="C627" s="65"/>
      <c r="D627" s="41"/>
      <c r="E627" s="74"/>
      <c r="F627" s="7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44"/>
      <c r="B628" s="39"/>
      <c r="C628" s="65"/>
      <c r="D628" s="41"/>
      <c r="E628" s="74"/>
      <c r="F628" s="7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44"/>
      <c r="B629" s="39"/>
      <c r="C629" s="65"/>
      <c r="D629" s="41"/>
      <c r="E629" s="74"/>
      <c r="F629" s="7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44"/>
      <c r="B630" s="39"/>
      <c r="C630" s="65"/>
      <c r="D630" s="41"/>
      <c r="E630" s="74"/>
      <c r="F630" s="7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44"/>
      <c r="B631" s="39"/>
      <c r="C631" s="65"/>
      <c r="D631" s="41"/>
      <c r="E631" s="74"/>
      <c r="F631" s="7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44"/>
      <c r="B632" s="39"/>
      <c r="C632" s="65"/>
      <c r="D632" s="41"/>
      <c r="E632" s="74"/>
      <c r="F632" s="7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44"/>
      <c r="B633" s="39"/>
      <c r="C633" s="65"/>
      <c r="D633" s="41"/>
      <c r="E633" s="74"/>
      <c r="F633" s="7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44"/>
      <c r="B634" s="39"/>
      <c r="C634" s="65"/>
      <c r="D634" s="41"/>
      <c r="E634" s="74"/>
      <c r="F634" s="7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44"/>
      <c r="B635" s="39"/>
      <c r="C635" s="65"/>
      <c r="D635" s="41"/>
      <c r="E635" s="74"/>
      <c r="F635" s="7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44"/>
      <c r="B636" s="39"/>
      <c r="C636" s="65"/>
      <c r="D636" s="41"/>
      <c r="E636" s="74"/>
      <c r="F636" s="7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44"/>
      <c r="B637" s="39"/>
      <c r="C637" s="65"/>
      <c r="D637" s="41"/>
      <c r="E637" s="74"/>
      <c r="F637" s="7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44"/>
      <c r="B638" s="39"/>
      <c r="C638" s="65"/>
      <c r="D638" s="41"/>
      <c r="E638" s="74"/>
      <c r="F638" s="7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44"/>
      <c r="B639" s="39"/>
      <c r="C639" s="65"/>
      <c r="D639" s="41"/>
      <c r="E639" s="74"/>
      <c r="F639" s="7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44"/>
      <c r="B640" s="39"/>
      <c r="C640" s="65"/>
      <c r="D640" s="41"/>
      <c r="E640" s="74"/>
      <c r="F640" s="7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44"/>
      <c r="B641" s="39"/>
      <c r="C641" s="65"/>
      <c r="D641" s="41"/>
      <c r="E641" s="74"/>
      <c r="F641" s="7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44"/>
      <c r="B642" s="39"/>
      <c r="C642" s="65"/>
      <c r="D642" s="41"/>
      <c r="E642" s="74"/>
      <c r="F642" s="7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44"/>
      <c r="B643" s="39"/>
      <c r="C643" s="65"/>
      <c r="D643" s="41"/>
      <c r="E643" s="74"/>
      <c r="F643" s="7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44"/>
      <c r="B644" s="39"/>
      <c r="C644" s="65"/>
      <c r="D644" s="41"/>
      <c r="E644" s="74"/>
      <c r="F644" s="7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44"/>
      <c r="B645" s="39"/>
      <c r="C645" s="65"/>
      <c r="D645" s="41"/>
      <c r="E645" s="74"/>
      <c r="F645" s="7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44"/>
      <c r="B646" s="39"/>
      <c r="C646" s="65"/>
      <c r="D646" s="41"/>
      <c r="E646" s="74"/>
      <c r="F646" s="7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44"/>
      <c r="B647" s="39"/>
      <c r="C647" s="65"/>
      <c r="D647" s="41"/>
      <c r="E647" s="74"/>
      <c r="F647" s="7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44"/>
      <c r="B648" s="39"/>
      <c r="C648" s="65"/>
      <c r="D648" s="41"/>
      <c r="E648" s="74"/>
      <c r="F648" s="7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44"/>
      <c r="B649" s="39"/>
      <c r="C649" s="65"/>
      <c r="D649" s="41"/>
      <c r="E649" s="74"/>
      <c r="F649" s="7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44"/>
      <c r="B650" s="39"/>
      <c r="C650" s="65"/>
      <c r="D650" s="41"/>
      <c r="E650" s="74"/>
      <c r="F650" s="7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44"/>
      <c r="B651" s="39"/>
      <c r="C651" s="65"/>
      <c r="D651" s="41"/>
      <c r="E651" s="74"/>
      <c r="F651" s="7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44"/>
      <c r="B652" s="39"/>
      <c r="C652" s="65"/>
      <c r="D652" s="41"/>
      <c r="E652" s="74"/>
      <c r="F652" s="7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44"/>
      <c r="B653" s="39"/>
      <c r="C653" s="65"/>
      <c r="D653" s="41"/>
      <c r="E653" s="74"/>
      <c r="F653" s="7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44"/>
      <c r="B654" s="39"/>
      <c r="C654" s="65"/>
      <c r="D654" s="41"/>
      <c r="E654" s="74"/>
      <c r="F654" s="7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44"/>
      <c r="B655" s="39"/>
      <c r="C655" s="65"/>
      <c r="D655" s="41"/>
      <c r="E655" s="74"/>
      <c r="F655" s="7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44"/>
      <c r="B656" s="39"/>
      <c r="C656" s="65"/>
      <c r="D656" s="41"/>
      <c r="E656" s="74"/>
      <c r="F656" s="7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44"/>
      <c r="B657" s="39"/>
      <c r="C657" s="65"/>
      <c r="D657" s="41"/>
      <c r="E657" s="74"/>
      <c r="F657" s="7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44"/>
      <c r="B658" s="39"/>
      <c r="C658" s="65"/>
      <c r="D658" s="41"/>
      <c r="E658" s="74"/>
      <c r="F658" s="7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44"/>
      <c r="B659" s="39"/>
      <c r="C659" s="65"/>
      <c r="D659" s="41"/>
      <c r="E659" s="74"/>
      <c r="F659" s="7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44"/>
      <c r="B660" s="39"/>
      <c r="C660" s="65"/>
      <c r="D660" s="41"/>
      <c r="E660" s="74"/>
      <c r="F660" s="7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44"/>
      <c r="B661" s="39"/>
      <c r="C661" s="65"/>
      <c r="D661" s="41"/>
      <c r="E661" s="74"/>
      <c r="F661" s="7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44"/>
      <c r="B662" s="39"/>
      <c r="C662" s="65"/>
      <c r="D662" s="41"/>
      <c r="E662" s="74"/>
      <c r="F662" s="7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44"/>
      <c r="B663" s="39"/>
      <c r="C663" s="65"/>
      <c r="D663" s="41"/>
      <c r="E663" s="74"/>
      <c r="F663" s="7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44"/>
      <c r="B664" s="39"/>
      <c r="C664" s="65"/>
      <c r="D664" s="41"/>
      <c r="E664" s="74"/>
      <c r="F664" s="7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44"/>
      <c r="B665" s="39"/>
      <c r="C665" s="65"/>
      <c r="D665" s="41"/>
      <c r="E665" s="74"/>
      <c r="F665" s="7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44"/>
      <c r="B666" s="39"/>
      <c r="C666" s="65"/>
      <c r="D666" s="41"/>
      <c r="E666" s="74"/>
      <c r="F666" s="7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44"/>
      <c r="B667" s="39"/>
      <c r="C667" s="65"/>
      <c r="D667" s="41"/>
      <c r="E667" s="74"/>
      <c r="F667" s="7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44"/>
      <c r="B668" s="39"/>
      <c r="C668" s="65"/>
      <c r="D668" s="41"/>
      <c r="E668" s="74"/>
      <c r="F668" s="7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44"/>
      <c r="B669" s="39"/>
      <c r="C669" s="65"/>
      <c r="D669" s="41"/>
      <c r="E669" s="74"/>
      <c r="F669" s="7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44"/>
      <c r="B670" s="39"/>
      <c r="C670" s="65"/>
      <c r="D670" s="41"/>
      <c r="E670" s="74"/>
      <c r="F670" s="7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44"/>
      <c r="B671" s="39"/>
      <c r="C671" s="65"/>
      <c r="D671" s="41"/>
      <c r="E671" s="74"/>
      <c r="F671" s="7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44"/>
      <c r="B672" s="39"/>
      <c r="C672" s="65"/>
      <c r="D672" s="41"/>
      <c r="E672" s="74"/>
      <c r="F672" s="7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44"/>
      <c r="B673" s="39"/>
      <c r="C673" s="65"/>
      <c r="D673" s="41"/>
      <c r="E673" s="74"/>
      <c r="F673" s="7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44"/>
      <c r="B674" s="39"/>
      <c r="C674" s="65"/>
      <c r="D674" s="41"/>
      <c r="E674" s="74"/>
      <c r="F674" s="7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44"/>
      <c r="B675" s="39"/>
      <c r="C675" s="65"/>
      <c r="D675" s="41"/>
      <c r="E675" s="74"/>
      <c r="F675" s="7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44"/>
      <c r="B676" s="39"/>
      <c r="C676" s="65"/>
      <c r="D676" s="41"/>
      <c r="E676" s="74"/>
      <c r="F676" s="7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44"/>
      <c r="B677" s="39"/>
      <c r="C677" s="65"/>
      <c r="D677" s="41"/>
      <c r="E677" s="74"/>
      <c r="F677" s="7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44"/>
      <c r="B678" s="39"/>
      <c r="C678" s="65"/>
      <c r="D678" s="41"/>
      <c r="E678" s="74"/>
      <c r="F678" s="7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44"/>
      <c r="B679" s="39"/>
      <c r="C679" s="65"/>
      <c r="D679" s="41"/>
      <c r="E679" s="74"/>
      <c r="F679" s="7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44"/>
      <c r="B680" s="39"/>
      <c r="C680" s="65"/>
      <c r="D680" s="41"/>
      <c r="E680" s="74"/>
      <c r="F680" s="7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44"/>
      <c r="B681" s="39"/>
      <c r="C681" s="65"/>
      <c r="D681" s="41"/>
      <c r="E681" s="74"/>
      <c r="F681" s="7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44"/>
      <c r="B682" s="39"/>
      <c r="C682" s="65"/>
      <c r="D682" s="41"/>
      <c r="E682" s="74"/>
      <c r="F682" s="7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44"/>
      <c r="B683" s="39"/>
      <c r="C683" s="65"/>
      <c r="D683" s="41"/>
      <c r="E683" s="74"/>
      <c r="F683" s="7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44"/>
      <c r="B684" s="39"/>
      <c r="C684" s="65"/>
      <c r="D684" s="41"/>
      <c r="E684" s="74"/>
      <c r="F684" s="7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44"/>
      <c r="B685" s="39"/>
      <c r="C685" s="65"/>
      <c r="D685" s="41"/>
      <c r="E685" s="74"/>
      <c r="F685" s="7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44"/>
      <c r="B686" s="39"/>
      <c r="C686" s="65"/>
      <c r="D686" s="41"/>
      <c r="E686" s="74"/>
      <c r="F686" s="7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44"/>
      <c r="B687" s="39"/>
      <c r="C687" s="65"/>
      <c r="D687" s="41"/>
      <c r="E687" s="74"/>
      <c r="F687" s="7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44"/>
      <c r="B688" s="39"/>
      <c r="C688" s="65"/>
      <c r="D688" s="41"/>
      <c r="E688" s="74"/>
      <c r="F688" s="7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44"/>
      <c r="B689" s="39"/>
      <c r="C689" s="65"/>
      <c r="D689" s="41"/>
      <c r="E689" s="74"/>
      <c r="F689" s="7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44"/>
      <c r="B690" s="39"/>
      <c r="C690" s="65"/>
      <c r="D690" s="41"/>
      <c r="E690" s="74"/>
      <c r="F690" s="7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44"/>
      <c r="B691" s="39"/>
      <c r="C691" s="65"/>
      <c r="D691" s="41"/>
      <c r="E691" s="74"/>
      <c r="F691" s="7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44"/>
      <c r="B692" s="39"/>
      <c r="C692" s="65"/>
      <c r="D692" s="41"/>
      <c r="E692" s="74"/>
      <c r="F692" s="7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44"/>
      <c r="B693" s="39"/>
      <c r="C693" s="65"/>
      <c r="D693" s="41"/>
      <c r="E693" s="74"/>
      <c r="F693" s="7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44"/>
      <c r="B694" s="39"/>
      <c r="C694" s="65"/>
      <c r="D694" s="41"/>
      <c r="E694" s="74"/>
      <c r="F694" s="7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44"/>
      <c r="B695" s="39"/>
      <c r="C695" s="65"/>
      <c r="D695" s="41"/>
      <c r="E695" s="74"/>
      <c r="F695" s="7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44"/>
      <c r="B696" s="39"/>
      <c r="C696" s="65"/>
      <c r="D696" s="41"/>
      <c r="E696" s="74"/>
      <c r="F696" s="7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44"/>
      <c r="B697" s="39"/>
      <c r="C697" s="65"/>
      <c r="D697" s="41"/>
      <c r="E697" s="74"/>
      <c r="F697" s="7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44"/>
      <c r="B698" s="39"/>
      <c r="C698" s="65"/>
      <c r="D698" s="41"/>
      <c r="E698" s="74"/>
      <c r="F698" s="7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44"/>
      <c r="B699" s="39"/>
      <c r="C699" s="65"/>
      <c r="D699" s="41"/>
      <c r="E699" s="74"/>
      <c r="F699" s="7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44"/>
      <c r="B700" s="39"/>
      <c r="C700" s="65"/>
      <c r="D700" s="41"/>
      <c r="E700" s="74"/>
      <c r="F700" s="7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44"/>
      <c r="B701" s="39"/>
      <c r="C701" s="65"/>
      <c r="D701" s="41"/>
      <c r="E701" s="74"/>
      <c r="F701" s="7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44"/>
      <c r="B702" s="39"/>
      <c r="C702" s="65"/>
      <c r="D702" s="41"/>
      <c r="E702" s="74"/>
      <c r="F702" s="7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44"/>
      <c r="B703" s="39"/>
      <c r="C703" s="65"/>
      <c r="D703" s="41"/>
      <c r="E703" s="74"/>
      <c r="F703" s="7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44"/>
      <c r="B704" s="39"/>
      <c r="C704" s="65"/>
      <c r="D704" s="41"/>
      <c r="E704" s="74"/>
      <c r="F704" s="7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44"/>
      <c r="B705" s="39"/>
      <c r="C705" s="65"/>
      <c r="D705" s="41"/>
      <c r="E705" s="74"/>
      <c r="F705" s="7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44"/>
      <c r="B706" s="39"/>
      <c r="C706" s="65"/>
      <c r="D706" s="41"/>
      <c r="E706" s="74"/>
      <c r="F706" s="7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44"/>
      <c r="B707" s="39"/>
      <c r="C707" s="65"/>
      <c r="D707" s="41"/>
      <c r="E707" s="74"/>
      <c r="F707" s="7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44"/>
      <c r="B708" s="39"/>
      <c r="C708" s="65"/>
      <c r="D708" s="41"/>
      <c r="E708" s="74"/>
      <c r="F708" s="7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44"/>
      <c r="B709" s="39"/>
      <c r="C709" s="65"/>
      <c r="D709" s="41"/>
      <c r="E709" s="74"/>
      <c r="F709" s="7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44"/>
      <c r="B710" s="39"/>
      <c r="C710" s="65"/>
      <c r="D710" s="41"/>
      <c r="E710" s="74"/>
      <c r="F710" s="7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44"/>
      <c r="B711" s="39"/>
      <c r="C711" s="65"/>
      <c r="D711" s="41"/>
      <c r="E711" s="74"/>
      <c r="F711" s="7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44"/>
      <c r="B712" s="39"/>
      <c r="C712" s="65"/>
      <c r="D712" s="41"/>
      <c r="E712" s="74"/>
      <c r="F712" s="7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44"/>
      <c r="B713" s="39"/>
      <c r="C713" s="65"/>
      <c r="D713" s="41"/>
      <c r="E713" s="74"/>
      <c r="F713" s="7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44"/>
      <c r="B714" s="39"/>
      <c r="C714" s="65"/>
      <c r="D714" s="41"/>
      <c r="E714" s="74"/>
      <c r="F714" s="7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44"/>
      <c r="B715" s="39"/>
      <c r="C715" s="65"/>
      <c r="D715" s="41"/>
      <c r="E715" s="74"/>
      <c r="F715" s="7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44"/>
      <c r="B716" s="39"/>
      <c r="C716" s="65"/>
      <c r="D716" s="41"/>
      <c r="E716" s="74"/>
      <c r="F716" s="7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44"/>
      <c r="B717" s="39"/>
      <c r="C717" s="65"/>
      <c r="D717" s="41"/>
      <c r="E717" s="74"/>
      <c r="F717" s="7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44"/>
      <c r="B718" s="39"/>
      <c r="C718" s="65"/>
      <c r="D718" s="41"/>
      <c r="E718" s="74"/>
      <c r="F718" s="7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44"/>
      <c r="B719" s="39"/>
      <c r="C719" s="65"/>
      <c r="D719" s="41"/>
      <c r="E719" s="74"/>
      <c r="F719" s="7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44"/>
      <c r="B720" s="39"/>
      <c r="C720" s="65"/>
      <c r="D720" s="41"/>
      <c r="E720" s="74"/>
      <c r="F720" s="7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44"/>
      <c r="B721" s="39"/>
      <c r="C721" s="65"/>
      <c r="D721" s="41"/>
      <c r="E721" s="74"/>
      <c r="F721" s="7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44"/>
      <c r="B722" s="39"/>
      <c r="C722" s="65"/>
      <c r="D722" s="41"/>
      <c r="E722" s="74"/>
      <c r="F722" s="7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44"/>
      <c r="B723" s="39"/>
      <c r="C723" s="65"/>
      <c r="D723" s="41"/>
      <c r="E723" s="74"/>
      <c r="F723" s="7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44"/>
      <c r="B724" s="39"/>
      <c r="C724" s="65"/>
      <c r="D724" s="41"/>
      <c r="E724" s="74"/>
      <c r="F724" s="7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44"/>
      <c r="B725" s="39"/>
      <c r="C725" s="65"/>
      <c r="D725" s="41"/>
      <c r="E725" s="74"/>
      <c r="F725" s="7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44"/>
      <c r="B726" s="39"/>
      <c r="C726" s="65"/>
      <c r="D726" s="41"/>
      <c r="E726" s="74"/>
      <c r="F726" s="7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44"/>
      <c r="B727" s="39"/>
      <c r="C727" s="65"/>
      <c r="D727" s="41"/>
      <c r="E727" s="74"/>
      <c r="F727" s="7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44"/>
      <c r="B728" s="39"/>
      <c r="C728" s="65"/>
      <c r="D728" s="41"/>
      <c r="E728" s="74"/>
      <c r="F728" s="7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44"/>
      <c r="B729" s="39"/>
      <c r="C729" s="65"/>
      <c r="D729" s="41"/>
      <c r="E729" s="74"/>
      <c r="F729" s="7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44"/>
      <c r="B730" s="39"/>
      <c r="C730" s="65"/>
      <c r="D730" s="41"/>
      <c r="E730" s="74"/>
      <c r="F730" s="7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44"/>
      <c r="B731" s="39"/>
      <c r="C731" s="65"/>
      <c r="D731" s="41"/>
      <c r="E731" s="74"/>
      <c r="F731" s="7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44"/>
      <c r="B732" s="39"/>
      <c r="C732" s="65"/>
      <c r="D732" s="41"/>
      <c r="E732" s="74"/>
      <c r="F732" s="7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44"/>
      <c r="B733" s="39"/>
      <c r="C733" s="65"/>
      <c r="D733" s="41"/>
      <c r="E733" s="74"/>
      <c r="F733" s="7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44"/>
      <c r="B734" s="39"/>
      <c r="C734" s="65"/>
      <c r="D734" s="41"/>
      <c r="E734" s="74"/>
      <c r="F734" s="7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44"/>
      <c r="B735" s="39"/>
      <c r="C735" s="65"/>
      <c r="D735" s="41"/>
      <c r="E735" s="74"/>
      <c r="F735" s="7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44"/>
      <c r="B736" s="39"/>
      <c r="C736" s="65"/>
      <c r="D736" s="41"/>
      <c r="E736" s="74"/>
      <c r="F736" s="7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44"/>
      <c r="B737" s="39"/>
      <c r="C737" s="65"/>
      <c r="D737" s="41"/>
      <c r="E737" s="74"/>
      <c r="F737" s="7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44"/>
      <c r="B738" s="39"/>
      <c r="C738" s="65"/>
      <c r="D738" s="41"/>
      <c r="E738" s="74"/>
      <c r="F738" s="7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44"/>
      <c r="B739" s="39"/>
      <c r="C739" s="65"/>
      <c r="D739" s="41"/>
      <c r="E739" s="74"/>
      <c r="F739" s="7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44"/>
      <c r="B740" s="39"/>
      <c r="C740" s="65"/>
      <c r="D740" s="41"/>
      <c r="E740" s="74"/>
      <c r="F740" s="7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44"/>
      <c r="B741" s="39"/>
      <c r="C741" s="65"/>
      <c r="D741" s="41"/>
      <c r="E741" s="74"/>
      <c r="F741" s="7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44"/>
      <c r="B742" s="39"/>
      <c r="C742" s="65"/>
      <c r="D742" s="41"/>
      <c r="E742" s="74"/>
      <c r="F742" s="7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44"/>
      <c r="B743" s="39"/>
      <c r="C743" s="65"/>
      <c r="D743" s="41"/>
      <c r="E743" s="74"/>
      <c r="F743" s="7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44"/>
      <c r="B744" s="39"/>
      <c r="C744" s="65"/>
      <c r="D744" s="41"/>
      <c r="E744" s="74"/>
      <c r="F744" s="7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44"/>
      <c r="B745" s="39"/>
      <c r="C745" s="65"/>
      <c r="D745" s="41"/>
      <c r="E745" s="74"/>
      <c r="F745" s="7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44"/>
      <c r="B746" s="39"/>
      <c r="C746" s="65"/>
      <c r="D746" s="41"/>
      <c r="E746" s="74"/>
      <c r="F746" s="7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44"/>
      <c r="B747" s="39"/>
      <c r="C747" s="65"/>
      <c r="D747" s="41"/>
      <c r="E747" s="74"/>
      <c r="F747" s="7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44"/>
      <c r="B748" s="39"/>
      <c r="C748" s="65"/>
      <c r="D748" s="41"/>
      <c r="E748" s="74"/>
      <c r="F748" s="7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44"/>
      <c r="B749" s="39"/>
      <c r="C749" s="65"/>
      <c r="D749" s="41"/>
      <c r="E749" s="74"/>
      <c r="F749" s="7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44"/>
      <c r="B750" s="39"/>
      <c r="C750" s="65"/>
      <c r="D750" s="41"/>
      <c r="E750" s="74"/>
      <c r="F750" s="7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44"/>
      <c r="B751" s="39"/>
      <c r="C751" s="65"/>
      <c r="D751" s="41"/>
      <c r="E751" s="74"/>
      <c r="F751" s="7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44"/>
      <c r="B752" s="39"/>
      <c r="C752" s="65"/>
      <c r="D752" s="41"/>
      <c r="E752" s="74"/>
      <c r="F752" s="7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44"/>
      <c r="B753" s="39"/>
      <c r="C753" s="65"/>
      <c r="D753" s="41"/>
      <c r="E753" s="74"/>
      <c r="F753" s="7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44"/>
      <c r="B754" s="39"/>
      <c r="C754" s="65"/>
      <c r="D754" s="41"/>
      <c r="E754" s="74"/>
      <c r="F754" s="7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44"/>
      <c r="B755" s="39"/>
      <c r="C755" s="65"/>
      <c r="D755" s="41"/>
      <c r="E755" s="74"/>
      <c r="F755" s="7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44"/>
      <c r="B756" s="39"/>
      <c r="C756" s="65"/>
      <c r="D756" s="41"/>
      <c r="E756" s="74"/>
      <c r="F756" s="7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44"/>
      <c r="B757" s="39"/>
      <c r="C757" s="65"/>
      <c r="D757" s="41"/>
      <c r="E757" s="74"/>
      <c r="F757" s="7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44"/>
      <c r="B758" s="39"/>
      <c r="C758" s="65"/>
      <c r="D758" s="41"/>
      <c r="E758" s="74"/>
      <c r="F758" s="7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44"/>
      <c r="B759" s="39"/>
      <c r="C759" s="65"/>
      <c r="D759" s="41"/>
      <c r="E759" s="74"/>
      <c r="F759" s="7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44"/>
      <c r="B760" s="39"/>
      <c r="C760" s="65"/>
      <c r="D760" s="41"/>
      <c r="E760" s="74"/>
      <c r="F760" s="7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44"/>
      <c r="B761" s="39"/>
      <c r="C761" s="65"/>
      <c r="D761" s="41"/>
      <c r="E761" s="74"/>
      <c r="F761" s="7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44"/>
      <c r="B762" s="39"/>
      <c r="C762" s="65"/>
      <c r="D762" s="41"/>
      <c r="E762" s="74"/>
      <c r="F762" s="7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44"/>
      <c r="B763" s="39"/>
      <c r="C763" s="65"/>
      <c r="D763" s="41"/>
      <c r="E763" s="74"/>
      <c r="F763" s="7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44"/>
      <c r="B764" s="39"/>
      <c r="C764" s="65"/>
      <c r="D764" s="41"/>
      <c r="E764" s="74"/>
      <c r="F764" s="7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44"/>
      <c r="B765" s="39"/>
      <c r="C765" s="65"/>
      <c r="D765" s="41"/>
      <c r="E765" s="74"/>
      <c r="F765" s="7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44"/>
      <c r="B766" s="39"/>
      <c r="C766" s="65"/>
      <c r="D766" s="41"/>
      <c r="E766" s="74"/>
      <c r="F766" s="7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44"/>
      <c r="B767" s="39"/>
      <c r="C767" s="65"/>
      <c r="D767" s="41"/>
      <c r="E767" s="74"/>
      <c r="F767" s="7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44"/>
      <c r="B768" s="39"/>
      <c r="C768" s="65"/>
      <c r="D768" s="41"/>
      <c r="E768" s="74"/>
      <c r="F768" s="7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44"/>
      <c r="B769" s="39"/>
      <c r="C769" s="65"/>
      <c r="D769" s="41"/>
      <c r="E769" s="74"/>
      <c r="F769" s="7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44"/>
      <c r="B770" s="39"/>
      <c r="C770" s="65"/>
      <c r="D770" s="41"/>
      <c r="E770" s="74"/>
      <c r="F770" s="7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44"/>
      <c r="B771" s="39"/>
      <c r="C771" s="65"/>
      <c r="D771" s="41"/>
      <c r="E771" s="74"/>
      <c r="F771" s="7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44"/>
      <c r="B772" s="39"/>
      <c r="C772" s="65"/>
      <c r="D772" s="41"/>
      <c r="E772" s="74"/>
      <c r="F772" s="7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44"/>
      <c r="B773" s="39"/>
      <c r="C773" s="65"/>
      <c r="D773" s="41"/>
      <c r="E773" s="74"/>
      <c r="F773" s="7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44"/>
      <c r="B774" s="39"/>
      <c r="C774" s="65"/>
      <c r="D774" s="41"/>
      <c r="E774" s="74"/>
      <c r="F774" s="7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44"/>
      <c r="B775" s="39"/>
      <c r="C775" s="65"/>
      <c r="D775" s="41"/>
      <c r="E775" s="74"/>
      <c r="F775" s="7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44"/>
      <c r="B776" s="39"/>
      <c r="C776" s="65"/>
      <c r="D776" s="41"/>
      <c r="E776" s="74"/>
      <c r="F776" s="7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44"/>
      <c r="B777" s="39"/>
      <c r="C777" s="65"/>
      <c r="D777" s="41"/>
      <c r="E777" s="74"/>
      <c r="F777" s="7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44"/>
      <c r="B778" s="39"/>
      <c r="C778" s="65"/>
      <c r="D778" s="41"/>
      <c r="E778" s="74"/>
      <c r="F778" s="7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44"/>
      <c r="B779" s="39"/>
      <c r="C779" s="65"/>
      <c r="D779" s="41"/>
      <c r="E779" s="74"/>
      <c r="F779" s="7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44"/>
      <c r="B780" s="39"/>
      <c r="C780" s="65"/>
      <c r="D780" s="41"/>
      <c r="E780" s="74"/>
      <c r="F780" s="7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44"/>
      <c r="B781" s="39"/>
      <c r="C781" s="65"/>
      <c r="D781" s="41"/>
      <c r="E781" s="74"/>
      <c r="F781" s="7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44"/>
      <c r="B782" s="39"/>
      <c r="C782" s="65"/>
      <c r="D782" s="41"/>
      <c r="E782" s="74"/>
      <c r="F782" s="7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44"/>
      <c r="B783" s="39"/>
      <c r="C783" s="65"/>
      <c r="D783" s="41"/>
      <c r="E783" s="74"/>
      <c r="F783" s="7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44"/>
      <c r="B784" s="39"/>
      <c r="C784" s="65"/>
      <c r="D784" s="41"/>
      <c r="E784" s="74"/>
      <c r="F784" s="7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44"/>
      <c r="B785" s="39"/>
      <c r="C785" s="65"/>
      <c r="D785" s="41"/>
      <c r="E785" s="74"/>
      <c r="F785" s="7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44"/>
      <c r="B786" s="39"/>
      <c r="C786" s="65"/>
      <c r="D786" s="41"/>
      <c r="E786" s="74"/>
      <c r="F786" s="7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44"/>
      <c r="B787" s="39"/>
      <c r="C787" s="65"/>
      <c r="D787" s="41"/>
      <c r="E787" s="74"/>
      <c r="F787" s="7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44"/>
      <c r="B788" s="39"/>
      <c r="C788" s="65"/>
      <c r="D788" s="41"/>
      <c r="E788" s="74"/>
      <c r="F788" s="7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44"/>
      <c r="B789" s="39"/>
      <c r="C789" s="65"/>
      <c r="D789" s="41"/>
      <c r="E789" s="74"/>
      <c r="F789" s="7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44"/>
      <c r="B790" s="39"/>
      <c r="C790" s="65"/>
      <c r="D790" s="41"/>
      <c r="E790" s="74"/>
      <c r="F790" s="7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44"/>
      <c r="B791" s="39"/>
      <c r="C791" s="65"/>
      <c r="D791" s="41"/>
      <c r="E791" s="74"/>
      <c r="F791" s="7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44"/>
      <c r="B792" s="39"/>
      <c r="C792" s="65"/>
      <c r="D792" s="41"/>
      <c r="E792" s="74"/>
      <c r="F792" s="7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44"/>
      <c r="B793" s="39"/>
      <c r="C793" s="65"/>
      <c r="D793" s="41"/>
      <c r="E793" s="74"/>
      <c r="F793" s="7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44"/>
      <c r="B794" s="39"/>
      <c r="C794" s="65"/>
      <c r="D794" s="41"/>
      <c r="E794" s="74"/>
      <c r="F794" s="7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44"/>
      <c r="B795" s="39"/>
      <c r="C795" s="65"/>
      <c r="D795" s="41"/>
      <c r="E795" s="74"/>
      <c r="F795" s="7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44"/>
      <c r="B796" s="39"/>
      <c r="C796" s="65"/>
      <c r="D796" s="41"/>
      <c r="E796" s="74"/>
      <c r="F796" s="7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44"/>
      <c r="B797" s="39"/>
      <c r="C797" s="65"/>
      <c r="D797" s="41"/>
      <c r="E797" s="74"/>
      <c r="F797" s="7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44"/>
      <c r="B798" s="39"/>
      <c r="C798" s="65"/>
      <c r="D798" s="41"/>
      <c r="E798" s="74"/>
      <c r="F798" s="7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44"/>
      <c r="B799" s="39"/>
      <c r="C799" s="65"/>
      <c r="D799" s="41"/>
      <c r="E799" s="74"/>
      <c r="F799" s="7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44"/>
      <c r="B800" s="39"/>
      <c r="C800" s="65"/>
      <c r="D800" s="41"/>
      <c r="E800" s="74"/>
      <c r="F800" s="7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44"/>
      <c r="B801" s="39"/>
      <c r="C801" s="65"/>
      <c r="D801" s="41"/>
      <c r="E801" s="74"/>
      <c r="F801" s="7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44"/>
      <c r="B802" s="39"/>
      <c r="C802" s="65"/>
      <c r="D802" s="41"/>
      <c r="E802" s="74"/>
      <c r="F802" s="7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44"/>
      <c r="B803" s="39"/>
      <c r="C803" s="65"/>
      <c r="D803" s="41"/>
      <c r="E803" s="74"/>
      <c r="F803" s="7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44"/>
      <c r="B804" s="39"/>
      <c r="C804" s="65"/>
      <c r="D804" s="41"/>
      <c r="E804" s="74"/>
      <c r="F804" s="7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44"/>
      <c r="B805" s="39"/>
      <c r="C805" s="65"/>
      <c r="D805" s="41"/>
      <c r="E805" s="74"/>
      <c r="F805" s="7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44"/>
      <c r="B806" s="39"/>
      <c r="C806" s="65"/>
      <c r="D806" s="41"/>
      <c r="E806" s="74"/>
      <c r="F806" s="7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44"/>
      <c r="B807" s="39"/>
      <c r="C807" s="65"/>
      <c r="D807" s="41"/>
      <c r="E807" s="74"/>
      <c r="F807" s="7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44"/>
      <c r="B808" s="39"/>
      <c r="C808" s="65"/>
      <c r="D808" s="41"/>
      <c r="E808" s="74"/>
      <c r="F808" s="7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44"/>
      <c r="B809" s="39"/>
      <c r="C809" s="65"/>
      <c r="D809" s="41"/>
      <c r="E809" s="74"/>
      <c r="F809" s="7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44"/>
      <c r="B810" s="39"/>
      <c r="C810" s="65"/>
      <c r="D810" s="41"/>
      <c r="E810" s="74"/>
      <c r="F810" s="7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44"/>
      <c r="B811" s="39"/>
      <c r="C811" s="65"/>
      <c r="D811" s="41"/>
      <c r="E811" s="74"/>
      <c r="F811" s="7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44"/>
      <c r="B812" s="39"/>
      <c r="C812" s="65"/>
      <c r="D812" s="41"/>
      <c r="E812" s="74"/>
      <c r="F812" s="7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44"/>
      <c r="B813" s="39"/>
      <c r="C813" s="65"/>
      <c r="D813" s="41"/>
      <c r="E813" s="74"/>
      <c r="F813" s="7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44"/>
      <c r="B814" s="39"/>
      <c r="C814" s="65"/>
      <c r="D814" s="41"/>
      <c r="E814" s="74"/>
      <c r="F814" s="7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44"/>
      <c r="B815" s="39"/>
      <c r="C815" s="65"/>
      <c r="D815" s="41"/>
      <c r="E815" s="74"/>
      <c r="F815" s="7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44"/>
      <c r="B816" s="39"/>
      <c r="C816" s="65"/>
      <c r="D816" s="41"/>
      <c r="E816" s="74"/>
      <c r="F816" s="7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44"/>
      <c r="B817" s="39"/>
      <c r="C817" s="65"/>
      <c r="D817" s="41"/>
      <c r="E817" s="74"/>
      <c r="F817" s="7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44"/>
      <c r="B818" s="39"/>
      <c r="C818" s="65"/>
      <c r="D818" s="41"/>
      <c r="E818" s="74"/>
      <c r="F818" s="7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44"/>
      <c r="B819" s="39"/>
      <c r="C819" s="65"/>
      <c r="D819" s="41"/>
      <c r="E819" s="74"/>
      <c r="F819" s="7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44"/>
      <c r="B820" s="39"/>
      <c r="C820" s="65"/>
      <c r="D820" s="41"/>
      <c r="E820" s="74"/>
      <c r="F820" s="7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44"/>
      <c r="B821" s="39"/>
      <c r="C821" s="65"/>
      <c r="D821" s="41"/>
      <c r="E821" s="74"/>
      <c r="F821" s="7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44"/>
      <c r="B822" s="39"/>
      <c r="C822" s="65"/>
      <c r="D822" s="41"/>
      <c r="E822" s="74"/>
      <c r="F822" s="7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44"/>
      <c r="B823" s="39"/>
      <c r="C823" s="65"/>
      <c r="D823" s="41"/>
      <c r="E823" s="74"/>
      <c r="F823" s="7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44"/>
      <c r="B824" s="39"/>
      <c r="C824" s="65"/>
      <c r="D824" s="41"/>
      <c r="E824" s="74"/>
      <c r="F824" s="7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44"/>
      <c r="B825" s="39"/>
      <c r="C825" s="65"/>
      <c r="D825" s="41"/>
      <c r="E825" s="74"/>
      <c r="F825" s="7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44"/>
      <c r="B826" s="39"/>
      <c r="C826" s="65"/>
      <c r="D826" s="41"/>
      <c r="E826" s="74"/>
      <c r="F826" s="7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44"/>
      <c r="B827" s="39"/>
      <c r="C827" s="65"/>
      <c r="D827" s="41"/>
      <c r="E827" s="74"/>
      <c r="F827" s="7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44"/>
      <c r="B828" s="39"/>
      <c r="C828" s="65"/>
      <c r="D828" s="41"/>
      <c r="E828" s="74"/>
      <c r="F828" s="7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44"/>
      <c r="B829" s="39"/>
      <c r="C829" s="65"/>
      <c r="D829" s="41"/>
      <c r="E829" s="74"/>
      <c r="F829" s="7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44"/>
      <c r="B830" s="39"/>
      <c r="C830" s="65"/>
      <c r="D830" s="41"/>
      <c r="E830" s="74"/>
      <c r="F830" s="7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44"/>
      <c r="B831" s="39"/>
      <c r="C831" s="65"/>
      <c r="D831" s="41"/>
      <c r="E831" s="74"/>
      <c r="F831" s="7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44"/>
      <c r="B832" s="39"/>
      <c r="C832" s="65"/>
      <c r="D832" s="41"/>
      <c r="E832" s="74"/>
      <c r="F832" s="7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44"/>
      <c r="B833" s="39"/>
      <c r="C833" s="65"/>
      <c r="D833" s="41"/>
      <c r="E833" s="74"/>
      <c r="F833" s="7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44"/>
      <c r="B834" s="39"/>
      <c r="C834" s="65"/>
      <c r="D834" s="41"/>
      <c r="E834" s="74"/>
      <c r="F834" s="7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44"/>
      <c r="B835" s="39"/>
      <c r="C835" s="65"/>
      <c r="D835" s="41"/>
      <c r="E835" s="74"/>
      <c r="F835" s="7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44"/>
      <c r="B836" s="39"/>
      <c r="C836" s="65"/>
      <c r="D836" s="41"/>
      <c r="E836" s="74"/>
      <c r="F836" s="7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44"/>
      <c r="B837" s="39"/>
      <c r="C837" s="65"/>
      <c r="D837" s="41"/>
      <c r="E837" s="74"/>
      <c r="F837" s="7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44"/>
      <c r="B838" s="39"/>
      <c r="C838" s="65"/>
      <c r="D838" s="41"/>
      <c r="E838" s="74"/>
      <c r="F838" s="7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44"/>
      <c r="B839" s="39"/>
      <c r="C839" s="65"/>
      <c r="D839" s="41"/>
      <c r="E839" s="74"/>
      <c r="F839" s="7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44"/>
      <c r="B840" s="39"/>
      <c r="C840" s="65"/>
      <c r="D840" s="41"/>
      <c r="E840" s="74"/>
      <c r="F840" s="7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44"/>
      <c r="B841" s="39"/>
      <c r="C841" s="65"/>
      <c r="D841" s="41"/>
      <c r="E841" s="74"/>
      <c r="F841" s="7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44"/>
      <c r="B842" s="39"/>
      <c r="C842" s="65"/>
      <c r="D842" s="41"/>
      <c r="E842" s="74"/>
      <c r="F842" s="7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44"/>
      <c r="B843" s="39"/>
      <c r="C843" s="65"/>
      <c r="D843" s="41"/>
      <c r="E843" s="74"/>
      <c r="F843" s="7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44"/>
      <c r="B844" s="39"/>
      <c r="C844" s="65"/>
      <c r="D844" s="41"/>
      <c r="E844" s="74"/>
      <c r="F844" s="7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44"/>
      <c r="B845" s="39"/>
      <c r="C845" s="65"/>
      <c r="D845" s="41"/>
      <c r="E845" s="74"/>
      <c r="F845" s="7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44"/>
      <c r="B846" s="39"/>
      <c r="C846" s="65"/>
      <c r="D846" s="41"/>
      <c r="E846" s="74"/>
      <c r="F846" s="7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44"/>
      <c r="B847" s="39"/>
      <c r="C847" s="65"/>
      <c r="D847" s="41"/>
      <c r="E847" s="74"/>
      <c r="F847" s="7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44"/>
      <c r="B848" s="39"/>
      <c r="C848" s="65"/>
      <c r="D848" s="41"/>
      <c r="E848" s="74"/>
      <c r="F848" s="7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44"/>
      <c r="B849" s="39"/>
      <c r="C849" s="65"/>
      <c r="D849" s="41"/>
      <c r="E849" s="74"/>
      <c r="F849" s="7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44"/>
      <c r="B850" s="39"/>
      <c r="C850" s="65"/>
      <c r="D850" s="41"/>
      <c r="E850" s="74"/>
      <c r="F850" s="7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44"/>
      <c r="B851" s="39"/>
      <c r="C851" s="65"/>
      <c r="D851" s="41"/>
      <c r="E851" s="74"/>
      <c r="F851" s="7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44"/>
      <c r="B852" s="39"/>
      <c r="C852" s="65"/>
      <c r="D852" s="41"/>
      <c r="E852" s="74"/>
      <c r="F852" s="7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44"/>
      <c r="B853" s="39"/>
      <c r="C853" s="65"/>
      <c r="D853" s="41"/>
      <c r="E853" s="74"/>
      <c r="F853" s="7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44"/>
      <c r="B854" s="39"/>
      <c r="C854" s="65"/>
      <c r="D854" s="41"/>
      <c r="E854" s="74"/>
      <c r="F854" s="7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44"/>
      <c r="B855" s="39"/>
      <c r="C855" s="65"/>
      <c r="D855" s="41"/>
      <c r="E855" s="74"/>
      <c r="F855" s="7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44"/>
      <c r="B856" s="39"/>
      <c r="C856" s="65"/>
      <c r="D856" s="41"/>
      <c r="E856" s="74"/>
      <c r="F856" s="7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44"/>
      <c r="B857" s="39"/>
      <c r="C857" s="65"/>
      <c r="D857" s="41"/>
      <c r="E857" s="74"/>
      <c r="F857" s="7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44"/>
      <c r="B858" s="39"/>
      <c r="C858" s="65"/>
      <c r="D858" s="41"/>
      <c r="E858" s="74"/>
      <c r="F858" s="7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44"/>
      <c r="B859" s="39"/>
      <c r="C859" s="65"/>
      <c r="D859" s="41"/>
      <c r="E859" s="74"/>
      <c r="F859" s="7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44"/>
      <c r="B860" s="39"/>
      <c r="C860" s="65"/>
      <c r="D860" s="41"/>
      <c r="E860" s="74"/>
      <c r="F860" s="7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44"/>
      <c r="B861" s="39"/>
      <c r="C861" s="65"/>
      <c r="D861" s="41"/>
      <c r="E861" s="74"/>
      <c r="F861" s="7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44"/>
      <c r="B862" s="39"/>
      <c r="C862" s="65"/>
      <c r="D862" s="41"/>
      <c r="E862" s="74"/>
      <c r="F862" s="7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44"/>
      <c r="B863" s="39"/>
      <c r="C863" s="65"/>
      <c r="D863" s="41"/>
      <c r="E863" s="74"/>
      <c r="F863" s="7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44"/>
      <c r="B864" s="39"/>
      <c r="C864" s="65"/>
      <c r="D864" s="41"/>
      <c r="E864" s="74"/>
      <c r="F864" s="7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44"/>
      <c r="B865" s="39"/>
      <c r="C865" s="65"/>
      <c r="D865" s="41"/>
      <c r="E865" s="74"/>
      <c r="F865" s="7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44"/>
      <c r="B866" s="39"/>
      <c r="C866" s="65"/>
      <c r="D866" s="41"/>
      <c r="E866" s="74"/>
      <c r="F866" s="7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44"/>
      <c r="B867" s="39"/>
      <c r="C867" s="65"/>
      <c r="D867" s="41"/>
      <c r="E867" s="74"/>
      <c r="F867" s="7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44"/>
      <c r="B868" s="39"/>
      <c r="C868" s="65"/>
      <c r="D868" s="41"/>
      <c r="E868" s="74"/>
      <c r="F868" s="7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44"/>
      <c r="B869" s="39"/>
      <c r="C869" s="65"/>
      <c r="D869" s="41"/>
      <c r="E869" s="74"/>
      <c r="F869" s="7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44"/>
      <c r="B870" s="39"/>
      <c r="C870" s="65"/>
      <c r="D870" s="41"/>
      <c r="E870" s="74"/>
      <c r="F870" s="7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44"/>
      <c r="B871" s="39"/>
      <c r="C871" s="65"/>
      <c r="D871" s="41"/>
      <c r="E871" s="74"/>
      <c r="F871" s="7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44"/>
      <c r="B872" s="39"/>
      <c r="C872" s="65"/>
      <c r="D872" s="41"/>
      <c r="E872" s="74"/>
      <c r="F872" s="7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44"/>
      <c r="B873" s="39"/>
      <c r="C873" s="65"/>
      <c r="D873" s="41"/>
      <c r="E873" s="74"/>
      <c r="F873" s="7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44"/>
      <c r="B874" s="39"/>
      <c r="C874" s="65"/>
      <c r="D874" s="41"/>
      <c r="E874" s="74"/>
      <c r="F874" s="7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44"/>
      <c r="B875" s="39"/>
      <c r="C875" s="65"/>
      <c r="D875" s="41"/>
      <c r="E875" s="74"/>
      <c r="F875" s="7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44"/>
      <c r="B876" s="39"/>
      <c r="C876" s="65"/>
      <c r="D876" s="41"/>
      <c r="E876" s="74"/>
      <c r="F876" s="7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44"/>
      <c r="B877" s="39"/>
      <c r="C877" s="65"/>
      <c r="D877" s="41"/>
      <c r="E877" s="74"/>
      <c r="F877" s="7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44"/>
      <c r="B878" s="39"/>
      <c r="C878" s="65"/>
      <c r="D878" s="41"/>
      <c r="E878" s="74"/>
      <c r="F878" s="7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44"/>
      <c r="B879" s="39"/>
      <c r="C879" s="65"/>
      <c r="D879" s="41"/>
      <c r="E879" s="74"/>
      <c r="F879" s="7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44"/>
      <c r="B880" s="39"/>
      <c r="C880" s="65"/>
      <c r="D880" s="41"/>
      <c r="E880" s="74"/>
      <c r="F880" s="7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44"/>
      <c r="B881" s="39"/>
      <c r="C881" s="65"/>
      <c r="D881" s="41"/>
      <c r="E881" s="74"/>
      <c r="F881" s="7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44"/>
      <c r="B882" s="39"/>
      <c r="C882" s="65"/>
      <c r="D882" s="41"/>
      <c r="E882" s="74"/>
      <c r="F882" s="7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44"/>
      <c r="B883" s="39"/>
      <c r="C883" s="65"/>
      <c r="D883" s="41"/>
      <c r="E883" s="74"/>
      <c r="F883" s="7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44"/>
      <c r="B884" s="39"/>
      <c r="C884" s="65"/>
      <c r="D884" s="41"/>
      <c r="E884" s="74"/>
      <c r="F884" s="7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44"/>
      <c r="B885" s="39"/>
      <c r="C885" s="65"/>
      <c r="D885" s="41"/>
      <c r="E885" s="74"/>
      <c r="F885" s="7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44"/>
      <c r="B886" s="39"/>
      <c r="C886" s="65"/>
      <c r="D886" s="41"/>
      <c r="E886" s="74"/>
      <c r="F886" s="7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44"/>
      <c r="B887" s="39"/>
      <c r="C887" s="65"/>
      <c r="D887" s="41"/>
      <c r="E887" s="74"/>
      <c r="F887" s="7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44"/>
      <c r="B888" s="39"/>
      <c r="C888" s="65"/>
      <c r="D888" s="41"/>
      <c r="E888" s="74"/>
      <c r="F888" s="7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44"/>
      <c r="B889" s="39"/>
      <c r="C889" s="65"/>
      <c r="D889" s="41"/>
      <c r="E889" s="74"/>
      <c r="F889" s="7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44"/>
      <c r="B890" s="39"/>
      <c r="C890" s="65"/>
      <c r="D890" s="41"/>
      <c r="E890" s="74"/>
      <c r="F890" s="7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44"/>
      <c r="B891" s="39"/>
      <c r="C891" s="65"/>
      <c r="D891" s="41"/>
      <c r="E891" s="74"/>
      <c r="F891" s="7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44"/>
      <c r="B892" s="39"/>
      <c r="C892" s="65"/>
      <c r="D892" s="41"/>
      <c r="E892" s="74"/>
      <c r="F892" s="7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44"/>
      <c r="B893" s="39"/>
      <c r="C893" s="65"/>
      <c r="D893" s="41"/>
      <c r="E893" s="74"/>
      <c r="F893" s="7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44"/>
      <c r="B894" s="39"/>
      <c r="C894" s="65"/>
      <c r="D894" s="41"/>
      <c r="E894" s="74"/>
      <c r="F894" s="7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44"/>
      <c r="B895" s="39"/>
      <c r="C895" s="65"/>
      <c r="D895" s="41"/>
      <c r="E895" s="74"/>
      <c r="F895" s="7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44"/>
      <c r="B896" s="39"/>
      <c r="C896" s="65"/>
      <c r="D896" s="41"/>
      <c r="E896" s="74"/>
      <c r="F896" s="7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44"/>
      <c r="B897" s="39"/>
      <c r="C897" s="65"/>
      <c r="D897" s="41"/>
      <c r="E897" s="74"/>
      <c r="F897" s="7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44"/>
      <c r="B898" s="39"/>
      <c r="C898" s="65"/>
      <c r="D898" s="41"/>
      <c r="E898" s="74"/>
      <c r="F898" s="7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44"/>
      <c r="B899" s="39"/>
      <c r="C899" s="65"/>
      <c r="D899" s="41"/>
      <c r="E899" s="74"/>
      <c r="F899" s="7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44"/>
      <c r="B900" s="39"/>
      <c r="C900" s="65"/>
      <c r="D900" s="41"/>
      <c r="E900" s="74"/>
      <c r="F900" s="7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44"/>
      <c r="B901" s="39"/>
      <c r="C901" s="65"/>
      <c r="D901" s="41"/>
      <c r="E901" s="74"/>
      <c r="F901" s="7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44"/>
      <c r="B902" s="39"/>
      <c r="C902" s="65"/>
      <c r="D902" s="41"/>
      <c r="E902" s="74"/>
      <c r="F902" s="7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44"/>
      <c r="B903" s="39"/>
      <c r="C903" s="65"/>
      <c r="D903" s="41"/>
      <c r="E903" s="74"/>
      <c r="F903" s="7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44"/>
      <c r="B904" s="39"/>
      <c r="C904" s="65"/>
      <c r="D904" s="41"/>
      <c r="E904" s="74"/>
      <c r="F904" s="7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44"/>
      <c r="B905" s="39"/>
      <c r="C905" s="65"/>
      <c r="D905" s="41"/>
      <c r="E905" s="74"/>
      <c r="F905" s="7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44"/>
      <c r="B906" s="39"/>
      <c r="C906" s="65"/>
      <c r="D906" s="41"/>
      <c r="E906" s="74"/>
      <c r="F906" s="7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44"/>
      <c r="B907" s="39"/>
      <c r="C907" s="65"/>
      <c r="D907" s="41"/>
      <c r="E907" s="74"/>
      <c r="F907" s="7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44"/>
      <c r="B908" s="39"/>
      <c r="C908" s="65"/>
      <c r="D908" s="41"/>
      <c r="E908" s="74"/>
      <c r="F908" s="7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44"/>
      <c r="B909" s="39"/>
      <c r="C909" s="65"/>
      <c r="D909" s="41"/>
      <c r="E909" s="74"/>
      <c r="F909" s="7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44"/>
      <c r="B910" s="39"/>
      <c r="C910" s="65"/>
      <c r="D910" s="41"/>
      <c r="E910" s="74"/>
      <c r="F910" s="7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44"/>
      <c r="B911" s="39"/>
      <c r="C911" s="65"/>
      <c r="D911" s="41"/>
      <c r="E911" s="74"/>
      <c r="F911" s="7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44"/>
      <c r="B912" s="39"/>
      <c r="C912" s="65"/>
      <c r="D912" s="41"/>
      <c r="E912" s="74"/>
      <c r="F912" s="7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44"/>
      <c r="B913" s="39"/>
      <c r="C913" s="65"/>
      <c r="D913" s="41"/>
      <c r="E913" s="74"/>
      <c r="F913" s="7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44"/>
      <c r="B914" s="39"/>
      <c r="C914" s="65"/>
      <c r="D914" s="41"/>
      <c r="E914" s="74"/>
      <c r="F914" s="7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44"/>
      <c r="B915" s="39"/>
      <c r="C915" s="65"/>
      <c r="D915" s="41"/>
      <c r="E915" s="74"/>
      <c r="F915" s="7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44"/>
      <c r="B916" s="39"/>
      <c r="C916" s="65"/>
      <c r="D916" s="41"/>
      <c r="E916" s="74"/>
      <c r="F916" s="7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44"/>
      <c r="B917" s="39"/>
      <c r="C917" s="65"/>
      <c r="D917" s="41"/>
      <c r="E917" s="74"/>
      <c r="F917" s="7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44"/>
      <c r="B918" s="39"/>
      <c r="C918" s="65"/>
      <c r="D918" s="41"/>
      <c r="E918" s="74"/>
      <c r="F918" s="7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44"/>
      <c r="B919" s="39"/>
      <c r="C919" s="65"/>
      <c r="D919" s="41"/>
      <c r="E919" s="74"/>
      <c r="F919" s="7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44"/>
      <c r="B920" s="39"/>
      <c r="C920" s="65"/>
      <c r="D920" s="41"/>
      <c r="E920" s="74"/>
      <c r="F920" s="7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44"/>
      <c r="B921" s="39"/>
      <c r="C921" s="65"/>
      <c r="D921" s="41"/>
      <c r="E921" s="74"/>
      <c r="F921" s="7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44"/>
      <c r="B922" s="39"/>
      <c r="C922" s="65"/>
      <c r="D922" s="41"/>
      <c r="E922" s="74"/>
      <c r="F922" s="7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44"/>
      <c r="B923" s="39"/>
      <c r="C923" s="65"/>
      <c r="D923" s="41"/>
      <c r="E923" s="74"/>
      <c r="F923" s="7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44"/>
      <c r="B924" s="39"/>
      <c r="C924" s="65"/>
      <c r="D924" s="41"/>
      <c r="E924" s="74"/>
      <c r="F924" s="7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44"/>
      <c r="B925" s="39"/>
      <c r="C925" s="65"/>
      <c r="D925" s="41"/>
      <c r="E925" s="74"/>
      <c r="F925" s="7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44"/>
      <c r="B926" s="39"/>
      <c r="C926" s="65"/>
      <c r="D926" s="41"/>
      <c r="E926" s="74"/>
      <c r="F926" s="7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44"/>
      <c r="B927" s="39"/>
      <c r="C927" s="65"/>
      <c r="D927" s="41"/>
      <c r="E927" s="74"/>
      <c r="F927" s="7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44"/>
      <c r="B928" s="39"/>
      <c r="C928" s="65"/>
      <c r="D928" s="41"/>
      <c r="E928" s="74"/>
      <c r="F928" s="7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44"/>
      <c r="B929" s="39"/>
      <c r="C929" s="65"/>
      <c r="D929" s="41"/>
      <c r="E929" s="74"/>
      <c r="F929" s="7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44"/>
      <c r="B930" s="39"/>
      <c r="C930" s="65"/>
      <c r="D930" s="41"/>
      <c r="E930" s="74"/>
      <c r="F930" s="7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44"/>
      <c r="B931" s="39"/>
      <c r="C931" s="65"/>
      <c r="D931" s="41"/>
      <c r="E931" s="74"/>
      <c r="F931" s="7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44"/>
      <c r="B932" s="39"/>
      <c r="C932" s="65"/>
      <c r="D932" s="41"/>
      <c r="E932" s="74"/>
      <c r="F932" s="7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44"/>
      <c r="B933" s="39"/>
      <c r="C933" s="65"/>
      <c r="D933" s="41"/>
      <c r="E933" s="74"/>
      <c r="F933" s="7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44"/>
      <c r="B934" s="39"/>
      <c r="C934" s="65"/>
      <c r="D934" s="41"/>
      <c r="E934" s="74"/>
      <c r="F934" s="7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44"/>
      <c r="B935" s="39"/>
      <c r="C935" s="65"/>
      <c r="D935" s="41"/>
      <c r="E935" s="74"/>
      <c r="F935" s="7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44"/>
      <c r="B936" s="39"/>
      <c r="C936" s="65"/>
      <c r="D936" s="41"/>
      <c r="E936" s="74"/>
      <c r="F936" s="7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44"/>
      <c r="B937" s="39"/>
      <c r="C937" s="65"/>
      <c r="D937" s="41"/>
      <c r="E937" s="74"/>
      <c r="F937" s="7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44"/>
      <c r="B938" s="39"/>
      <c r="C938" s="65"/>
      <c r="D938" s="41"/>
      <c r="E938" s="74"/>
      <c r="F938" s="7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44"/>
      <c r="B939" s="39"/>
      <c r="C939" s="65"/>
      <c r="D939" s="41"/>
      <c r="E939" s="74"/>
      <c r="F939" s="7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44"/>
      <c r="B940" s="39"/>
      <c r="C940" s="65"/>
      <c r="D940" s="41"/>
      <c r="E940" s="74"/>
      <c r="F940" s="7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44"/>
      <c r="B941" s="39"/>
      <c r="C941" s="65"/>
      <c r="D941" s="41"/>
      <c r="E941" s="74"/>
      <c r="F941" s="7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44"/>
      <c r="B942" s="39"/>
      <c r="C942" s="65"/>
      <c r="D942" s="41"/>
      <c r="E942" s="74"/>
      <c r="F942" s="7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44"/>
      <c r="B943" s="39"/>
      <c r="C943" s="65"/>
      <c r="D943" s="41"/>
      <c r="E943" s="74"/>
      <c r="F943" s="7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44"/>
      <c r="B944" s="39"/>
      <c r="C944" s="65"/>
      <c r="D944" s="41"/>
      <c r="E944" s="74"/>
      <c r="F944" s="7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44"/>
      <c r="B945" s="39"/>
      <c r="C945" s="65"/>
      <c r="D945" s="41"/>
      <c r="E945" s="74"/>
      <c r="F945" s="7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44"/>
      <c r="B946" s="39"/>
      <c r="C946" s="65"/>
      <c r="D946" s="41"/>
      <c r="E946" s="74"/>
      <c r="F946" s="7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44"/>
      <c r="B947" s="39"/>
      <c r="C947" s="65"/>
      <c r="D947" s="41"/>
      <c r="E947" s="74"/>
      <c r="F947" s="7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44"/>
      <c r="B948" s="39"/>
      <c r="C948" s="65"/>
      <c r="D948" s="41"/>
      <c r="E948" s="74"/>
      <c r="F948" s="7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44"/>
      <c r="B949" s="39"/>
      <c r="C949" s="65"/>
      <c r="D949" s="41"/>
      <c r="E949" s="74"/>
      <c r="F949" s="7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44"/>
      <c r="B950" s="39"/>
      <c r="C950" s="65"/>
      <c r="D950" s="41"/>
      <c r="E950" s="74"/>
      <c r="F950" s="7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44"/>
      <c r="B951" s="39"/>
      <c r="C951" s="65"/>
      <c r="D951" s="41"/>
      <c r="E951" s="74"/>
      <c r="F951" s="7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44"/>
      <c r="B952" s="39"/>
      <c r="C952" s="65"/>
      <c r="D952" s="41"/>
      <c r="E952" s="74"/>
      <c r="F952" s="7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44"/>
      <c r="B953" s="39"/>
      <c r="C953" s="65"/>
      <c r="D953" s="41"/>
      <c r="E953" s="74"/>
      <c r="F953" s="7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44"/>
      <c r="B954" s="39"/>
      <c r="C954" s="65"/>
      <c r="D954" s="41"/>
      <c r="E954" s="74"/>
      <c r="F954" s="7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44"/>
      <c r="B955" s="39"/>
      <c r="C955" s="65"/>
      <c r="D955" s="41"/>
      <c r="E955" s="74"/>
      <c r="F955" s="7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44"/>
      <c r="B956" s="39"/>
      <c r="C956" s="65"/>
      <c r="D956" s="41"/>
      <c r="E956" s="74"/>
      <c r="F956" s="7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44"/>
      <c r="B957" s="39"/>
      <c r="C957" s="65"/>
      <c r="D957" s="41"/>
      <c r="E957" s="74"/>
      <c r="F957" s="7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44"/>
      <c r="B958" s="39"/>
      <c r="C958" s="65"/>
      <c r="D958" s="41"/>
      <c r="E958" s="74"/>
      <c r="F958" s="7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44"/>
      <c r="B959" s="39"/>
      <c r="C959" s="65"/>
      <c r="D959" s="41"/>
      <c r="E959" s="74"/>
      <c r="F959" s="7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44"/>
      <c r="B960" s="39"/>
      <c r="C960" s="65"/>
      <c r="D960" s="41"/>
      <c r="E960" s="74"/>
      <c r="F960" s="7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44"/>
      <c r="B961" s="39"/>
      <c r="C961" s="65"/>
      <c r="D961" s="41"/>
      <c r="E961" s="74"/>
      <c r="F961" s="7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44"/>
      <c r="B962" s="39"/>
      <c r="C962" s="65"/>
      <c r="D962" s="41"/>
      <c r="E962" s="74"/>
      <c r="F962" s="7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44"/>
      <c r="B963" s="39"/>
      <c r="C963" s="65"/>
      <c r="D963" s="41"/>
      <c r="E963" s="74"/>
      <c r="F963" s="7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44"/>
      <c r="B964" s="39"/>
      <c r="C964" s="65"/>
      <c r="D964" s="41"/>
      <c r="E964" s="74"/>
      <c r="F964" s="7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44"/>
      <c r="B965" s="39"/>
      <c r="C965" s="65"/>
      <c r="D965" s="41"/>
      <c r="E965" s="74"/>
      <c r="F965" s="7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44"/>
      <c r="B966" s="39"/>
      <c r="C966" s="65"/>
      <c r="D966" s="41"/>
      <c r="E966" s="74"/>
      <c r="F966" s="7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44"/>
      <c r="B967" s="39"/>
      <c r="C967" s="65"/>
      <c r="D967" s="41"/>
      <c r="E967" s="74"/>
      <c r="F967" s="7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44"/>
      <c r="B968" s="39"/>
      <c r="C968" s="65"/>
      <c r="D968" s="41"/>
      <c r="E968" s="74"/>
      <c r="F968" s="7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44"/>
      <c r="B969" s="39"/>
      <c r="C969" s="65"/>
      <c r="D969" s="41"/>
      <c r="E969" s="74"/>
      <c r="F969" s="7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44"/>
      <c r="B970" s="39"/>
      <c r="C970" s="65"/>
      <c r="D970" s="41"/>
      <c r="E970" s="74"/>
      <c r="F970" s="7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44"/>
      <c r="B971" s="39"/>
      <c r="C971" s="65"/>
      <c r="D971" s="41"/>
      <c r="E971" s="74"/>
      <c r="F971" s="7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44"/>
      <c r="B972" s="39"/>
      <c r="C972" s="65"/>
      <c r="D972" s="41"/>
      <c r="E972" s="74"/>
      <c r="F972" s="7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44"/>
      <c r="B973" s="39"/>
      <c r="C973" s="65"/>
      <c r="D973" s="41"/>
      <c r="E973" s="74"/>
      <c r="F973" s="7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44"/>
      <c r="B974" s="39"/>
      <c r="C974" s="65"/>
      <c r="D974" s="41"/>
      <c r="E974" s="74"/>
      <c r="F974" s="7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44"/>
      <c r="B975" s="39"/>
      <c r="C975" s="65"/>
      <c r="D975" s="41"/>
      <c r="E975" s="74"/>
      <c r="F975" s="7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44"/>
      <c r="B976" s="39"/>
      <c r="C976" s="65"/>
      <c r="D976" s="41"/>
      <c r="E976" s="74"/>
      <c r="F976" s="7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44"/>
      <c r="B977" s="39"/>
      <c r="C977" s="65"/>
      <c r="D977" s="41"/>
      <c r="E977" s="74"/>
      <c r="F977" s="7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44"/>
      <c r="B978" s="39"/>
      <c r="C978" s="65"/>
      <c r="D978" s="41"/>
      <c r="E978" s="74"/>
      <c r="F978" s="7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44"/>
      <c r="B979" s="39"/>
      <c r="C979" s="65"/>
      <c r="D979" s="41"/>
      <c r="E979" s="74"/>
      <c r="F979" s="7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</sheetData>
  <mergeCells count="1">
    <mergeCell ref="D1:F1"/>
  </mergeCells>
  <printOptions horizontalCentered="1"/>
  <pageMargins left="0.23622047244094502" right="0.23622047244094502" top="0.35433070866141703" bottom="0.35433070866141703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979"/>
  <sheetViews>
    <sheetView topLeftCell="A19" zoomScale="160" zoomScaleNormal="160" workbookViewId="0">
      <selection activeCell="K38" sqref="K38"/>
    </sheetView>
  </sheetViews>
  <sheetFormatPr defaultColWidth="14.42578125" defaultRowHeight="15" customHeight="1" x14ac:dyDescent="0.2"/>
  <cols>
    <col min="1" max="1" width="7.42578125" customWidth="1"/>
    <col min="2" max="2" width="11" customWidth="1"/>
    <col min="3" max="3" width="8.7109375" customWidth="1"/>
    <col min="4" max="4" width="12.140625" customWidth="1"/>
    <col min="5" max="5" width="10.85546875" customWidth="1"/>
    <col min="6" max="6" width="10.28515625" customWidth="1"/>
    <col min="7" max="7" width="9.140625" customWidth="1"/>
    <col min="8" max="8" width="13.85546875" customWidth="1"/>
    <col min="9" max="9" width="11.140625" customWidth="1"/>
    <col min="10" max="26" width="8.85546875" customWidth="1"/>
  </cols>
  <sheetData>
    <row r="1" spans="1:26" ht="19.5" customHeight="1" x14ac:dyDescent="0.2">
      <c r="A1" s="66"/>
      <c r="B1" s="67"/>
      <c r="C1" s="68"/>
      <c r="D1" s="144" t="s">
        <v>104</v>
      </c>
      <c r="E1" s="142"/>
      <c r="F1" s="142"/>
      <c r="G1" s="143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40.5" customHeight="1" x14ac:dyDescent="0.2">
      <c r="A2" s="45" t="s">
        <v>74</v>
      </c>
      <c r="B2" s="45" t="s">
        <v>88</v>
      </c>
      <c r="C2" s="61" t="s">
        <v>5</v>
      </c>
      <c r="D2" s="45" t="s">
        <v>105</v>
      </c>
      <c r="E2" s="46" t="s">
        <v>106</v>
      </c>
      <c r="F2" s="46" t="s">
        <v>107</v>
      </c>
      <c r="G2" s="62" t="s">
        <v>108</v>
      </c>
      <c r="H2" s="46" t="s">
        <v>82</v>
      </c>
      <c r="I2" s="46" t="s">
        <v>83</v>
      </c>
      <c r="J2" s="46" t="s">
        <v>84</v>
      </c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spans="1:26" ht="13.5" customHeight="1" x14ac:dyDescent="0.2">
      <c r="A3" s="50" t="s">
        <v>66</v>
      </c>
      <c r="B3" s="51">
        <v>43770</v>
      </c>
      <c r="C3" s="52">
        <v>0</v>
      </c>
      <c r="D3" s="53">
        <f>'Right to Use Valuation_31-3-20'!H41</f>
        <v>673695.63531348552</v>
      </c>
      <c r="E3" s="53">
        <v>0</v>
      </c>
      <c r="F3" s="53">
        <f>'Right to Use Valuation_31-3-20'!E3</f>
        <v>0</v>
      </c>
      <c r="G3" s="64">
        <f t="shared" ref="G3:G34" si="0">D3+E3-F3</f>
        <v>673695.63531348552</v>
      </c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66</v>
      </c>
      <c r="B4" s="51">
        <v>43770</v>
      </c>
      <c r="C4" s="52">
        <v>1</v>
      </c>
      <c r="D4" s="53">
        <f t="shared" ref="D4:D34" si="1">G3</f>
        <v>673695.63531348552</v>
      </c>
      <c r="E4" s="53">
        <f t="shared" ref="E4" si="2">(D4)*EXP(9.31%/365*(B4-B3))-(D4)</f>
        <v>0</v>
      </c>
      <c r="F4" s="53">
        <f>'Right to Use Valuation_31-3-20'!F4</f>
        <v>120000</v>
      </c>
      <c r="G4" s="64">
        <f t="shared" si="0"/>
        <v>553695.63531348552</v>
      </c>
      <c r="H4" s="44" t="s">
        <v>109</v>
      </c>
      <c r="I4" s="44" t="s">
        <v>85</v>
      </c>
      <c r="J4" s="41">
        <f t="shared" ref="J4:J34" si="3">E4</f>
        <v>0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66</v>
      </c>
      <c r="B5" s="51">
        <v>43799</v>
      </c>
      <c r="C5" s="52">
        <v>2</v>
      </c>
      <c r="D5" s="53">
        <f t="shared" si="1"/>
        <v>553695.63531348552</v>
      </c>
      <c r="E5" s="53">
        <f>(D5)*EXP('Right to Use Valuation_31-3-20'!$I$1/365*(B5-B4))-(D5)</f>
        <v>4110.864289008081</v>
      </c>
      <c r="F5" s="53">
        <f>'Right to Use Valuation_31-3-20'!F5</f>
        <v>0</v>
      </c>
      <c r="G5" s="64">
        <f t="shared" si="0"/>
        <v>557806.4996024936</v>
      </c>
      <c r="H5" s="44" t="s">
        <v>109</v>
      </c>
      <c r="I5" s="44" t="s">
        <v>85</v>
      </c>
      <c r="J5" s="41">
        <f t="shared" si="3"/>
        <v>4110.864289008081</v>
      </c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66</v>
      </c>
      <c r="B6" s="51">
        <v>43830</v>
      </c>
      <c r="C6" s="52">
        <v>3</v>
      </c>
      <c r="D6" s="53">
        <f t="shared" si="1"/>
        <v>557806.4996024936</v>
      </c>
      <c r="E6" s="53">
        <f>(D6)*EXP('Right to Use Valuation_31-3-20'!$I$1/365*(B6-B5))-(D6)</f>
        <v>4428.1285708079813</v>
      </c>
      <c r="F6" s="53">
        <f>'Right to Use Valuation_31-3-20'!F6</f>
        <v>0</v>
      </c>
      <c r="G6" s="64">
        <f t="shared" si="0"/>
        <v>562234.62817330158</v>
      </c>
      <c r="H6" s="44" t="s">
        <v>109</v>
      </c>
      <c r="I6" s="44" t="s">
        <v>85</v>
      </c>
      <c r="J6" s="41">
        <f t="shared" si="3"/>
        <v>4428.1285708079813</v>
      </c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66</v>
      </c>
      <c r="B7" s="51">
        <v>43861</v>
      </c>
      <c r="C7" s="52">
        <v>4</v>
      </c>
      <c r="D7" s="53">
        <f t="shared" si="1"/>
        <v>562234.62817330158</v>
      </c>
      <c r="E7" s="53">
        <f>(D7)*EXP('Right to Use Valuation_31-3-20'!$I$1/365*(B7-B6))-(D7)</f>
        <v>4463.2811239847215</v>
      </c>
      <c r="F7" s="53">
        <f>'Right to Use Valuation_31-3-20'!F7</f>
        <v>0</v>
      </c>
      <c r="G7" s="64">
        <f t="shared" si="0"/>
        <v>566697.9092972863</v>
      </c>
      <c r="H7" s="44" t="s">
        <v>109</v>
      </c>
      <c r="I7" s="44" t="s">
        <v>85</v>
      </c>
      <c r="J7" s="41">
        <f t="shared" si="3"/>
        <v>4463.2811239847215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66</v>
      </c>
      <c r="B8" s="51">
        <v>43890</v>
      </c>
      <c r="C8" s="52">
        <v>5</v>
      </c>
      <c r="D8" s="53">
        <f t="shared" si="1"/>
        <v>566697.9092972863</v>
      </c>
      <c r="E8" s="53">
        <f>(D8)*EXP('Right to Use Valuation_31-3-20'!$I$1/365*(B8-B7))-(D8)</f>
        <v>4207.398522595875</v>
      </c>
      <c r="F8" s="53">
        <f>'Right to Use Valuation_31-3-20'!F8</f>
        <v>0</v>
      </c>
      <c r="G8" s="64">
        <f t="shared" si="0"/>
        <v>570905.30781988217</v>
      </c>
      <c r="H8" s="44" t="s">
        <v>109</v>
      </c>
      <c r="I8" s="44" t="s">
        <v>85</v>
      </c>
      <c r="J8" s="41">
        <f t="shared" si="3"/>
        <v>4207.398522595875</v>
      </c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66</v>
      </c>
      <c r="B9" s="51">
        <v>43921</v>
      </c>
      <c r="C9" s="52">
        <v>6</v>
      </c>
      <c r="D9" s="53">
        <f t="shared" si="1"/>
        <v>570905.30781988217</v>
      </c>
      <c r="E9" s="53">
        <f>(D9)*EXP('Right to Use Valuation_31-3-20'!$I$1/365*(B9-B8))-(D9)</f>
        <v>4532.1130294909235</v>
      </c>
      <c r="F9" s="53">
        <f>'Right to Use Valuation_31-3-20'!F9</f>
        <v>0</v>
      </c>
      <c r="G9" s="64">
        <f t="shared" si="0"/>
        <v>575437.4208493731</v>
      </c>
      <c r="H9" s="44" t="s">
        <v>109</v>
      </c>
      <c r="I9" s="44" t="s">
        <v>85</v>
      </c>
      <c r="J9" s="41">
        <f t="shared" si="3"/>
        <v>4532.1130294909235</v>
      </c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66</v>
      </c>
      <c r="B10" s="51">
        <v>43951</v>
      </c>
      <c r="C10" s="52">
        <v>7</v>
      </c>
      <c r="D10" s="53">
        <f t="shared" si="1"/>
        <v>575437.4208493731</v>
      </c>
      <c r="E10" s="53">
        <f>(D10)*EXP('Right to Use Valuation_31-3-20'!$I$1/365*(B10-B9))-(D10)</f>
        <v>4420.1687938914401</v>
      </c>
      <c r="F10" s="53">
        <f>'Right to Use Valuation_31-3-20'!F10</f>
        <v>120000</v>
      </c>
      <c r="G10" s="64">
        <f t="shared" si="0"/>
        <v>459857.58964326454</v>
      </c>
      <c r="H10" s="44" t="s">
        <v>109</v>
      </c>
      <c r="I10" s="44" t="s">
        <v>85</v>
      </c>
      <c r="J10" s="41">
        <f t="shared" si="3"/>
        <v>4420.1687938914401</v>
      </c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66</v>
      </c>
      <c r="B11" s="51">
        <v>43982</v>
      </c>
      <c r="C11" s="52">
        <v>8</v>
      </c>
      <c r="D11" s="53">
        <f t="shared" si="1"/>
        <v>459857.58964326454</v>
      </c>
      <c r="E11" s="53">
        <f>(D11)*EXP('Right to Use Valuation_31-3-20'!$I$1/365*(B11-B10))-(D11)</f>
        <v>3650.5643671297585</v>
      </c>
      <c r="F11" s="53">
        <f>'Right to Use Valuation_31-3-20'!F11</f>
        <v>0</v>
      </c>
      <c r="G11" s="64">
        <f t="shared" si="0"/>
        <v>463508.1540103943</v>
      </c>
      <c r="H11" s="44" t="s">
        <v>109</v>
      </c>
      <c r="I11" s="44" t="s">
        <v>85</v>
      </c>
      <c r="J11" s="41">
        <f t="shared" si="3"/>
        <v>3650.5643671297585</v>
      </c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66</v>
      </c>
      <c r="B12" s="51">
        <v>44012</v>
      </c>
      <c r="C12" s="52">
        <v>9</v>
      </c>
      <c r="D12" s="53">
        <f t="shared" si="1"/>
        <v>463508.1540103943</v>
      </c>
      <c r="E12" s="53">
        <f>(D12)*EXP('Right to Use Valuation_31-3-20'!$I$1/365*(B12-B11))-(D12)</f>
        <v>3560.3945865162532</v>
      </c>
      <c r="F12" s="53">
        <f>'Right to Use Valuation_31-3-20'!F12</f>
        <v>0</v>
      </c>
      <c r="G12" s="64">
        <f t="shared" si="0"/>
        <v>467068.54859691055</v>
      </c>
      <c r="H12" s="44" t="s">
        <v>109</v>
      </c>
      <c r="I12" s="44" t="s">
        <v>85</v>
      </c>
      <c r="J12" s="41">
        <f t="shared" si="3"/>
        <v>3560.3945865162532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66</v>
      </c>
      <c r="B13" s="51">
        <v>44043</v>
      </c>
      <c r="C13" s="52">
        <v>10</v>
      </c>
      <c r="D13" s="53">
        <f t="shared" si="1"/>
        <v>467068.54859691055</v>
      </c>
      <c r="E13" s="53">
        <f>(D13)*EXP('Right to Use Valuation_31-3-20'!$I$1/365*(B13-B12))-(D13)</f>
        <v>3707.8083278730046</v>
      </c>
      <c r="F13" s="53">
        <f>'Right to Use Valuation_31-3-20'!F13</f>
        <v>0</v>
      </c>
      <c r="G13" s="64">
        <f t="shared" si="0"/>
        <v>470776.35692478355</v>
      </c>
      <c r="H13" s="44" t="s">
        <v>109</v>
      </c>
      <c r="I13" s="44" t="s">
        <v>85</v>
      </c>
      <c r="J13" s="41">
        <f t="shared" si="3"/>
        <v>3707.8083278730046</v>
      </c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66</v>
      </c>
      <c r="B14" s="51">
        <v>44074</v>
      </c>
      <c r="C14" s="52">
        <v>11</v>
      </c>
      <c r="D14" s="53">
        <f t="shared" si="1"/>
        <v>470776.35692478355</v>
      </c>
      <c r="E14" s="53">
        <f>(D14)*EXP('Right to Use Valuation_31-3-20'!$I$1/365*(B14-B13))-(D14)</f>
        <v>3737.2426424667356</v>
      </c>
      <c r="F14" s="53">
        <f>'Right to Use Valuation_31-3-20'!F14</f>
        <v>0</v>
      </c>
      <c r="G14" s="64">
        <f t="shared" si="0"/>
        <v>474513.59956725029</v>
      </c>
      <c r="H14" s="44" t="s">
        <v>109</v>
      </c>
      <c r="I14" s="44" t="s">
        <v>85</v>
      </c>
      <c r="J14" s="41">
        <f t="shared" si="3"/>
        <v>3737.2426424667356</v>
      </c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66</v>
      </c>
      <c r="B15" s="51">
        <v>44104</v>
      </c>
      <c r="C15" s="52">
        <v>12</v>
      </c>
      <c r="D15" s="53">
        <f t="shared" si="1"/>
        <v>474513.59956725029</v>
      </c>
      <c r="E15" s="53">
        <f>(D15)*EXP('Right to Use Valuation_31-3-20'!$I$1/365*(B15-B14))-(D15)</f>
        <v>3644.9318884898676</v>
      </c>
      <c r="F15" s="53">
        <f>'Right to Use Valuation_31-3-20'!F15</f>
        <v>0</v>
      </c>
      <c r="G15" s="64">
        <f t="shared" si="0"/>
        <v>478158.53145574016</v>
      </c>
      <c r="H15" s="44" t="s">
        <v>109</v>
      </c>
      <c r="I15" s="44" t="s">
        <v>85</v>
      </c>
      <c r="J15" s="41">
        <f t="shared" si="3"/>
        <v>3644.9318884898676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66</v>
      </c>
      <c r="B16" s="51">
        <v>44135</v>
      </c>
      <c r="C16" s="52">
        <v>13</v>
      </c>
      <c r="D16" s="53">
        <f t="shared" si="1"/>
        <v>478158.53145574016</v>
      </c>
      <c r="E16" s="53">
        <f>(D16)*EXP('Right to Use Valuation_31-3-20'!$I$1/365*(B16-B15))-(D16)</f>
        <v>3795.845792445296</v>
      </c>
      <c r="F16" s="53">
        <f>'Right to Use Valuation_31-3-20'!F16</f>
        <v>126000</v>
      </c>
      <c r="G16" s="64">
        <f t="shared" si="0"/>
        <v>355954.37724818545</v>
      </c>
      <c r="H16" s="44" t="s">
        <v>109</v>
      </c>
      <c r="I16" s="44" t="s">
        <v>85</v>
      </c>
      <c r="J16" s="41">
        <f t="shared" si="3"/>
        <v>3795.845792445296</v>
      </c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66</v>
      </c>
      <c r="B17" s="51">
        <v>44165</v>
      </c>
      <c r="C17" s="52">
        <v>14</v>
      </c>
      <c r="D17" s="53">
        <f t="shared" si="1"/>
        <v>355954.37724818545</v>
      </c>
      <c r="E17" s="53">
        <f>(D17)*EXP('Right to Use Valuation_31-3-20'!$I$1/365*(B17-B16))-(D17)</f>
        <v>2734.2302974302438</v>
      </c>
      <c r="F17" s="53">
        <f>'Right to Use Valuation_31-3-20'!F17</f>
        <v>0</v>
      </c>
      <c r="G17" s="64">
        <f t="shared" si="0"/>
        <v>358688.6075456157</v>
      </c>
      <c r="H17" s="44" t="s">
        <v>109</v>
      </c>
      <c r="I17" s="44" t="s">
        <v>85</v>
      </c>
      <c r="J17" s="41">
        <f t="shared" si="3"/>
        <v>2734.2302974302438</v>
      </c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66</v>
      </c>
      <c r="B18" s="51">
        <v>44196</v>
      </c>
      <c r="C18" s="52">
        <v>15</v>
      </c>
      <c r="D18" s="53">
        <f t="shared" si="1"/>
        <v>358688.6075456157</v>
      </c>
      <c r="E18" s="53">
        <f>(D18)*EXP('Right to Use Valuation_31-3-20'!$I$1/365*(B18-B17))-(D18)</f>
        <v>2847.4377265735529</v>
      </c>
      <c r="F18" s="53">
        <f>'Right to Use Valuation_31-3-20'!F18</f>
        <v>0</v>
      </c>
      <c r="G18" s="64">
        <f t="shared" si="0"/>
        <v>361536.04527218925</v>
      </c>
      <c r="H18" s="44" t="s">
        <v>109</v>
      </c>
      <c r="I18" s="44" t="s">
        <v>85</v>
      </c>
      <c r="J18" s="41">
        <f t="shared" si="3"/>
        <v>2847.4377265735529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66</v>
      </c>
      <c r="B19" s="51">
        <v>44227</v>
      </c>
      <c r="C19" s="52">
        <v>16</v>
      </c>
      <c r="D19" s="53">
        <f t="shared" si="1"/>
        <v>361536.04527218925</v>
      </c>
      <c r="E19" s="53">
        <f>(D19)*EXP('Right to Use Valuation_31-3-20'!$I$1/365*(B19-B18))-(D19)</f>
        <v>2870.0420174156898</v>
      </c>
      <c r="F19" s="53">
        <f>'Right to Use Valuation_31-3-20'!F19</f>
        <v>0</v>
      </c>
      <c r="G19" s="64">
        <f t="shared" si="0"/>
        <v>364406.08728960494</v>
      </c>
      <c r="H19" s="44" t="s">
        <v>109</v>
      </c>
      <c r="I19" s="44" t="s">
        <v>85</v>
      </c>
      <c r="J19" s="41">
        <f t="shared" si="3"/>
        <v>2870.0420174156898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66</v>
      </c>
      <c r="B20" s="51">
        <v>44255</v>
      </c>
      <c r="C20" s="52">
        <v>17</v>
      </c>
      <c r="D20" s="53">
        <f t="shared" si="1"/>
        <v>364406.08728960494</v>
      </c>
      <c r="E20" s="53">
        <f>(D20)*EXP('Right to Use Valuation_31-3-20'!$I$1/365*(B20-B19))-(D20)</f>
        <v>2611.8741173960734</v>
      </c>
      <c r="F20" s="53">
        <f>'Right to Use Valuation_31-3-20'!F20</f>
        <v>0</v>
      </c>
      <c r="G20" s="64">
        <f t="shared" si="0"/>
        <v>367017.96140700101</v>
      </c>
      <c r="H20" s="44" t="s">
        <v>109</v>
      </c>
      <c r="I20" s="44" t="s">
        <v>85</v>
      </c>
      <c r="J20" s="41">
        <f t="shared" si="3"/>
        <v>2611.8741173960734</v>
      </c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66</v>
      </c>
      <c r="B21" s="51">
        <v>44286</v>
      </c>
      <c r="C21" s="52">
        <v>18</v>
      </c>
      <c r="D21" s="53">
        <f t="shared" si="1"/>
        <v>367017.96140700101</v>
      </c>
      <c r="E21" s="53">
        <f>(D21)*EXP('Right to Use Valuation_31-3-20'!$I$1/365*(B21-B20))-(D21)</f>
        <v>2913.5600285478868</v>
      </c>
      <c r="F21" s="53">
        <f>'Right to Use Valuation_31-3-20'!F21</f>
        <v>0</v>
      </c>
      <c r="G21" s="64">
        <f t="shared" si="0"/>
        <v>369931.5214355489</v>
      </c>
      <c r="H21" s="44" t="s">
        <v>109</v>
      </c>
      <c r="I21" s="44" t="s">
        <v>85</v>
      </c>
      <c r="J21" s="41">
        <f t="shared" si="3"/>
        <v>2913.5600285478868</v>
      </c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66</v>
      </c>
      <c r="B22" s="51">
        <v>44316</v>
      </c>
      <c r="C22" s="52">
        <v>19</v>
      </c>
      <c r="D22" s="53">
        <f t="shared" si="1"/>
        <v>369931.5214355489</v>
      </c>
      <c r="E22" s="53">
        <f>(D22)*EXP('Right to Use Valuation_31-3-20'!$I$1/365*(B22-B21))-(D22)</f>
        <v>2841.5944248336018</v>
      </c>
      <c r="F22" s="53">
        <f>'Right to Use Valuation_31-3-20'!F22</f>
        <v>126000</v>
      </c>
      <c r="G22" s="64">
        <f t="shared" si="0"/>
        <v>246773.1158603825</v>
      </c>
      <c r="H22" s="44" t="s">
        <v>109</v>
      </c>
      <c r="I22" s="44" t="s">
        <v>85</v>
      </c>
      <c r="J22" s="41">
        <f t="shared" si="3"/>
        <v>2841.5944248336018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66</v>
      </c>
      <c r="B23" s="51">
        <v>44347</v>
      </c>
      <c r="C23" s="52">
        <v>20</v>
      </c>
      <c r="D23" s="53">
        <f t="shared" si="1"/>
        <v>246773.1158603825</v>
      </c>
      <c r="E23" s="53">
        <f>(D23)*EXP('Right to Use Valuation_31-3-20'!$I$1/365*(B23-B22))-(D23)</f>
        <v>1959.0002727243118</v>
      </c>
      <c r="F23" s="53">
        <f>'Right to Use Valuation_31-3-20'!F23</f>
        <v>0</v>
      </c>
      <c r="G23" s="64">
        <f t="shared" si="0"/>
        <v>248732.11613310681</v>
      </c>
      <c r="H23" s="44" t="s">
        <v>109</v>
      </c>
      <c r="I23" s="44" t="s">
        <v>85</v>
      </c>
      <c r="J23" s="41">
        <f t="shared" si="3"/>
        <v>1959.0002727243118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66</v>
      </c>
      <c r="B24" s="51">
        <v>44377</v>
      </c>
      <c r="C24" s="52">
        <v>21</v>
      </c>
      <c r="D24" s="53">
        <f t="shared" si="1"/>
        <v>248732.11613310681</v>
      </c>
      <c r="E24" s="53">
        <f>(D24)*EXP('Right to Use Valuation_31-3-20'!$I$1/365*(B24-B23))-(D24)</f>
        <v>1910.6125148192805</v>
      </c>
      <c r="F24" s="53">
        <f>'Right to Use Valuation_31-3-20'!F24</f>
        <v>0</v>
      </c>
      <c r="G24" s="64">
        <f t="shared" si="0"/>
        <v>250642.72864792609</v>
      </c>
      <c r="H24" s="44" t="s">
        <v>109</v>
      </c>
      <c r="I24" s="44" t="s">
        <v>85</v>
      </c>
      <c r="J24" s="41">
        <f t="shared" si="3"/>
        <v>1910.6125148192805</v>
      </c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66</v>
      </c>
      <c r="B25" s="51">
        <v>44408</v>
      </c>
      <c r="C25" s="52">
        <v>22</v>
      </c>
      <c r="D25" s="53">
        <f t="shared" si="1"/>
        <v>250642.72864792609</v>
      </c>
      <c r="E25" s="53">
        <f>(D25)*EXP('Right to Use Valuation_31-3-20'!$I$1/365*(B25-B24))-(D25)</f>
        <v>1989.7190667051764</v>
      </c>
      <c r="F25" s="53">
        <f>'Right to Use Valuation_31-3-20'!F25</f>
        <v>0</v>
      </c>
      <c r="G25" s="64">
        <f t="shared" si="0"/>
        <v>252632.44771463127</v>
      </c>
      <c r="H25" s="44" t="s">
        <v>109</v>
      </c>
      <c r="I25" s="44" t="s">
        <v>85</v>
      </c>
      <c r="J25" s="41">
        <f t="shared" si="3"/>
        <v>1989.7190667051764</v>
      </c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66</v>
      </c>
      <c r="B26" s="51">
        <v>44439</v>
      </c>
      <c r="C26" s="52">
        <v>23</v>
      </c>
      <c r="D26" s="53">
        <f t="shared" si="1"/>
        <v>252632.44771463127</v>
      </c>
      <c r="E26" s="53">
        <f>(D26)*EXP('Right to Use Valuation_31-3-20'!$I$1/365*(B26-B25))-(D26)</f>
        <v>2005.5143861456017</v>
      </c>
      <c r="F26" s="53">
        <f>'Right to Use Valuation_31-3-20'!F26</f>
        <v>0</v>
      </c>
      <c r="G26" s="64">
        <f t="shared" si="0"/>
        <v>254637.96210077687</v>
      </c>
      <c r="H26" s="44" t="s">
        <v>109</v>
      </c>
      <c r="I26" s="44" t="s">
        <v>85</v>
      </c>
      <c r="J26" s="41">
        <f t="shared" si="3"/>
        <v>2005.5143861456017</v>
      </c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66</v>
      </c>
      <c r="B27" s="51">
        <v>44469</v>
      </c>
      <c r="C27" s="52">
        <v>24</v>
      </c>
      <c r="D27" s="53">
        <f t="shared" si="1"/>
        <v>254637.96210077687</v>
      </c>
      <c r="E27" s="53">
        <f>(D27)*EXP('Right to Use Valuation_31-3-20'!$I$1/365*(B27-B26))-(D27)</f>
        <v>1955.9777189266169</v>
      </c>
      <c r="F27" s="53">
        <f>'Right to Use Valuation_31-3-20'!F27</f>
        <v>0</v>
      </c>
      <c r="G27" s="64">
        <f t="shared" si="0"/>
        <v>256593.93981970349</v>
      </c>
      <c r="H27" s="44" t="s">
        <v>109</v>
      </c>
      <c r="I27" s="44" t="s">
        <v>85</v>
      </c>
      <c r="J27" s="41">
        <f t="shared" si="3"/>
        <v>1955.9777189266169</v>
      </c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66</v>
      </c>
      <c r="B28" s="51">
        <v>44500</v>
      </c>
      <c r="C28" s="52">
        <v>25</v>
      </c>
      <c r="D28" s="53">
        <f t="shared" si="1"/>
        <v>256593.93981970349</v>
      </c>
      <c r="E28" s="53">
        <f>(D28)*EXP('Right to Use Valuation_31-3-20'!$I$1/365*(B28-B27))-(D28)</f>
        <v>2036.9625610700459</v>
      </c>
      <c r="F28" s="53">
        <f>'Right to Use Valuation_31-3-20'!F28</f>
        <v>132300</v>
      </c>
      <c r="G28" s="64">
        <f t="shared" si="0"/>
        <v>126330.90238077354</v>
      </c>
      <c r="H28" s="44" t="s">
        <v>109</v>
      </c>
      <c r="I28" s="44" t="s">
        <v>85</v>
      </c>
      <c r="J28" s="41">
        <f t="shared" si="3"/>
        <v>2036.9625610700459</v>
      </c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66</v>
      </c>
      <c r="B29" s="51">
        <v>44530</v>
      </c>
      <c r="C29" s="52">
        <v>26</v>
      </c>
      <c r="D29" s="53">
        <f t="shared" si="1"/>
        <v>126330.90238077354</v>
      </c>
      <c r="E29" s="53">
        <f>(D29)*EXP('Right to Use Valuation_31-3-20'!$I$1/365*(B29-B28))-(D29)</f>
        <v>970.39902546380472</v>
      </c>
      <c r="F29" s="53">
        <f>'Right to Use Valuation_31-3-20'!F29</f>
        <v>0</v>
      </c>
      <c r="G29" s="64">
        <f t="shared" si="0"/>
        <v>127301.30140623734</v>
      </c>
      <c r="H29" s="44" t="s">
        <v>109</v>
      </c>
      <c r="I29" s="44" t="s">
        <v>85</v>
      </c>
      <c r="J29" s="41">
        <f t="shared" si="3"/>
        <v>970.39902546380472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66</v>
      </c>
      <c r="B30" s="51">
        <v>44561</v>
      </c>
      <c r="C30" s="52">
        <v>27</v>
      </c>
      <c r="D30" s="53">
        <f t="shared" si="1"/>
        <v>127301.30140623734</v>
      </c>
      <c r="E30" s="53">
        <f>(D30)*EXP('Right to Use Valuation_31-3-20'!$I$1/365*(B30-B29))-(D30)</f>
        <v>1010.5771988309716</v>
      </c>
      <c r="F30" s="53">
        <f>'Right to Use Valuation_31-3-20'!F30</f>
        <v>0</v>
      </c>
      <c r="G30" s="64">
        <f t="shared" si="0"/>
        <v>128311.87860506831</v>
      </c>
      <c r="H30" s="44" t="s">
        <v>109</v>
      </c>
      <c r="I30" s="44" t="s">
        <v>85</v>
      </c>
      <c r="J30" s="41">
        <f t="shared" si="3"/>
        <v>1010.5771988309716</v>
      </c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66</v>
      </c>
      <c r="B31" s="51">
        <v>44592</v>
      </c>
      <c r="C31" s="52">
        <v>28</v>
      </c>
      <c r="D31" s="53">
        <f t="shared" si="1"/>
        <v>128311.87860506831</v>
      </c>
      <c r="E31" s="53">
        <f>(D31)*EXP('Right to Use Valuation_31-3-20'!$I$1/365*(B31-B30))-(D31)</f>
        <v>1018.5996327221947</v>
      </c>
      <c r="F31" s="53">
        <f>'Right to Use Valuation_31-3-20'!F31</f>
        <v>0</v>
      </c>
      <c r="G31" s="64">
        <f t="shared" si="0"/>
        <v>129330.47823779051</v>
      </c>
      <c r="H31" s="44" t="s">
        <v>109</v>
      </c>
      <c r="I31" s="44" t="s">
        <v>85</v>
      </c>
      <c r="J31" s="41">
        <f t="shared" si="3"/>
        <v>1018.5996327221947</v>
      </c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66</v>
      </c>
      <c r="B32" s="51">
        <v>44620</v>
      </c>
      <c r="C32" s="52">
        <v>29</v>
      </c>
      <c r="D32" s="53">
        <f t="shared" si="1"/>
        <v>129330.47823779051</v>
      </c>
      <c r="E32" s="53">
        <f>(D32)*EXP('Right to Use Valuation_31-3-20'!$I$1/365*(B32-B31))-(D32)</f>
        <v>926.97389116686827</v>
      </c>
      <c r="F32" s="53">
        <f>'Right to Use Valuation_31-3-20'!F32</f>
        <v>0</v>
      </c>
      <c r="G32" s="64">
        <f t="shared" si="0"/>
        <v>130257.45212895737</v>
      </c>
      <c r="H32" s="44" t="s">
        <v>109</v>
      </c>
      <c r="I32" s="44" t="s">
        <v>85</v>
      </c>
      <c r="J32" s="41">
        <f t="shared" si="3"/>
        <v>926.97389116686827</v>
      </c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66</v>
      </c>
      <c r="B33" s="51">
        <v>44651</v>
      </c>
      <c r="C33" s="52">
        <v>30</v>
      </c>
      <c r="D33" s="53">
        <f t="shared" si="1"/>
        <v>130257.45212895737</v>
      </c>
      <c r="E33" s="53">
        <f>(D33)*EXP('Right to Use Valuation_31-3-20'!$I$1/365*(B33-B32))-(D33)</f>
        <v>1034.044504221325</v>
      </c>
      <c r="F33" s="53">
        <f>'Right to Use Valuation_31-3-20'!F33</f>
        <v>0</v>
      </c>
      <c r="G33" s="64">
        <f t="shared" si="0"/>
        <v>131291.4966331787</v>
      </c>
      <c r="H33" s="44" t="s">
        <v>109</v>
      </c>
      <c r="I33" s="44" t="s">
        <v>85</v>
      </c>
      <c r="J33" s="41">
        <f t="shared" si="3"/>
        <v>1034.044504221325</v>
      </c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 t="s">
        <v>66</v>
      </c>
      <c r="B34" s="51">
        <v>44681</v>
      </c>
      <c r="C34" s="52">
        <v>31</v>
      </c>
      <c r="D34" s="53">
        <f t="shared" si="1"/>
        <v>131291.4966331787</v>
      </c>
      <c r="E34" s="53">
        <f>(D34)*EXP('Right to Use Valuation_31-3-20'!$I$1/365*(B34-B33))-(D34)</f>
        <v>1008.5033668208052</v>
      </c>
      <c r="F34" s="53">
        <f>'Right to Use Valuation_31-3-20'!F34</f>
        <v>132300</v>
      </c>
      <c r="G34" s="64">
        <f t="shared" si="0"/>
        <v>-4.9476511776447296E-10</v>
      </c>
      <c r="H34" s="44" t="s">
        <v>109</v>
      </c>
      <c r="I34" s="44" t="s">
        <v>85</v>
      </c>
      <c r="J34" s="41">
        <f t="shared" si="3"/>
        <v>1008.5033668208052</v>
      </c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/>
      <c r="B35" s="51"/>
      <c r="C35" s="52"/>
      <c r="D35" s="53"/>
      <c r="E35" s="53"/>
      <c r="F35" s="53"/>
      <c r="G35" s="64"/>
      <c r="H35" s="44"/>
      <c r="I35" s="44"/>
      <c r="J35" s="41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44"/>
      <c r="B36" s="39"/>
      <c r="C36" s="40"/>
      <c r="D36" s="41"/>
      <c r="E36" s="41"/>
      <c r="F36" s="41"/>
      <c r="G36" s="71"/>
      <c r="H36" s="44"/>
      <c r="I36" s="44"/>
      <c r="J36" s="72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44"/>
      <c r="B37" s="39"/>
      <c r="C37" s="40"/>
      <c r="D37" s="41"/>
      <c r="E37" s="41"/>
      <c r="F37" s="75"/>
      <c r="G37" s="71"/>
      <c r="H37" s="44"/>
      <c r="I37" s="44"/>
      <c r="J37" s="72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44"/>
      <c r="B38" s="39"/>
      <c r="C38" s="65"/>
      <c r="D38" s="44"/>
      <c r="E38" s="41"/>
      <c r="F38" s="41">
        <f>SUM(F3:F37)</f>
        <v>756600</v>
      </c>
      <c r="G38" s="44"/>
      <c r="H38" s="44"/>
      <c r="I38" s="44"/>
      <c r="J38" s="72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44"/>
      <c r="B39" s="39"/>
      <c r="C39" s="65"/>
      <c r="D39" s="44"/>
      <c r="E39" s="41"/>
      <c r="F39" s="41"/>
      <c r="G39" s="44"/>
      <c r="H39" s="44"/>
      <c r="I39" s="44"/>
      <c r="J39" s="72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44"/>
      <c r="B40" s="39"/>
      <c r="C40" s="65"/>
      <c r="D40" s="44"/>
      <c r="E40" s="41"/>
      <c r="F40" s="41"/>
      <c r="G40" s="44"/>
      <c r="H40" s="44"/>
      <c r="I40" s="44"/>
      <c r="J40" s="72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44"/>
      <c r="B41" s="39"/>
      <c r="C41" s="65"/>
      <c r="D41" s="44"/>
      <c r="E41" s="41"/>
      <c r="F41" s="41"/>
      <c r="G41" s="44"/>
      <c r="H41" s="44"/>
      <c r="I41" s="44"/>
      <c r="J41" s="72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44"/>
      <c r="B42" s="39"/>
      <c r="C42" s="65"/>
      <c r="D42" s="44"/>
      <c r="E42" s="41"/>
      <c r="F42" s="41"/>
      <c r="G42" s="44"/>
      <c r="H42" s="44"/>
      <c r="I42" s="44"/>
      <c r="J42" s="72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44"/>
      <c r="B43" s="39"/>
      <c r="C43" s="65"/>
      <c r="D43" s="44"/>
      <c r="E43" s="41"/>
      <c r="F43" s="41"/>
      <c r="G43" s="44"/>
      <c r="H43" s="44"/>
      <c r="I43" s="44"/>
      <c r="J43" s="72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44"/>
      <c r="B44" s="39"/>
      <c r="C44" s="65"/>
      <c r="D44" s="44"/>
      <c r="E44" s="41"/>
      <c r="F44" s="41"/>
      <c r="G44" s="44"/>
      <c r="H44" s="44"/>
      <c r="I44" s="44"/>
      <c r="J44" s="72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44"/>
      <c r="B45" s="39"/>
      <c r="C45" s="65"/>
      <c r="D45" s="44"/>
      <c r="E45" s="41"/>
      <c r="F45" s="41"/>
      <c r="G45" s="44"/>
      <c r="H45" s="44"/>
      <c r="I45" s="44"/>
      <c r="J45" s="72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44"/>
      <c r="B46" s="39"/>
      <c r="C46" s="65"/>
      <c r="D46" s="44"/>
      <c r="E46" s="41"/>
      <c r="F46" s="41"/>
      <c r="G46" s="44"/>
      <c r="H46" s="44"/>
      <c r="I46" s="44"/>
      <c r="J46" s="72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44"/>
      <c r="B47" s="39"/>
      <c r="C47" s="65"/>
      <c r="D47" s="44"/>
      <c r="E47" s="41"/>
      <c r="F47" s="41"/>
      <c r="G47" s="44"/>
      <c r="H47" s="44"/>
      <c r="I47" s="44"/>
      <c r="J47" s="72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44"/>
      <c r="B48" s="39"/>
      <c r="C48" s="65"/>
      <c r="D48" s="44"/>
      <c r="E48" s="41"/>
      <c r="F48" s="41"/>
      <c r="G48" s="44"/>
      <c r="H48" s="44"/>
      <c r="I48" s="44"/>
      <c r="J48" s="72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44"/>
      <c r="B49" s="39"/>
      <c r="C49" s="65"/>
      <c r="D49" s="44"/>
      <c r="E49" s="41"/>
      <c r="F49" s="41"/>
      <c r="G49" s="44"/>
      <c r="H49" s="44"/>
      <c r="I49" s="44"/>
      <c r="J49" s="72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44"/>
      <c r="B50" s="39"/>
      <c r="C50" s="65"/>
      <c r="D50" s="44"/>
      <c r="E50" s="41"/>
      <c r="F50" s="41"/>
      <c r="G50" s="44"/>
      <c r="H50" s="44"/>
      <c r="I50" s="44"/>
      <c r="J50" s="72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44"/>
      <c r="B51" s="39"/>
      <c r="C51" s="65"/>
      <c r="D51" s="44"/>
      <c r="E51" s="41"/>
      <c r="F51" s="41"/>
      <c r="G51" s="44"/>
      <c r="H51" s="44"/>
      <c r="I51" s="44"/>
      <c r="J51" s="72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44"/>
      <c r="B52" s="39"/>
      <c r="C52" s="65"/>
      <c r="D52" s="44"/>
      <c r="E52" s="41"/>
      <c r="F52" s="41"/>
      <c r="G52" s="44"/>
      <c r="H52" s="44"/>
      <c r="I52" s="44"/>
      <c r="J52" s="72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44"/>
      <c r="B53" s="39"/>
      <c r="C53" s="65"/>
      <c r="D53" s="44"/>
      <c r="E53" s="41"/>
      <c r="F53" s="41"/>
      <c r="G53" s="44"/>
      <c r="H53" s="44"/>
      <c r="I53" s="44"/>
      <c r="J53" s="72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44"/>
      <c r="B54" s="39"/>
      <c r="C54" s="65"/>
      <c r="D54" s="44"/>
      <c r="E54" s="41"/>
      <c r="F54" s="41"/>
      <c r="G54" s="44"/>
      <c r="H54" s="44"/>
      <c r="I54" s="44"/>
      <c r="J54" s="72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44"/>
      <c r="B55" s="39"/>
      <c r="C55" s="65"/>
      <c r="D55" s="44"/>
      <c r="E55" s="41"/>
      <c r="F55" s="41"/>
      <c r="G55" s="44"/>
      <c r="H55" s="44"/>
      <c r="I55" s="44"/>
      <c r="J55" s="72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44"/>
      <c r="B56" s="39"/>
      <c r="C56" s="65"/>
      <c r="D56" s="44"/>
      <c r="E56" s="41"/>
      <c r="F56" s="41"/>
      <c r="G56" s="44"/>
      <c r="H56" s="44"/>
      <c r="I56" s="44"/>
      <c r="J56" s="72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44"/>
      <c r="B57" s="39"/>
      <c r="C57" s="65"/>
      <c r="D57" s="44"/>
      <c r="E57" s="41"/>
      <c r="F57" s="41"/>
      <c r="G57" s="44"/>
      <c r="H57" s="44"/>
      <c r="I57" s="44"/>
      <c r="J57" s="72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44"/>
      <c r="B58" s="39"/>
      <c r="C58" s="65"/>
      <c r="D58" s="44"/>
      <c r="E58" s="41"/>
      <c r="F58" s="41"/>
      <c r="G58" s="44"/>
      <c r="H58" s="44"/>
      <c r="I58" s="44"/>
      <c r="J58" s="72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44"/>
      <c r="B59" s="39"/>
      <c r="C59" s="65"/>
      <c r="D59" s="44"/>
      <c r="E59" s="41"/>
      <c r="F59" s="41"/>
      <c r="G59" s="44"/>
      <c r="H59" s="44"/>
      <c r="I59" s="44"/>
      <c r="J59" s="72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44"/>
      <c r="B60" s="39"/>
      <c r="C60" s="65"/>
      <c r="D60" s="44"/>
      <c r="E60" s="41"/>
      <c r="F60" s="41"/>
      <c r="G60" s="44"/>
      <c r="H60" s="44"/>
      <c r="I60" s="44"/>
      <c r="J60" s="72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44"/>
      <c r="B61" s="39"/>
      <c r="C61" s="65"/>
      <c r="D61" s="44"/>
      <c r="E61" s="41"/>
      <c r="F61" s="41"/>
      <c r="G61" s="44"/>
      <c r="H61" s="44"/>
      <c r="I61" s="44"/>
      <c r="J61" s="72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44"/>
      <c r="B62" s="39"/>
      <c r="C62" s="65"/>
      <c r="D62" s="44"/>
      <c r="E62" s="41"/>
      <c r="F62" s="41"/>
      <c r="G62" s="44"/>
      <c r="H62" s="44"/>
      <c r="I62" s="44"/>
      <c r="J62" s="72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44"/>
      <c r="B63" s="39"/>
      <c r="C63" s="65"/>
      <c r="D63" s="44"/>
      <c r="E63" s="41"/>
      <c r="F63" s="41"/>
      <c r="G63" s="44"/>
      <c r="H63" s="44"/>
      <c r="I63" s="44"/>
      <c r="J63" s="72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44"/>
      <c r="B64" s="39"/>
      <c r="C64" s="65"/>
      <c r="D64" s="44"/>
      <c r="E64" s="41"/>
      <c r="F64" s="41"/>
      <c r="G64" s="44"/>
      <c r="H64" s="44"/>
      <c r="I64" s="44"/>
      <c r="J64" s="72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44"/>
      <c r="B65" s="39"/>
      <c r="C65" s="65"/>
      <c r="D65" s="44"/>
      <c r="E65" s="41"/>
      <c r="F65" s="41"/>
      <c r="G65" s="44"/>
      <c r="H65" s="44"/>
      <c r="I65" s="44"/>
      <c r="J65" s="72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44"/>
      <c r="B66" s="39"/>
      <c r="C66" s="65"/>
      <c r="D66" s="44"/>
      <c r="E66" s="41"/>
      <c r="F66" s="41"/>
      <c r="G66" s="44"/>
      <c r="H66" s="44"/>
      <c r="I66" s="44"/>
      <c r="J66" s="72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44"/>
      <c r="B67" s="39"/>
      <c r="C67" s="65"/>
      <c r="D67" s="44"/>
      <c r="E67" s="41"/>
      <c r="F67" s="41"/>
      <c r="G67" s="44"/>
      <c r="H67" s="44"/>
      <c r="I67" s="44"/>
      <c r="J67" s="72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44"/>
      <c r="B68" s="39"/>
      <c r="C68" s="65"/>
      <c r="D68" s="44"/>
      <c r="E68" s="41"/>
      <c r="F68" s="41"/>
      <c r="G68" s="44"/>
      <c r="H68" s="44"/>
      <c r="I68" s="44"/>
      <c r="J68" s="72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44"/>
      <c r="B69" s="39"/>
      <c r="C69" s="65"/>
      <c r="D69" s="44"/>
      <c r="E69" s="41"/>
      <c r="F69" s="41"/>
      <c r="G69" s="44"/>
      <c r="H69" s="44"/>
      <c r="I69" s="44"/>
      <c r="J69" s="72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44"/>
      <c r="B70" s="39"/>
      <c r="C70" s="65"/>
      <c r="D70" s="44"/>
      <c r="E70" s="41"/>
      <c r="F70" s="41"/>
      <c r="G70" s="44"/>
      <c r="H70" s="44"/>
      <c r="I70" s="44"/>
      <c r="J70" s="72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44"/>
      <c r="B71" s="39"/>
      <c r="C71" s="65"/>
      <c r="D71" s="44"/>
      <c r="E71" s="41"/>
      <c r="F71" s="41"/>
      <c r="G71" s="44"/>
      <c r="H71" s="44"/>
      <c r="I71" s="44"/>
      <c r="J71" s="72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44"/>
      <c r="B72" s="39"/>
      <c r="C72" s="65"/>
      <c r="D72" s="44"/>
      <c r="E72" s="41"/>
      <c r="F72" s="41"/>
      <c r="G72" s="44"/>
      <c r="H72" s="44"/>
      <c r="I72" s="44"/>
      <c r="J72" s="72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44"/>
      <c r="B73" s="39"/>
      <c r="C73" s="65"/>
      <c r="D73" s="44"/>
      <c r="E73" s="41"/>
      <c r="F73" s="41"/>
      <c r="G73" s="44"/>
      <c r="H73" s="44"/>
      <c r="I73" s="44"/>
      <c r="J73" s="72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44"/>
      <c r="B74" s="39"/>
      <c r="C74" s="65"/>
      <c r="D74" s="44"/>
      <c r="E74" s="41"/>
      <c r="F74" s="41"/>
      <c r="G74" s="44"/>
      <c r="H74" s="44"/>
      <c r="I74" s="44"/>
      <c r="J74" s="72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44"/>
      <c r="B75" s="39"/>
      <c r="C75" s="65"/>
      <c r="D75" s="44"/>
      <c r="E75" s="41"/>
      <c r="F75" s="41"/>
      <c r="G75" s="44"/>
      <c r="H75" s="44"/>
      <c r="I75" s="44"/>
      <c r="J75" s="72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44"/>
      <c r="B76" s="39"/>
      <c r="C76" s="65"/>
      <c r="D76" s="44"/>
      <c r="E76" s="41"/>
      <c r="F76" s="41"/>
      <c r="G76" s="44"/>
      <c r="H76" s="44"/>
      <c r="I76" s="44"/>
      <c r="J76" s="72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44"/>
      <c r="B77" s="39"/>
      <c r="C77" s="65"/>
      <c r="D77" s="44"/>
      <c r="E77" s="41"/>
      <c r="F77" s="41"/>
      <c r="G77" s="44"/>
      <c r="H77" s="44"/>
      <c r="I77" s="44"/>
      <c r="J77" s="72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44"/>
      <c r="B78" s="39"/>
      <c r="C78" s="65"/>
      <c r="D78" s="44"/>
      <c r="E78" s="41"/>
      <c r="F78" s="41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44"/>
      <c r="B79" s="39"/>
      <c r="C79" s="65"/>
      <c r="D79" s="44"/>
      <c r="E79" s="41"/>
      <c r="F79" s="41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44"/>
      <c r="B80" s="39"/>
      <c r="C80" s="65"/>
      <c r="D80" s="44"/>
      <c r="E80" s="41"/>
      <c r="F80" s="41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44"/>
      <c r="B81" s="39"/>
      <c r="C81" s="65"/>
      <c r="D81" s="44"/>
      <c r="E81" s="41"/>
      <c r="F81" s="41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44"/>
      <c r="B82" s="39"/>
      <c r="C82" s="65"/>
      <c r="D82" s="44"/>
      <c r="E82" s="41"/>
      <c r="F82" s="41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44"/>
      <c r="B83" s="39"/>
      <c r="C83" s="65"/>
      <c r="D83" s="44"/>
      <c r="E83" s="41"/>
      <c r="F83" s="41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44"/>
      <c r="B84" s="39"/>
      <c r="C84" s="65"/>
      <c r="D84" s="44"/>
      <c r="E84" s="41"/>
      <c r="F84" s="41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44"/>
      <c r="B85" s="39"/>
      <c r="C85" s="65"/>
      <c r="D85" s="44"/>
      <c r="E85" s="41"/>
      <c r="F85" s="41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44"/>
      <c r="B86" s="39"/>
      <c r="C86" s="65"/>
      <c r="D86" s="44"/>
      <c r="E86" s="41"/>
      <c r="F86" s="41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44"/>
      <c r="B87" s="39"/>
      <c r="C87" s="65"/>
      <c r="D87" s="44"/>
      <c r="E87" s="41"/>
      <c r="F87" s="41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44"/>
      <c r="B88" s="39"/>
      <c r="C88" s="65"/>
      <c r="D88" s="44"/>
      <c r="E88" s="41"/>
      <c r="F88" s="41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44"/>
      <c r="B89" s="39"/>
      <c r="C89" s="65"/>
      <c r="D89" s="44"/>
      <c r="E89" s="41"/>
      <c r="F89" s="41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44"/>
      <c r="B90" s="39"/>
      <c r="C90" s="65"/>
      <c r="D90" s="44"/>
      <c r="E90" s="41"/>
      <c r="F90" s="41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44"/>
      <c r="B91" s="39"/>
      <c r="C91" s="65"/>
      <c r="D91" s="44"/>
      <c r="E91" s="41"/>
      <c r="F91" s="41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44"/>
      <c r="B92" s="39"/>
      <c r="C92" s="65"/>
      <c r="D92" s="44"/>
      <c r="E92" s="41"/>
      <c r="F92" s="41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44"/>
      <c r="B93" s="39"/>
      <c r="C93" s="65"/>
      <c r="D93" s="44"/>
      <c r="E93" s="41"/>
      <c r="F93" s="41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44"/>
      <c r="B94" s="39"/>
      <c r="C94" s="65"/>
      <c r="D94" s="44"/>
      <c r="E94" s="41"/>
      <c r="F94" s="41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44"/>
      <c r="B95" s="39"/>
      <c r="C95" s="65"/>
      <c r="D95" s="44"/>
      <c r="E95" s="41"/>
      <c r="F95" s="41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44"/>
      <c r="B96" s="39"/>
      <c r="C96" s="65"/>
      <c r="D96" s="44"/>
      <c r="E96" s="41"/>
      <c r="F96" s="41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44"/>
      <c r="B97" s="39"/>
      <c r="C97" s="65"/>
      <c r="D97" s="44"/>
      <c r="E97" s="41"/>
      <c r="F97" s="41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44"/>
      <c r="B98" s="39"/>
      <c r="C98" s="65"/>
      <c r="D98" s="44"/>
      <c r="E98" s="41"/>
      <c r="F98" s="41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44"/>
      <c r="B99" s="39"/>
      <c r="C99" s="65"/>
      <c r="D99" s="44"/>
      <c r="E99" s="41"/>
      <c r="F99" s="41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44"/>
      <c r="B100" s="39"/>
      <c r="C100" s="65"/>
      <c r="D100" s="44"/>
      <c r="E100" s="41"/>
      <c r="F100" s="41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44"/>
      <c r="B101" s="39"/>
      <c r="C101" s="65"/>
      <c r="D101" s="44"/>
      <c r="E101" s="41"/>
      <c r="F101" s="41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44"/>
      <c r="B102" s="39"/>
      <c r="C102" s="65"/>
      <c r="D102" s="44"/>
      <c r="E102" s="41"/>
      <c r="F102" s="41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44"/>
      <c r="B103" s="39"/>
      <c r="C103" s="65"/>
      <c r="D103" s="44"/>
      <c r="E103" s="41"/>
      <c r="F103" s="41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44"/>
      <c r="B104" s="39"/>
      <c r="C104" s="65"/>
      <c r="D104" s="44"/>
      <c r="E104" s="41"/>
      <c r="F104" s="41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44"/>
      <c r="B105" s="39"/>
      <c r="C105" s="65"/>
      <c r="D105" s="44"/>
      <c r="E105" s="41"/>
      <c r="F105" s="41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44"/>
      <c r="B106" s="39"/>
      <c r="C106" s="65"/>
      <c r="D106" s="44"/>
      <c r="E106" s="41"/>
      <c r="F106" s="41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44"/>
      <c r="B107" s="39"/>
      <c r="C107" s="65"/>
      <c r="D107" s="44"/>
      <c r="E107" s="41"/>
      <c r="F107" s="41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44"/>
      <c r="B108" s="39"/>
      <c r="C108" s="65"/>
      <c r="D108" s="44"/>
      <c r="E108" s="41"/>
      <c r="F108" s="41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44"/>
      <c r="B109" s="39"/>
      <c r="C109" s="65"/>
      <c r="D109" s="44"/>
      <c r="E109" s="41"/>
      <c r="F109" s="41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44"/>
      <c r="B110" s="39"/>
      <c r="C110" s="65"/>
      <c r="D110" s="44"/>
      <c r="E110" s="41"/>
      <c r="F110" s="41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44"/>
      <c r="B111" s="39"/>
      <c r="C111" s="65"/>
      <c r="D111" s="44"/>
      <c r="E111" s="41"/>
      <c r="F111" s="41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44"/>
      <c r="B112" s="39"/>
      <c r="C112" s="65"/>
      <c r="D112" s="44"/>
      <c r="E112" s="41"/>
      <c r="F112" s="41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44"/>
      <c r="B113" s="39"/>
      <c r="C113" s="65"/>
      <c r="D113" s="44"/>
      <c r="E113" s="41"/>
      <c r="F113" s="41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44"/>
      <c r="B114" s="39"/>
      <c r="C114" s="65"/>
      <c r="D114" s="44"/>
      <c r="E114" s="41"/>
      <c r="F114" s="41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44"/>
      <c r="B115" s="39"/>
      <c r="C115" s="65"/>
      <c r="D115" s="44"/>
      <c r="E115" s="41"/>
      <c r="F115" s="41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44"/>
      <c r="B116" s="39"/>
      <c r="C116" s="65"/>
      <c r="D116" s="44"/>
      <c r="E116" s="41"/>
      <c r="F116" s="41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44"/>
      <c r="B117" s="39"/>
      <c r="C117" s="65"/>
      <c r="D117" s="44"/>
      <c r="E117" s="41"/>
      <c r="F117" s="41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44"/>
      <c r="B118" s="39"/>
      <c r="C118" s="65"/>
      <c r="D118" s="44"/>
      <c r="E118" s="41"/>
      <c r="F118" s="41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44"/>
      <c r="B119" s="39"/>
      <c r="C119" s="65"/>
      <c r="D119" s="44"/>
      <c r="E119" s="41"/>
      <c r="F119" s="41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44"/>
      <c r="B120" s="39"/>
      <c r="C120" s="65"/>
      <c r="D120" s="44"/>
      <c r="E120" s="41"/>
      <c r="F120" s="41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44"/>
      <c r="B121" s="39"/>
      <c r="C121" s="65"/>
      <c r="D121" s="44"/>
      <c r="E121" s="41"/>
      <c r="F121" s="41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44"/>
      <c r="B122" s="39"/>
      <c r="C122" s="65"/>
      <c r="D122" s="44"/>
      <c r="E122" s="41"/>
      <c r="F122" s="41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44"/>
      <c r="B123" s="39"/>
      <c r="C123" s="65"/>
      <c r="D123" s="44"/>
      <c r="E123" s="41"/>
      <c r="F123" s="41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44"/>
      <c r="B124" s="39"/>
      <c r="C124" s="65"/>
      <c r="D124" s="44"/>
      <c r="E124" s="41"/>
      <c r="F124" s="41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44"/>
      <c r="B125" s="39"/>
      <c r="C125" s="65"/>
      <c r="D125" s="44"/>
      <c r="E125" s="41"/>
      <c r="F125" s="41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44"/>
      <c r="B126" s="39"/>
      <c r="C126" s="65"/>
      <c r="D126" s="44"/>
      <c r="E126" s="41"/>
      <c r="F126" s="41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44"/>
      <c r="B127" s="39"/>
      <c r="C127" s="65"/>
      <c r="D127" s="44"/>
      <c r="E127" s="41"/>
      <c r="F127" s="41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44"/>
      <c r="B128" s="39"/>
      <c r="C128" s="65"/>
      <c r="D128" s="44"/>
      <c r="E128" s="41"/>
      <c r="F128" s="41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44"/>
      <c r="B129" s="39"/>
      <c r="C129" s="65"/>
      <c r="D129" s="44"/>
      <c r="E129" s="41"/>
      <c r="F129" s="41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44"/>
      <c r="B130" s="39"/>
      <c r="C130" s="65"/>
      <c r="D130" s="44"/>
      <c r="E130" s="41"/>
      <c r="F130" s="41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44"/>
      <c r="B131" s="39"/>
      <c r="C131" s="65"/>
      <c r="D131" s="44"/>
      <c r="E131" s="41"/>
      <c r="F131" s="41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44"/>
      <c r="B132" s="39"/>
      <c r="C132" s="65"/>
      <c r="D132" s="44"/>
      <c r="E132" s="41"/>
      <c r="F132" s="41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44"/>
      <c r="B133" s="39"/>
      <c r="C133" s="65"/>
      <c r="D133" s="44"/>
      <c r="E133" s="41"/>
      <c r="F133" s="41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44"/>
      <c r="B134" s="39"/>
      <c r="C134" s="65"/>
      <c r="D134" s="44"/>
      <c r="E134" s="41"/>
      <c r="F134" s="41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44"/>
      <c r="B135" s="39"/>
      <c r="C135" s="65"/>
      <c r="D135" s="44"/>
      <c r="E135" s="41"/>
      <c r="F135" s="41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44"/>
      <c r="B136" s="39"/>
      <c r="C136" s="65"/>
      <c r="D136" s="44"/>
      <c r="E136" s="41"/>
      <c r="F136" s="41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44"/>
      <c r="B137" s="39"/>
      <c r="C137" s="65"/>
      <c r="D137" s="44"/>
      <c r="E137" s="41"/>
      <c r="F137" s="41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44"/>
      <c r="B138" s="39"/>
      <c r="C138" s="65"/>
      <c r="D138" s="44"/>
      <c r="E138" s="41"/>
      <c r="F138" s="41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44"/>
      <c r="B139" s="39"/>
      <c r="C139" s="65"/>
      <c r="D139" s="44"/>
      <c r="E139" s="41"/>
      <c r="F139" s="41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44"/>
      <c r="B140" s="39"/>
      <c r="C140" s="65"/>
      <c r="D140" s="44"/>
      <c r="E140" s="41"/>
      <c r="F140" s="41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44"/>
      <c r="B141" s="39"/>
      <c r="C141" s="65"/>
      <c r="D141" s="44"/>
      <c r="E141" s="41"/>
      <c r="F141" s="41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44"/>
      <c r="B142" s="39"/>
      <c r="C142" s="65"/>
      <c r="D142" s="44"/>
      <c r="E142" s="41"/>
      <c r="F142" s="41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44"/>
      <c r="B143" s="39"/>
      <c r="C143" s="65"/>
      <c r="D143" s="44"/>
      <c r="E143" s="41"/>
      <c r="F143" s="41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44"/>
      <c r="B144" s="39"/>
      <c r="C144" s="65"/>
      <c r="D144" s="44"/>
      <c r="E144" s="41"/>
      <c r="F144" s="41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44"/>
      <c r="B145" s="39"/>
      <c r="C145" s="65"/>
      <c r="D145" s="44"/>
      <c r="E145" s="41"/>
      <c r="F145" s="41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44"/>
      <c r="B146" s="39"/>
      <c r="C146" s="65"/>
      <c r="D146" s="44"/>
      <c r="E146" s="41"/>
      <c r="F146" s="41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44"/>
      <c r="B147" s="39"/>
      <c r="C147" s="65"/>
      <c r="D147" s="44"/>
      <c r="E147" s="41"/>
      <c r="F147" s="41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44"/>
      <c r="B148" s="39"/>
      <c r="C148" s="65"/>
      <c r="D148" s="44"/>
      <c r="E148" s="41"/>
      <c r="F148" s="41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44"/>
      <c r="B149" s="39"/>
      <c r="C149" s="65"/>
      <c r="D149" s="44"/>
      <c r="E149" s="41"/>
      <c r="F149" s="41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44"/>
      <c r="B150" s="39"/>
      <c r="C150" s="65"/>
      <c r="D150" s="44"/>
      <c r="E150" s="41"/>
      <c r="F150" s="41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44"/>
      <c r="B151" s="39"/>
      <c r="C151" s="65"/>
      <c r="D151" s="44"/>
      <c r="E151" s="41"/>
      <c r="F151" s="41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44"/>
      <c r="B152" s="39"/>
      <c r="C152" s="65"/>
      <c r="D152" s="44"/>
      <c r="E152" s="41"/>
      <c r="F152" s="41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44"/>
      <c r="B153" s="39"/>
      <c r="C153" s="65"/>
      <c r="D153" s="44"/>
      <c r="E153" s="41"/>
      <c r="F153" s="41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44"/>
      <c r="B154" s="39"/>
      <c r="C154" s="65"/>
      <c r="D154" s="44"/>
      <c r="E154" s="41"/>
      <c r="F154" s="41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44"/>
      <c r="B155" s="39"/>
      <c r="C155" s="65"/>
      <c r="D155" s="44"/>
      <c r="E155" s="41"/>
      <c r="F155" s="41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44"/>
      <c r="B156" s="39"/>
      <c r="C156" s="65"/>
      <c r="D156" s="44"/>
      <c r="E156" s="41"/>
      <c r="F156" s="41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44"/>
      <c r="B157" s="39"/>
      <c r="C157" s="65"/>
      <c r="D157" s="44"/>
      <c r="E157" s="41"/>
      <c r="F157" s="41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44"/>
      <c r="B158" s="39"/>
      <c r="C158" s="65"/>
      <c r="D158" s="44"/>
      <c r="E158" s="41"/>
      <c r="F158" s="41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44"/>
      <c r="B159" s="39"/>
      <c r="C159" s="65"/>
      <c r="D159" s="44"/>
      <c r="E159" s="41"/>
      <c r="F159" s="41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44"/>
      <c r="B160" s="39"/>
      <c r="C160" s="65"/>
      <c r="D160" s="44"/>
      <c r="E160" s="41"/>
      <c r="F160" s="41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44"/>
      <c r="B161" s="39"/>
      <c r="C161" s="65"/>
      <c r="D161" s="44"/>
      <c r="E161" s="41"/>
      <c r="F161" s="41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44"/>
      <c r="B162" s="39"/>
      <c r="C162" s="65"/>
      <c r="D162" s="44"/>
      <c r="E162" s="41"/>
      <c r="F162" s="41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44"/>
      <c r="B163" s="39"/>
      <c r="C163" s="65"/>
      <c r="D163" s="44"/>
      <c r="E163" s="41"/>
      <c r="F163" s="41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44"/>
      <c r="B164" s="39"/>
      <c r="C164" s="65"/>
      <c r="D164" s="44"/>
      <c r="E164" s="41"/>
      <c r="F164" s="41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44"/>
      <c r="B165" s="39"/>
      <c r="C165" s="65"/>
      <c r="D165" s="44"/>
      <c r="E165" s="41"/>
      <c r="F165" s="41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44"/>
      <c r="B166" s="39"/>
      <c r="C166" s="65"/>
      <c r="D166" s="44"/>
      <c r="E166" s="41"/>
      <c r="F166" s="41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44"/>
      <c r="B167" s="39"/>
      <c r="C167" s="65"/>
      <c r="D167" s="44"/>
      <c r="E167" s="41"/>
      <c r="F167" s="41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44"/>
      <c r="B168" s="39"/>
      <c r="C168" s="65"/>
      <c r="D168" s="44"/>
      <c r="E168" s="41"/>
      <c r="F168" s="41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44"/>
      <c r="B169" s="39"/>
      <c r="C169" s="65"/>
      <c r="D169" s="44"/>
      <c r="E169" s="41"/>
      <c r="F169" s="41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44"/>
      <c r="B170" s="39"/>
      <c r="C170" s="65"/>
      <c r="D170" s="44"/>
      <c r="E170" s="41"/>
      <c r="F170" s="41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44"/>
      <c r="B171" s="39"/>
      <c r="C171" s="65"/>
      <c r="D171" s="44"/>
      <c r="E171" s="41"/>
      <c r="F171" s="41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44"/>
      <c r="B172" s="39"/>
      <c r="C172" s="65"/>
      <c r="D172" s="44"/>
      <c r="E172" s="41"/>
      <c r="F172" s="41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44"/>
      <c r="B173" s="39"/>
      <c r="C173" s="65"/>
      <c r="D173" s="44"/>
      <c r="E173" s="41"/>
      <c r="F173" s="41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44"/>
      <c r="B174" s="39"/>
      <c r="C174" s="65"/>
      <c r="D174" s="44"/>
      <c r="E174" s="41"/>
      <c r="F174" s="41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44"/>
      <c r="B175" s="39"/>
      <c r="C175" s="65"/>
      <c r="D175" s="44"/>
      <c r="E175" s="41"/>
      <c r="F175" s="41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44"/>
      <c r="B176" s="39"/>
      <c r="C176" s="65"/>
      <c r="D176" s="44"/>
      <c r="E176" s="41"/>
      <c r="F176" s="41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44"/>
      <c r="B177" s="39"/>
      <c r="C177" s="65"/>
      <c r="D177" s="44"/>
      <c r="E177" s="41"/>
      <c r="F177" s="41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44"/>
      <c r="B178" s="39"/>
      <c r="C178" s="65"/>
      <c r="D178" s="44"/>
      <c r="E178" s="41"/>
      <c r="F178" s="41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44"/>
      <c r="B179" s="39"/>
      <c r="C179" s="65"/>
      <c r="D179" s="44"/>
      <c r="E179" s="41"/>
      <c r="F179" s="41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44"/>
      <c r="B180" s="39"/>
      <c r="C180" s="65"/>
      <c r="D180" s="44"/>
      <c r="E180" s="41"/>
      <c r="F180" s="41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44"/>
      <c r="B181" s="39"/>
      <c r="C181" s="65"/>
      <c r="D181" s="44"/>
      <c r="E181" s="41"/>
      <c r="F181" s="41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44"/>
      <c r="B182" s="39"/>
      <c r="C182" s="65"/>
      <c r="D182" s="44"/>
      <c r="E182" s="41"/>
      <c r="F182" s="41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44"/>
      <c r="B183" s="39"/>
      <c r="C183" s="65"/>
      <c r="D183" s="44"/>
      <c r="E183" s="41"/>
      <c r="F183" s="41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44"/>
      <c r="B184" s="39"/>
      <c r="C184" s="65"/>
      <c r="D184" s="44"/>
      <c r="E184" s="41"/>
      <c r="F184" s="41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44"/>
      <c r="B185" s="39"/>
      <c r="C185" s="65"/>
      <c r="D185" s="44"/>
      <c r="E185" s="41"/>
      <c r="F185" s="41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44"/>
      <c r="B186" s="39"/>
      <c r="C186" s="65"/>
      <c r="D186" s="44"/>
      <c r="E186" s="41"/>
      <c r="F186" s="41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44"/>
      <c r="B187" s="39"/>
      <c r="C187" s="65"/>
      <c r="D187" s="44"/>
      <c r="E187" s="41"/>
      <c r="F187" s="4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44"/>
      <c r="B188" s="39"/>
      <c r="C188" s="65"/>
      <c r="D188" s="44"/>
      <c r="E188" s="41"/>
      <c r="F188" s="4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44"/>
      <c r="B189" s="39"/>
      <c r="C189" s="65"/>
      <c r="D189" s="44"/>
      <c r="E189" s="41"/>
      <c r="F189" s="41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44"/>
      <c r="B190" s="39"/>
      <c r="C190" s="65"/>
      <c r="D190" s="44"/>
      <c r="E190" s="41"/>
      <c r="F190" s="41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44"/>
      <c r="B191" s="39"/>
      <c r="C191" s="65"/>
      <c r="D191" s="44"/>
      <c r="E191" s="41"/>
      <c r="F191" s="41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44"/>
      <c r="B192" s="39"/>
      <c r="C192" s="65"/>
      <c r="D192" s="44"/>
      <c r="E192" s="41"/>
      <c r="F192" s="41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44"/>
      <c r="B193" s="39"/>
      <c r="C193" s="65"/>
      <c r="D193" s="44"/>
      <c r="E193" s="41"/>
      <c r="F193" s="41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44"/>
      <c r="B194" s="39"/>
      <c r="C194" s="65"/>
      <c r="D194" s="44"/>
      <c r="E194" s="41"/>
      <c r="F194" s="41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44"/>
      <c r="B195" s="39"/>
      <c r="C195" s="65"/>
      <c r="D195" s="44"/>
      <c r="E195" s="41"/>
      <c r="F195" s="41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44"/>
      <c r="B196" s="39"/>
      <c r="C196" s="65"/>
      <c r="D196" s="44"/>
      <c r="E196" s="41"/>
      <c r="F196" s="41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44"/>
      <c r="B197" s="39"/>
      <c r="C197" s="65"/>
      <c r="D197" s="44"/>
      <c r="E197" s="41"/>
      <c r="F197" s="41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44"/>
      <c r="B198" s="39"/>
      <c r="C198" s="65"/>
      <c r="D198" s="44"/>
      <c r="E198" s="41"/>
      <c r="F198" s="41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44"/>
      <c r="B199" s="39"/>
      <c r="C199" s="65"/>
      <c r="D199" s="44"/>
      <c r="E199" s="41"/>
      <c r="F199" s="41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44"/>
      <c r="B200" s="39"/>
      <c r="C200" s="65"/>
      <c r="D200" s="44"/>
      <c r="E200" s="41"/>
      <c r="F200" s="41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44"/>
      <c r="B201" s="39"/>
      <c r="C201" s="65"/>
      <c r="D201" s="44"/>
      <c r="E201" s="41"/>
      <c r="F201" s="41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44"/>
      <c r="B202" s="39"/>
      <c r="C202" s="65"/>
      <c r="D202" s="44"/>
      <c r="E202" s="41"/>
      <c r="F202" s="41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44"/>
      <c r="B203" s="39"/>
      <c r="C203" s="65"/>
      <c r="D203" s="44"/>
      <c r="E203" s="41"/>
      <c r="F203" s="41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44"/>
      <c r="B204" s="39"/>
      <c r="C204" s="65"/>
      <c r="D204" s="44"/>
      <c r="E204" s="41"/>
      <c r="F204" s="41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44"/>
      <c r="B205" s="39"/>
      <c r="C205" s="65"/>
      <c r="D205" s="44"/>
      <c r="E205" s="41"/>
      <c r="F205" s="41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44"/>
      <c r="B206" s="39"/>
      <c r="C206" s="65"/>
      <c r="D206" s="44"/>
      <c r="E206" s="41"/>
      <c r="F206" s="41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44"/>
      <c r="B207" s="39"/>
      <c r="C207" s="65"/>
      <c r="D207" s="44"/>
      <c r="E207" s="41"/>
      <c r="F207" s="41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44"/>
      <c r="B208" s="39"/>
      <c r="C208" s="65"/>
      <c r="D208" s="44"/>
      <c r="E208" s="41"/>
      <c r="F208" s="41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44"/>
      <c r="B209" s="39"/>
      <c r="C209" s="65"/>
      <c r="D209" s="44"/>
      <c r="E209" s="41"/>
      <c r="F209" s="41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44"/>
      <c r="B210" s="39"/>
      <c r="C210" s="65"/>
      <c r="D210" s="44"/>
      <c r="E210" s="41"/>
      <c r="F210" s="41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44"/>
      <c r="B211" s="39"/>
      <c r="C211" s="65"/>
      <c r="D211" s="44"/>
      <c r="E211" s="41"/>
      <c r="F211" s="41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44"/>
      <c r="B212" s="39"/>
      <c r="C212" s="65"/>
      <c r="D212" s="44"/>
      <c r="E212" s="41"/>
      <c r="F212" s="41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44"/>
      <c r="B213" s="39"/>
      <c r="C213" s="65"/>
      <c r="D213" s="44"/>
      <c r="E213" s="41"/>
      <c r="F213" s="41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44"/>
      <c r="B214" s="39"/>
      <c r="C214" s="65"/>
      <c r="D214" s="44"/>
      <c r="E214" s="41"/>
      <c r="F214" s="41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44"/>
      <c r="B215" s="39"/>
      <c r="C215" s="65"/>
      <c r="D215" s="44"/>
      <c r="E215" s="41"/>
      <c r="F215" s="41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44"/>
      <c r="B216" s="39"/>
      <c r="C216" s="65"/>
      <c r="D216" s="44"/>
      <c r="E216" s="41"/>
      <c r="F216" s="41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44"/>
      <c r="B217" s="39"/>
      <c r="C217" s="65"/>
      <c r="D217" s="44"/>
      <c r="E217" s="41"/>
      <c r="F217" s="41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44"/>
      <c r="B218" s="39"/>
      <c r="C218" s="65"/>
      <c r="D218" s="44"/>
      <c r="E218" s="41"/>
      <c r="F218" s="41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44"/>
      <c r="B219" s="39"/>
      <c r="C219" s="65"/>
      <c r="D219" s="44"/>
      <c r="E219" s="41"/>
      <c r="F219" s="41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44"/>
      <c r="B220" s="39"/>
      <c r="C220" s="65"/>
      <c r="D220" s="44"/>
      <c r="E220" s="41"/>
      <c r="F220" s="41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44"/>
      <c r="B221" s="39"/>
      <c r="C221" s="65"/>
      <c r="D221" s="44"/>
      <c r="E221" s="41"/>
      <c r="F221" s="41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44"/>
      <c r="B222" s="39"/>
      <c r="C222" s="65"/>
      <c r="D222" s="44"/>
      <c r="E222" s="41"/>
      <c r="F222" s="41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44"/>
      <c r="B223" s="39"/>
      <c r="C223" s="65"/>
      <c r="D223" s="44"/>
      <c r="E223" s="41"/>
      <c r="F223" s="41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44"/>
      <c r="B224" s="39"/>
      <c r="C224" s="65"/>
      <c r="D224" s="44"/>
      <c r="E224" s="41"/>
      <c r="F224" s="41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44"/>
      <c r="B225" s="39"/>
      <c r="C225" s="65"/>
      <c r="D225" s="44"/>
      <c r="E225" s="41"/>
      <c r="F225" s="41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44"/>
      <c r="B226" s="39"/>
      <c r="C226" s="65"/>
      <c r="D226" s="44"/>
      <c r="E226" s="41"/>
      <c r="F226" s="41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44"/>
      <c r="B227" s="39"/>
      <c r="C227" s="65"/>
      <c r="D227" s="44"/>
      <c r="E227" s="41"/>
      <c r="F227" s="41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44"/>
      <c r="B228" s="39"/>
      <c r="C228" s="65"/>
      <c r="D228" s="44"/>
      <c r="E228" s="41"/>
      <c r="F228" s="41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44"/>
      <c r="B229" s="39"/>
      <c r="C229" s="65"/>
      <c r="D229" s="44"/>
      <c r="E229" s="41"/>
      <c r="F229" s="41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44"/>
      <c r="B230" s="39"/>
      <c r="C230" s="65"/>
      <c r="D230" s="44"/>
      <c r="E230" s="41"/>
      <c r="F230" s="41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44"/>
      <c r="B231" s="39"/>
      <c r="C231" s="65"/>
      <c r="D231" s="44"/>
      <c r="E231" s="41"/>
      <c r="F231" s="41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44"/>
      <c r="B232" s="39"/>
      <c r="C232" s="65"/>
      <c r="D232" s="44"/>
      <c r="E232" s="41"/>
      <c r="F232" s="41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44"/>
      <c r="B233" s="39"/>
      <c r="C233" s="65"/>
      <c r="D233" s="44"/>
      <c r="E233" s="41"/>
      <c r="F233" s="41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44"/>
      <c r="B234" s="39"/>
      <c r="C234" s="65"/>
      <c r="D234" s="44"/>
      <c r="E234" s="41"/>
      <c r="F234" s="41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44"/>
      <c r="B235" s="39"/>
      <c r="C235" s="65"/>
      <c r="D235" s="44"/>
      <c r="E235" s="41"/>
      <c r="F235" s="41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44"/>
      <c r="B236" s="39"/>
      <c r="C236" s="65"/>
      <c r="D236" s="44"/>
      <c r="E236" s="41"/>
      <c r="F236" s="41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44"/>
      <c r="B237" s="39"/>
      <c r="C237" s="65"/>
      <c r="D237" s="44"/>
      <c r="E237" s="41"/>
      <c r="F237" s="41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44"/>
      <c r="B238" s="39"/>
      <c r="C238" s="65"/>
      <c r="D238" s="44"/>
      <c r="E238" s="41"/>
      <c r="F238" s="41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44"/>
      <c r="B239" s="39"/>
      <c r="C239" s="65"/>
      <c r="D239" s="44"/>
      <c r="E239" s="41"/>
      <c r="F239" s="41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44"/>
      <c r="B240" s="39"/>
      <c r="C240" s="65"/>
      <c r="D240" s="44"/>
      <c r="E240" s="41"/>
      <c r="F240" s="41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44"/>
      <c r="B241" s="39"/>
      <c r="C241" s="65"/>
      <c r="D241" s="44"/>
      <c r="E241" s="41"/>
      <c r="F241" s="41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44"/>
      <c r="B242" s="39"/>
      <c r="C242" s="65"/>
      <c r="D242" s="44"/>
      <c r="E242" s="41"/>
      <c r="F242" s="41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44"/>
      <c r="B243" s="39"/>
      <c r="C243" s="65"/>
      <c r="D243" s="44"/>
      <c r="E243" s="41"/>
      <c r="F243" s="41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44"/>
      <c r="B244" s="39"/>
      <c r="C244" s="65"/>
      <c r="D244" s="44"/>
      <c r="E244" s="41"/>
      <c r="F244" s="41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44"/>
      <c r="B245" s="39"/>
      <c r="C245" s="65"/>
      <c r="D245" s="44"/>
      <c r="E245" s="41"/>
      <c r="F245" s="41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44"/>
      <c r="B246" s="39"/>
      <c r="C246" s="65"/>
      <c r="D246" s="44"/>
      <c r="E246" s="41"/>
      <c r="F246" s="41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44"/>
      <c r="B247" s="39"/>
      <c r="C247" s="65"/>
      <c r="D247" s="44"/>
      <c r="E247" s="41"/>
      <c r="F247" s="41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44"/>
      <c r="B248" s="39"/>
      <c r="C248" s="65"/>
      <c r="D248" s="44"/>
      <c r="E248" s="41"/>
      <c r="F248" s="41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44"/>
      <c r="B249" s="39"/>
      <c r="C249" s="65"/>
      <c r="D249" s="44"/>
      <c r="E249" s="41"/>
      <c r="F249" s="41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44"/>
      <c r="B250" s="39"/>
      <c r="C250" s="65"/>
      <c r="D250" s="44"/>
      <c r="E250" s="41"/>
      <c r="F250" s="41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44"/>
      <c r="B251" s="39"/>
      <c r="C251" s="65"/>
      <c r="D251" s="44"/>
      <c r="E251" s="41"/>
      <c r="F251" s="4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44"/>
      <c r="B252" s="39"/>
      <c r="C252" s="65"/>
      <c r="D252" s="44"/>
      <c r="E252" s="41"/>
      <c r="F252" s="4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44"/>
      <c r="B253" s="39"/>
      <c r="C253" s="65"/>
      <c r="D253" s="44"/>
      <c r="E253" s="41"/>
      <c r="F253" s="4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44"/>
      <c r="B254" s="39"/>
      <c r="C254" s="65"/>
      <c r="D254" s="44"/>
      <c r="E254" s="41"/>
      <c r="F254" s="4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44"/>
      <c r="B255" s="39"/>
      <c r="C255" s="65"/>
      <c r="D255" s="44"/>
      <c r="E255" s="41"/>
      <c r="F255" s="4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44"/>
      <c r="B256" s="39"/>
      <c r="C256" s="65"/>
      <c r="D256" s="44"/>
      <c r="E256" s="41"/>
      <c r="F256" s="41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44"/>
      <c r="B257" s="39"/>
      <c r="C257" s="65"/>
      <c r="D257" s="44"/>
      <c r="E257" s="41"/>
      <c r="F257" s="41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44"/>
      <c r="B258" s="39"/>
      <c r="C258" s="65"/>
      <c r="D258" s="44"/>
      <c r="E258" s="41"/>
      <c r="F258" s="41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44"/>
      <c r="B259" s="39"/>
      <c r="C259" s="65"/>
      <c r="D259" s="44"/>
      <c r="E259" s="41"/>
      <c r="F259" s="41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44"/>
      <c r="B260" s="39"/>
      <c r="C260" s="65"/>
      <c r="D260" s="44"/>
      <c r="E260" s="41"/>
      <c r="F260" s="41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44"/>
      <c r="B261" s="39"/>
      <c r="C261" s="65"/>
      <c r="D261" s="44"/>
      <c r="E261" s="41"/>
      <c r="F261" s="41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44"/>
      <c r="B262" s="39"/>
      <c r="C262" s="65"/>
      <c r="D262" s="44"/>
      <c r="E262" s="41"/>
      <c r="F262" s="41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44"/>
      <c r="B263" s="39"/>
      <c r="C263" s="65"/>
      <c r="D263" s="44"/>
      <c r="E263" s="41"/>
      <c r="F263" s="41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44"/>
      <c r="B264" s="39"/>
      <c r="C264" s="65"/>
      <c r="D264" s="44"/>
      <c r="E264" s="41"/>
      <c r="F264" s="41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44"/>
      <c r="B265" s="39"/>
      <c r="C265" s="65"/>
      <c r="D265" s="44"/>
      <c r="E265" s="41"/>
      <c r="F265" s="41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44"/>
      <c r="B266" s="39"/>
      <c r="C266" s="65"/>
      <c r="D266" s="44"/>
      <c r="E266" s="41"/>
      <c r="F266" s="41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44"/>
      <c r="B267" s="39"/>
      <c r="C267" s="65"/>
      <c r="D267" s="44"/>
      <c r="E267" s="41"/>
      <c r="F267" s="41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44"/>
      <c r="B268" s="39"/>
      <c r="C268" s="65"/>
      <c r="D268" s="44"/>
      <c r="E268" s="41"/>
      <c r="F268" s="41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44"/>
      <c r="B269" s="39"/>
      <c r="C269" s="65"/>
      <c r="D269" s="44"/>
      <c r="E269" s="41"/>
      <c r="F269" s="41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44"/>
      <c r="B270" s="39"/>
      <c r="C270" s="65"/>
      <c r="D270" s="44"/>
      <c r="E270" s="41"/>
      <c r="F270" s="41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44"/>
      <c r="B271" s="39"/>
      <c r="C271" s="65"/>
      <c r="D271" s="44"/>
      <c r="E271" s="41"/>
      <c r="F271" s="41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44"/>
      <c r="B272" s="39"/>
      <c r="C272" s="65"/>
      <c r="D272" s="44"/>
      <c r="E272" s="41"/>
      <c r="F272" s="41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44"/>
      <c r="B273" s="39"/>
      <c r="C273" s="65"/>
      <c r="D273" s="44"/>
      <c r="E273" s="41"/>
      <c r="F273" s="41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44"/>
      <c r="B274" s="39"/>
      <c r="C274" s="65"/>
      <c r="D274" s="44"/>
      <c r="E274" s="41"/>
      <c r="F274" s="41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44"/>
      <c r="B275" s="39"/>
      <c r="C275" s="65"/>
      <c r="D275" s="44"/>
      <c r="E275" s="41"/>
      <c r="F275" s="41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44"/>
      <c r="B276" s="39"/>
      <c r="C276" s="65"/>
      <c r="D276" s="44"/>
      <c r="E276" s="41"/>
      <c r="F276" s="41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44"/>
      <c r="B277" s="39"/>
      <c r="C277" s="65"/>
      <c r="D277" s="44"/>
      <c r="E277" s="41"/>
      <c r="F277" s="41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44"/>
      <c r="B278" s="39"/>
      <c r="C278" s="65"/>
      <c r="D278" s="44"/>
      <c r="E278" s="41"/>
      <c r="F278" s="41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44"/>
      <c r="B279" s="39"/>
      <c r="C279" s="65"/>
      <c r="D279" s="44"/>
      <c r="E279" s="41"/>
      <c r="F279" s="41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44"/>
      <c r="B280" s="39"/>
      <c r="C280" s="65"/>
      <c r="D280" s="44"/>
      <c r="E280" s="41"/>
      <c r="F280" s="41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44"/>
      <c r="B281" s="39"/>
      <c r="C281" s="65"/>
      <c r="D281" s="44"/>
      <c r="E281" s="41"/>
      <c r="F281" s="41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44"/>
      <c r="B282" s="39"/>
      <c r="C282" s="65"/>
      <c r="D282" s="44"/>
      <c r="E282" s="41"/>
      <c r="F282" s="41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44"/>
      <c r="B283" s="39"/>
      <c r="C283" s="65"/>
      <c r="D283" s="44"/>
      <c r="E283" s="41"/>
      <c r="F283" s="41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44"/>
      <c r="B284" s="39"/>
      <c r="C284" s="65"/>
      <c r="D284" s="44"/>
      <c r="E284" s="41"/>
      <c r="F284" s="41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44"/>
      <c r="B285" s="39"/>
      <c r="C285" s="65"/>
      <c r="D285" s="44"/>
      <c r="E285" s="41"/>
      <c r="F285" s="41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44"/>
      <c r="B286" s="39"/>
      <c r="C286" s="65"/>
      <c r="D286" s="44"/>
      <c r="E286" s="41"/>
      <c r="F286" s="41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44"/>
      <c r="B287" s="39"/>
      <c r="C287" s="65"/>
      <c r="D287" s="44"/>
      <c r="E287" s="41"/>
      <c r="F287" s="41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44"/>
      <c r="B288" s="39"/>
      <c r="C288" s="65"/>
      <c r="D288" s="44"/>
      <c r="E288" s="41"/>
      <c r="F288" s="41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44"/>
      <c r="B289" s="39"/>
      <c r="C289" s="65"/>
      <c r="D289" s="44"/>
      <c r="E289" s="41"/>
      <c r="F289" s="41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44"/>
      <c r="B290" s="39"/>
      <c r="C290" s="65"/>
      <c r="D290" s="44"/>
      <c r="E290" s="41"/>
      <c r="F290" s="41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44"/>
      <c r="B291" s="39"/>
      <c r="C291" s="65"/>
      <c r="D291" s="44"/>
      <c r="E291" s="41"/>
      <c r="F291" s="41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44"/>
      <c r="B292" s="39"/>
      <c r="C292" s="65"/>
      <c r="D292" s="44"/>
      <c r="E292" s="41"/>
      <c r="F292" s="41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44"/>
      <c r="B293" s="39"/>
      <c r="C293" s="65"/>
      <c r="D293" s="44"/>
      <c r="E293" s="41"/>
      <c r="F293" s="41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44"/>
      <c r="B294" s="39"/>
      <c r="C294" s="65"/>
      <c r="D294" s="44"/>
      <c r="E294" s="41"/>
      <c r="F294" s="41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44"/>
      <c r="B295" s="39"/>
      <c r="C295" s="65"/>
      <c r="D295" s="44"/>
      <c r="E295" s="41"/>
      <c r="F295" s="41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44"/>
      <c r="B296" s="39"/>
      <c r="C296" s="65"/>
      <c r="D296" s="44"/>
      <c r="E296" s="41"/>
      <c r="F296" s="41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44"/>
      <c r="B297" s="39"/>
      <c r="C297" s="65"/>
      <c r="D297" s="44"/>
      <c r="E297" s="41"/>
      <c r="F297" s="41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44"/>
      <c r="B298" s="39"/>
      <c r="C298" s="65"/>
      <c r="D298" s="44"/>
      <c r="E298" s="41"/>
      <c r="F298" s="41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44"/>
      <c r="B299" s="39"/>
      <c r="C299" s="65"/>
      <c r="D299" s="44"/>
      <c r="E299" s="41"/>
      <c r="F299" s="41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44"/>
      <c r="B300" s="39"/>
      <c r="C300" s="65"/>
      <c r="D300" s="44"/>
      <c r="E300" s="41"/>
      <c r="F300" s="41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44"/>
      <c r="B301" s="39"/>
      <c r="C301" s="65"/>
      <c r="D301" s="44"/>
      <c r="E301" s="41"/>
      <c r="F301" s="41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44"/>
      <c r="B302" s="39"/>
      <c r="C302" s="65"/>
      <c r="D302" s="44"/>
      <c r="E302" s="41"/>
      <c r="F302" s="41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44"/>
      <c r="B303" s="39"/>
      <c r="C303" s="65"/>
      <c r="D303" s="44"/>
      <c r="E303" s="41"/>
      <c r="F303" s="41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44"/>
      <c r="B304" s="39"/>
      <c r="C304" s="65"/>
      <c r="D304" s="44"/>
      <c r="E304" s="41"/>
      <c r="F304" s="41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44"/>
      <c r="B305" s="39"/>
      <c r="C305" s="65"/>
      <c r="D305" s="44"/>
      <c r="E305" s="41"/>
      <c r="F305" s="41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44"/>
      <c r="B306" s="39"/>
      <c r="C306" s="65"/>
      <c r="D306" s="44"/>
      <c r="E306" s="41"/>
      <c r="F306" s="41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44"/>
      <c r="B307" s="39"/>
      <c r="C307" s="65"/>
      <c r="D307" s="44"/>
      <c r="E307" s="41"/>
      <c r="F307" s="41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44"/>
      <c r="B308" s="39"/>
      <c r="C308" s="65"/>
      <c r="D308" s="44"/>
      <c r="E308" s="41"/>
      <c r="F308" s="41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44"/>
      <c r="B309" s="39"/>
      <c r="C309" s="65"/>
      <c r="D309" s="44"/>
      <c r="E309" s="41"/>
      <c r="F309" s="41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44"/>
      <c r="B310" s="39"/>
      <c r="C310" s="65"/>
      <c r="D310" s="44"/>
      <c r="E310" s="41"/>
      <c r="F310" s="41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44"/>
      <c r="B311" s="39"/>
      <c r="C311" s="65"/>
      <c r="D311" s="44"/>
      <c r="E311" s="41"/>
      <c r="F311" s="41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44"/>
      <c r="B312" s="39"/>
      <c r="C312" s="65"/>
      <c r="D312" s="44"/>
      <c r="E312" s="41"/>
      <c r="F312" s="41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44"/>
      <c r="B313" s="39"/>
      <c r="C313" s="65"/>
      <c r="D313" s="44"/>
      <c r="E313" s="41"/>
      <c r="F313" s="41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44"/>
      <c r="B314" s="39"/>
      <c r="C314" s="65"/>
      <c r="D314" s="44"/>
      <c r="E314" s="41"/>
      <c r="F314" s="41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44"/>
      <c r="B315" s="39"/>
      <c r="C315" s="65"/>
      <c r="D315" s="44"/>
      <c r="E315" s="41"/>
      <c r="F315" s="41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44"/>
      <c r="B316" s="39"/>
      <c r="C316" s="65"/>
      <c r="D316" s="44"/>
      <c r="E316" s="41"/>
      <c r="F316" s="4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44"/>
      <c r="B317" s="39"/>
      <c r="C317" s="65"/>
      <c r="D317" s="44"/>
      <c r="E317" s="41"/>
      <c r="F317" s="4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44"/>
      <c r="B318" s="39"/>
      <c r="C318" s="65"/>
      <c r="D318" s="44"/>
      <c r="E318" s="41"/>
      <c r="F318" s="41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44"/>
      <c r="B319" s="39"/>
      <c r="C319" s="65"/>
      <c r="D319" s="44"/>
      <c r="E319" s="41"/>
      <c r="F319" s="41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44"/>
      <c r="B320" s="39"/>
      <c r="C320" s="65"/>
      <c r="D320" s="44"/>
      <c r="E320" s="41"/>
      <c r="F320" s="41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44"/>
      <c r="B321" s="39"/>
      <c r="C321" s="65"/>
      <c r="D321" s="44"/>
      <c r="E321" s="41"/>
      <c r="F321" s="41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44"/>
      <c r="B322" s="39"/>
      <c r="C322" s="65"/>
      <c r="D322" s="44"/>
      <c r="E322" s="41"/>
      <c r="F322" s="41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44"/>
      <c r="B323" s="39"/>
      <c r="C323" s="65"/>
      <c r="D323" s="44"/>
      <c r="E323" s="41"/>
      <c r="F323" s="41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44"/>
      <c r="B324" s="39"/>
      <c r="C324" s="65"/>
      <c r="D324" s="44"/>
      <c r="E324" s="41"/>
      <c r="F324" s="41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44"/>
      <c r="B325" s="39"/>
      <c r="C325" s="65"/>
      <c r="D325" s="44"/>
      <c r="E325" s="41"/>
      <c r="F325" s="41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44"/>
      <c r="B326" s="39"/>
      <c r="C326" s="65"/>
      <c r="D326" s="44"/>
      <c r="E326" s="41"/>
      <c r="F326" s="41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44"/>
      <c r="B327" s="39"/>
      <c r="C327" s="65"/>
      <c r="D327" s="44"/>
      <c r="E327" s="41"/>
      <c r="F327" s="41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44"/>
      <c r="B328" s="39"/>
      <c r="C328" s="65"/>
      <c r="D328" s="44"/>
      <c r="E328" s="41"/>
      <c r="F328" s="41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44"/>
      <c r="B329" s="39"/>
      <c r="C329" s="65"/>
      <c r="D329" s="44"/>
      <c r="E329" s="41"/>
      <c r="F329" s="41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44"/>
      <c r="B330" s="39"/>
      <c r="C330" s="65"/>
      <c r="D330" s="44"/>
      <c r="E330" s="41"/>
      <c r="F330" s="41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44"/>
      <c r="B331" s="39"/>
      <c r="C331" s="65"/>
      <c r="D331" s="44"/>
      <c r="E331" s="41"/>
      <c r="F331" s="41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44"/>
      <c r="B332" s="39"/>
      <c r="C332" s="65"/>
      <c r="D332" s="44"/>
      <c r="E332" s="41"/>
      <c r="F332" s="41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44"/>
      <c r="B333" s="39"/>
      <c r="C333" s="65"/>
      <c r="D333" s="44"/>
      <c r="E333" s="41"/>
      <c r="F333" s="41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44"/>
      <c r="B334" s="39"/>
      <c r="C334" s="65"/>
      <c r="D334" s="44"/>
      <c r="E334" s="41"/>
      <c r="F334" s="41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44"/>
      <c r="B335" s="39"/>
      <c r="C335" s="65"/>
      <c r="D335" s="44"/>
      <c r="E335" s="41"/>
      <c r="F335" s="41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44"/>
      <c r="B336" s="39"/>
      <c r="C336" s="65"/>
      <c r="D336" s="44"/>
      <c r="E336" s="41"/>
      <c r="F336" s="41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44"/>
      <c r="B337" s="39"/>
      <c r="C337" s="65"/>
      <c r="D337" s="44"/>
      <c r="E337" s="41"/>
      <c r="F337" s="41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44"/>
      <c r="B338" s="39"/>
      <c r="C338" s="65"/>
      <c r="D338" s="44"/>
      <c r="E338" s="41"/>
      <c r="F338" s="41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44"/>
      <c r="B339" s="39"/>
      <c r="C339" s="65"/>
      <c r="D339" s="44"/>
      <c r="E339" s="41"/>
      <c r="F339" s="41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44"/>
      <c r="B340" s="39"/>
      <c r="C340" s="65"/>
      <c r="D340" s="44"/>
      <c r="E340" s="41"/>
      <c r="F340" s="41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44"/>
      <c r="B341" s="39"/>
      <c r="C341" s="65"/>
      <c r="D341" s="44"/>
      <c r="E341" s="41"/>
      <c r="F341" s="41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44"/>
      <c r="B342" s="39"/>
      <c r="C342" s="65"/>
      <c r="D342" s="44"/>
      <c r="E342" s="41"/>
      <c r="F342" s="41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44"/>
      <c r="B343" s="39"/>
      <c r="C343" s="65"/>
      <c r="D343" s="44"/>
      <c r="E343" s="41"/>
      <c r="F343" s="41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44"/>
      <c r="B344" s="39"/>
      <c r="C344" s="65"/>
      <c r="D344" s="44"/>
      <c r="E344" s="41"/>
      <c r="F344" s="41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44"/>
      <c r="B345" s="39"/>
      <c r="C345" s="65"/>
      <c r="D345" s="44"/>
      <c r="E345" s="41"/>
      <c r="F345" s="41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44"/>
      <c r="B346" s="39"/>
      <c r="C346" s="65"/>
      <c r="D346" s="44"/>
      <c r="E346" s="41"/>
      <c r="F346" s="41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44"/>
      <c r="B347" s="39"/>
      <c r="C347" s="65"/>
      <c r="D347" s="44"/>
      <c r="E347" s="41"/>
      <c r="F347" s="41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44"/>
      <c r="B348" s="39"/>
      <c r="C348" s="65"/>
      <c r="D348" s="44"/>
      <c r="E348" s="41"/>
      <c r="F348" s="41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44"/>
      <c r="B349" s="39"/>
      <c r="C349" s="65"/>
      <c r="D349" s="44"/>
      <c r="E349" s="41"/>
      <c r="F349" s="41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44"/>
      <c r="B350" s="39"/>
      <c r="C350" s="65"/>
      <c r="D350" s="44"/>
      <c r="E350" s="41"/>
      <c r="F350" s="41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44"/>
      <c r="B351" s="39"/>
      <c r="C351" s="65"/>
      <c r="D351" s="44"/>
      <c r="E351" s="41"/>
      <c r="F351" s="41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44"/>
      <c r="B352" s="39"/>
      <c r="C352" s="65"/>
      <c r="D352" s="44"/>
      <c r="E352" s="41"/>
      <c r="F352" s="41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44"/>
      <c r="B353" s="39"/>
      <c r="C353" s="65"/>
      <c r="D353" s="44"/>
      <c r="E353" s="41"/>
      <c r="F353" s="41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44"/>
      <c r="B354" s="39"/>
      <c r="C354" s="65"/>
      <c r="D354" s="44"/>
      <c r="E354" s="41"/>
      <c r="F354" s="41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44"/>
      <c r="B355" s="39"/>
      <c r="C355" s="65"/>
      <c r="D355" s="44"/>
      <c r="E355" s="41"/>
      <c r="F355" s="41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44"/>
      <c r="B356" s="39"/>
      <c r="C356" s="65"/>
      <c r="D356" s="44"/>
      <c r="E356" s="41"/>
      <c r="F356" s="41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44"/>
      <c r="B357" s="39"/>
      <c r="C357" s="65"/>
      <c r="D357" s="44"/>
      <c r="E357" s="41"/>
      <c r="F357" s="41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44"/>
      <c r="B358" s="39"/>
      <c r="C358" s="65"/>
      <c r="D358" s="44"/>
      <c r="E358" s="41"/>
      <c r="F358" s="41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44"/>
      <c r="B359" s="39"/>
      <c r="C359" s="65"/>
      <c r="D359" s="44"/>
      <c r="E359" s="41"/>
      <c r="F359" s="41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44"/>
      <c r="B360" s="39"/>
      <c r="C360" s="65"/>
      <c r="D360" s="44"/>
      <c r="E360" s="41"/>
      <c r="F360" s="41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44"/>
      <c r="B361" s="39"/>
      <c r="C361" s="65"/>
      <c r="D361" s="44"/>
      <c r="E361" s="41"/>
      <c r="F361" s="41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44"/>
      <c r="B362" s="39"/>
      <c r="C362" s="65"/>
      <c r="D362" s="44"/>
      <c r="E362" s="41"/>
      <c r="F362" s="41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44"/>
      <c r="B363" s="39"/>
      <c r="C363" s="65"/>
      <c r="D363" s="44"/>
      <c r="E363" s="41"/>
      <c r="F363" s="41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44"/>
      <c r="B364" s="39"/>
      <c r="C364" s="65"/>
      <c r="D364" s="44"/>
      <c r="E364" s="41"/>
      <c r="F364" s="41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44"/>
      <c r="B365" s="39"/>
      <c r="C365" s="65"/>
      <c r="D365" s="44"/>
      <c r="E365" s="41"/>
      <c r="F365" s="41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44"/>
      <c r="B366" s="39"/>
      <c r="C366" s="65"/>
      <c r="D366" s="44"/>
      <c r="E366" s="41"/>
      <c r="F366" s="41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44"/>
      <c r="B367" s="39"/>
      <c r="C367" s="65"/>
      <c r="D367" s="44"/>
      <c r="E367" s="41"/>
      <c r="F367" s="41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44"/>
      <c r="B368" s="39"/>
      <c r="C368" s="65"/>
      <c r="D368" s="44"/>
      <c r="E368" s="41"/>
      <c r="F368" s="41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44"/>
      <c r="B369" s="39"/>
      <c r="C369" s="65"/>
      <c r="D369" s="44"/>
      <c r="E369" s="41"/>
      <c r="F369" s="41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44"/>
      <c r="B370" s="39"/>
      <c r="C370" s="65"/>
      <c r="D370" s="44"/>
      <c r="E370" s="41"/>
      <c r="F370" s="41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44"/>
      <c r="B371" s="39"/>
      <c r="C371" s="65"/>
      <c r="D371" s="44"/>
      <c r="E371" s="41"/>
      <c r="F371" s="41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44"/>
      <c r="B372" s="39"/>
      <c r="C372" s="65"/>
      <c r="D372" s="44"/>
      <c r="E372" s="41"/>
      <c r="F372" s="41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44"/>
      <c r="B373" s="39"/>
      <c r="C373" s="65"/>
      <c r="D373" s="44"/>
      <c r="E373" s="41"/>
      <c r="F373" s="41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44"/>
      <c r="B374" s="39"/>
      <c r="C374" s="65"/>
      <c r="D374" s="44"/>
      <c r="E374" s="41"/>
      <c r="F374" s="41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44"/>
      <c r="B375" s="39"/>
      <c r="C375" s="65"/>
      <c r="D375" s="44"/>
      <c r="E375" s="41"/>
      <c r="F375" s="41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44"/>
      <c r="B376" s="39"/>
      <c r="C376" s="65"/>
      <c r="D376" s="44"/>
      <c r="E376" s="41"/>
      <c r="F376" s="41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44"/>
      <c r="B377" s="39"/>
      <c r="C377" s="65"/>
      <c r="D377" s="44"/>
      <c r="E377" s="41"/>
      <c r="F377" s="41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44"/>
      <c r="B378" s="39"/>
      <c r="C378" s="65"/>
      <c r="D378" s="44"/>
      <c r="E378" s="41"/>
      <c r="F378" s="41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44"/>
      <c r="B379" s="39"/>
      <c r="C379" s="65"/>
      <c r="D379" s="44"/>
      <c r="E379" s="41"/>
      <c r="F379" s="41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44"/>
      <c r="B380" s="39"/>
      <c r="C380" s="65"/>
      <c r="D380" s="44"/>
      <c r="E380" s="41"/>
      <c r="F380" s="41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44"/>
      <c r="B381" s="39"/>
      <c r="C381" s="65"/>
      <c r="D381" s="44"/>
      <c r="E381" s="41"/>
      <c r="F381" s="41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44"/>
      <c r="B382" s="39"/>
      <c r="C382" s="65"/>
      <c r="D382" s="44"/>
      <c r="E382" s="41"/>
      <c r="F382" s="41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44"/>
      <c r="B383" s="39"/>
      <c r="C383" s="65"/>
      <c r="D383" s="44"/>
      <c r="E383" s="41"/>
      <c r="F383" s="41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44"/>
      <c r="B384" s="39"/>
      <c r="C384" s="65"/>
      <c r="D384" s="44"/>
      <c r="E384" s="41"/>
      <c r="F384" s="41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44"/>
      <c r="B385" s="39"/>
      <c r="C385" s="65"/>
      <c r="D385" s="44"/>
      <c r="E385" s="41"/>
      <c r="F385" s="41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44"/>
      <c r="B386" s="39"/>
      <c r="C386" s="65"/>
      <c r="D386" s="44"/>
      <c r="E386" s="41"/>
      <c r="F386" s="41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44"/>
      <c r="B387" s="39"/>
      <c r="C387" s="65"/>
      <c r="D387" s="44"/>
      <c r="E387" s="41"/>
      <c r="F387" s="41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44"/>
      <c r="B388" s="39"/>
      <c r="C388" s="65"/>
      <c r="D388" s="44"/>
      <c r="E388" s="41"/>
      <c r="F388" s="41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44"/>
      <c r="B389" s="39"/>
      <c r="C389" s="65"/>
      <c r="D389" s="44"/>
      <c r="E389" s="41"/>
      <c r="F389" s="41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44"/>
      <c r="B390" s="39"/>
      <c r="C390" s="65"/>
      <c r="D390" s="44"/>
      <c r="E390" s="41"/>
      <c r="F390" s="41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44"/>
      <c r="B391" s="39"/>
      <c r="C391" s="65"/>
      <c r="D391" s="44"/>
      <c r="E391" s="41"/>
      <c r="F391" s="41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44"/>
      <c r="B392" s="39"/>
      <c r="C392" s="65"/>
      <c r="D392" s="44"/>
      <c r="E392" s="41"/>
      <c r="F392" s="41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44"/>
      <c r="B393" s="39"/>
      <c r="C393" s="65"/>
      <c r="D393" s="44"/>
      <c r="E393" s="41"/>
      <c r="F393" s="41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44"/>
      <c r="B394" s="39"/>
      <c r="C394" s="65"/>
      <c r="D394" s="44"/>
      <c r="E394" s="41"/>
      <c r="F394" s="41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44"/>
      <c r="B395" s="39"/>
      <c r="C395" s="65"/>
      <c r="D395" s="44"/>
      <c r="E395" s="41"/>
      <c r="F395" s="41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44"/>
      <c r="B396" s="39"/>
      <c r="C396" s="65"/>
      <c r="D396" s="44"/>
      <c r="E396" s="41"/>
      <c r="F396" s="41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44"/>
      <c r="B397" s="39"/>
      <c r="C397" s="65"/>
      <c r="D397" s="44"/>
      <c r="E397" s="41"/>
      <c r="F397" s="41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44"/>
      <c r="B398" s="39"/>
      <c r="C398" s="65"/>
      <c r="D398" s="44"/>
      <c r="E398" s="41"/>
      <c r="F398" s="41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44"/>
      <c r="B399" s="39"/>
      <c r="C399" s="65"/>
      <c r="D399" s="44"/>
      <c r="E399" s="41"/>
      <c r="F399" s="41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44"/>
      <c r="B400" s="39"/>
      <c r="C400" s="65"/>
      <c r="D400" s="44"/>
      <c r="E400" s="41"/>
      <c r="F400" s="41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44"/>
      <c r="B401" s="39"/>
      <c r="C401" s="65"/>
      <c r="D401" s="44"/>
      <c r="E401" s="41"/>
      <c r="F401" s="41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44"/>
      <c r="B402" s="39"/>
      <c r="C402" s="65"/>
      <c r="D402" s="44"/>
      <c r="E402" s="41"/>
      <c r="F402" s="41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44"/>
      <c r="B403" s="39"/>
      <c r="C403" s="65"/>
      <c r="D403" s="44"/>
      <c r="E403" s="41"/>
      <c r="F403" s="41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44"/>
      <c r="B404" s="39"/>
      <c r="C404" s="65"/>
      <c r="D404" s="44"/>
      <c r="E404" s="41"/>
      <c r="F404" s="41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44"/>
      <c r="B405" s="39"/>
      <c r="C405" s="65"/>
      <c r="D405" s="44"/>
      <c r="E405" s="41"/>
      <c r="F405" s="41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44"/>
      <c r="B406" s="39"/>
      <c r="C406" s="65"/>
      <c r="D406" s="44"/>
      <c r="E406" s="41"/>
      <c r="F406" s="41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44"/>
      <c r="B407" s="39"/>
      <c r="C407" s="65"/>
      <c r="D407" s="44"/>
      <c r="E407" s="41"/>
      <c r="F407" s="41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44"/>
      <c r="B408" s="39"/>
      <c r="C408" s="65"/>
      <c r="D408" s="44"/>
      <c r="E408" s="41"/>
      <c r="F408" s="41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44"/>
      <c r="B409" s="39"/>
      <c r="C409" s="65"/>
      <c r="D409" s="44"/>
      <c r="E409" s="41"/>
      <c r="F409" s="41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44"/>
      <c r="B410" s="39"/>
      <c r="C410" s="65"/>
      <c r="D410" s="44"/>
      <c r="E410" s="41"/>
      <c r="F410" s="41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44"/>
      <c r="B411" s="39"/>
      <c r="C411" s="65"/>
      <c r="D411" s="44"/>
      <c r="E411" s="41"/>
      <c r="F411" s="41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44"/>
      <c r="B412" s="39"/>
      <c r="C412" s="65"/>
      <c r="D412" s="44"/>
      <c r="E412" s="41"/>
      <c r="F412" s="41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44"/>
      <c r="B413" s="39"/>
      <c r="C413" s="65"/>
      <c r="D413" s="44"/>
      <c r="E413" s="41"/>
      <c r="F413" s="41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44"/>
      <c r="B414" s="39"/>
      <c r="C414" s="65"/>
      <c r="D414" s="44"/>
      <c r="E414" s="41"/>
      <c r="F414" s="41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44"/>
      <c r="B415" s="39"/>
      <c r="C415" s="65"/>
      <c r="D415" s="44"/>
      <c r="E415" s="41"/>
      <c r="F415" s="41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44"/>
      <c r="B416" s="39"/>
      <c r="C416" s="65"/>
      <c r="D416" s="44"/>
      <c r="E416" s="41"/>
      <c r="F416" s="41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44"/>
      <c r="B417" s="39"/>
      <c r="C417" s="65"/>
      <c r="D417" s="44"/>
      <c r="E417" s="41"/>
      <c r="F417" s="41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44"/>
      <c r="B418" s="39"/>
      <c r="C418" s="65"/>
      <c r="D418" s="44"/>
      <c r="E418" s="41"/>
      <c r="F418" s="41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44"/>
      <c r="B419" s="39"/>
      <c r="C419" s="65"/>
      <c r="D419" s="44"/>
      <c r="E419" s="41"/>
      <c r="F419" s="41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44"/>
      <c r="B420" s="39"/>
      <c r="C420" s="65"/>
      <c r="D420" s="44"/>
      <c r="E420" s="41"/>
      <c r="F420" s="41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44"/>
      <c r="B421" s="39"/>
      <c r="C421" s="65"/>
      <c r="D421" s="44"/>
      <c r="E421" s="41"/>
      <c r="F421" s="41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44"/>
      <c r="B422" s="39"/>
      <c r="C422" s="65"/>
      <c r="D422" s="44"/>
      <c r="E422" s="41"/>
      <c r="F422" s="41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44"/>
      <c r="B423" s="39"/>
      <c r="C423" s="65"/>
      <c r="D423" s="44"/>
      <c r="E423" s="41"/>
      <c r="F423" s="41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44"/>
      <c r="B424" s="39"/>
      <c r="C424" s="65"/>
      <c r="D424" s="44"/>
      <c r="E424" s="41"/>
      <c r="F424" s="41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44"/>
      <c r="B425" s="39"/>
      <c r="C425" s="65"/>
      <c r="D425" s="44"/>
      <c r="E425" s="41"/>
      <c r="F425" s="41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44"/>
      <c r="B426" s="39"/>
      <c r="C426" s="65"/>
      <c r="D426" s="44"/>
      <c r="E426" s="41"/>
      <c r="F426" s="41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44"/>
      <c r="B427" s="39"/>
      <c r="C427" s="65"/>
      <c r="D427" s="44"/>
      <c r="E427" s="41"/>
      <c r="F427" s="41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44"/>
      <c r="B428" s="39"/>
      <c r="C428" s="65"/>
      <c r="D428" s="44"/>
      <c r="E428" s="41"/>
      <c r="F428" s="41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44"/>
      <c r="B429" s="39"/>
      <c r="C429" s="65"/>
      <c r="D429" s="44"/>
      <c r="E429" s="41"/>
      <c r="F429" s="41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44"/>
      <c r="B430" s="39"/>
      <c r="C430" s="65"/>
      <c r="D430" s="44"/>
      <c r="E430" s="41"/>
      <c r="F430" s="41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44"/>
      <c r="B431" s="39"/>
      <c r="C431" s="65"/>
      <c r="D431" s="44"/>
      <c r="E431" s="41"/>
      <c r="F431" s="41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44"/>
      <c r="B432" s="39"/>
      <c r="C432" s="65"/>
      <c r="D432" s="44"/>
      <c r="E432" s="41"/>
      <c r="F432" s="41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44"/>
      <c r="B433" s="39"/>
      <c r="C433" s="65"/>
      <c r="D433" s="44"/>
      <c r="E433" s="41"/>
      <c r="F433" s="41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44"/>
      <c r="B434" s="39"/>
      <c r="C434" s="65"/>
      <c r="D434" s="44"/>
      <c r="E434" s="41"/>
      <c r="F434" s="41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44"/>
      <c r="B435" s="39"/>
      <c r="C435" s="65"/>
      <c r="D435" s="44"/>
      <c r="E435" s="41"/>
      <c r="F435" s="41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44"/>
      <c r="B436" s="39"/>
      <c r="C436" s="65"/>
      <c r="D436" s="44"/>
      <c r="E436" s="41"/>
      <c r="F436" s="41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44"/>
      <c r="B437" s="39"/>
      <c r="C437" s="65"/>
      <c r="D437" s="44"/>
      <c r="E437" s="41"/>
      <c r="F437" s="41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44"/>
      <c r="B438" s="39"/>
      <c r="C438" s="65"/>
      <c r="D438" s="44"/>
      <c r="E438" s="41"/>
      <c r="F438" s="41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44"/>
      <c r="B439" s="39"/>
      <c r="C439" s="65"/>
      <c r="D439" s="44"/>
      <c r="E439" s="41"/>
      <c r="F439" s="41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44"/>
      <c r="B440" s="39"/>
      <c r="C440" s="65"/>
      <c r="D440" s="44"/>
      <c r="E440" s="41"/>
      <c r="F440" s="41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44"/>
      <c r="B441" s="39"/>
      <c r="C441" s="65"/>
      <c r="D441" s="44"/>
      <c r="E441" s="41"/>
      <c r="F441" s="41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44"/>
      <c r="B442" s="39"/>
      <c r="C442" s="65"/>
      <c r="D442" s="44"/>
      <c r="E442" s="41"/>
      <c r="F442" s="41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44"/>
      <c r="B443" s="39"/>
      <c r="C443" s="65"/>
      <c r="D443" s="44"/>
      <c r="E443" s="41"/>
      <c r="F443" s="41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44"/>
      <c r="B444" s="39"/>
      <c r="C444" s="65"/>
      <c r="D444" s="44"/>
      <c r="E444" s="41"/>
      <c r="F444" s="41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44"/>
      <c r="B445" s="39"/>
      <c r="C445" s="65"/>
      <c r="D445" s="44"/>
      <c r="E445" s="41"/>
      <c r="F445" s="41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44"/>
      <c r="B446" s="39"/>
      <c r="C446" s="65"/>
      <c r="D446" s="44"/>
      <c r="E446" s="41"/>
      <c r="F446" s="41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44"/>
      <c r="B447" s="39"/>
      <c r="C447" s="65"/>
      <c r="D447" s="44"/>
      <c r="E447" s="41"/>
      <c r="F447" s="41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44"/>
      <c r="B448" s="39"/>
      <c r="C448" s="65"/>
      <c r="D448" s="44"/>
      <c r="E448" s="41"/>
      <c r="F448" s="41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44"/>
      <c r="B449" s="39"/>
      <c r="C449" s="65"/>
      <c r="D449" s="44"/>
      <c r="E449" s="41"/>
      <c r="F449" s="41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44"/>
      <c r="B450" s="39"/>
      <c r="C450" s="65"/>
      <c r="D450" s="44"/>
      <c r="E450" s="41"/>
      <c r="F450" s="41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44"/>
      <c r="B451" s="39"/>
      <c r="C451" s="65"/>
      <c r="D451" s="44"/>
      <c r="E451" s="41"/>
      <c r="F451" s="41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44"/>
      <c r="B452" s="39"/>
      <c r="C452" s="65"/>
      <c r="D452" s="44"/>
      <c r="E452" s="41"/>
      <c r="F452" s="41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44"/>
      <c r="B453" s="39"/>
      <c r="C453" s="65"/>
      <c r="D453" s="44"/>
      <c r="E453" s="41"/>
      <c r="F453" s="41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44"/>
      <c r="B454" s="39"/>
      <c r="C454" s="65"/>
      <c r="D454" s="44"/>
      <c r="E454" s="41"/>
      <c r="F454" s="41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44"/>
      <c r="B455" s="39"/>
      <c r="C455" s="65"/>
      <c r="D455" s="44"/>
      <c r="E455" s="41"/>
      <c r="F455" s="41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44"/>
      <c r="B456" s="39"/>
      <c r="C456" s="65"/>
      <c r="D456" s="44"/>
      <c r="E456" s="41"/>
      <c r="F456" s="41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44"/>
      <c r="B457" s="39"/>
      <c r="C457" s="65"/>
      <c r="D457" s="44"/>
      <c r="E457" s="41"/>
      <c r="F457" s="41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44"/>
      <c r="B458" s="39"/>
      <c r="C458" s="65"/>
      <c r="D458" s="44"/>
      <c r="E458" s="41"/>
      <c r="F458" s="41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44"/>
      <c r="B459" s="39"/>
      <c r="C459" s="65"/>
      <c r="D459" s="44"/>
      <c r="E459" s="41"/>
      <c r="F459" s="41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44"/>
      <c r="B460" s="39"/>
      <c r="C460" s="65"/>
      <c r="D460" s="44"/>
      <c r="E460" s="41"/>
      <c r="F460" s="41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44"/>
      <c r="B461" s="39"/>
      <c r="C461" s="65"/>
      <c r="D461" s="44"/>
      <c r="E461" s="41"/>
      <c r="F461" s="41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44"/>
      <c r="B462" s="39"/>
      <c r="C462" s="65"/>
      <c r="D462" s="44"/>
      <c r="E462" s="41"/>
      <c r="F462" s="41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44"/>
      <c r="B463" s="39"/>
      <c r="C463" s="65"/>
      <c r="D463" s="44"/>
      <c r="E463" s="41"/>
      <c r="F463" s="41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44"/>
      <c r="B464" s="39"/>
      <c r="C464" s="65"/>
      <c r="D464" s="44"/>
      <c r="E464" s="41"/>
      <c r="F464" s="41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44"/>
      <c r="B465" s="39"/>
      <c r="C465" s="65"/>
      <c r="D465" s="44"/>
      <c r="E465" s="41"/>
      <c r="F465" s="41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44"/>
      <c r="B466" s="39"/>
      <c r="C466" s="65"/>
      <c r="D466" s="44"/>
      <c r="E466" s="41"/>
      <c r="F466" s="41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44"/>
      <c r="B467" s="39"/>
      <c r="C467" s="65"/>
      <c r="D467" s="44"/>
      <c r="E467" s="41"/>
      <c r="F467" s="41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44"/>
      <c r="B468" s="39"/>
      <c r="C468" s="65"/>
      <c r="D468" s="44"/>
      <c r="E468" s="41"/>
      <c r="F468" s="41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44"/>
      <c r="B469" s="39"/>
      <c r="C469" s="65"/>
      <c r="D469" s="44"/>
      <c r="E469" s="41"/>
      <c r="F469" s="41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44"/>
      <c r="B470" s="39"/>
      <c r="C470" s="65"/>
      <c r="D470" s="44"/>
      <c r="E470" s="41"/>
      <c r="F470" s="41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44"/>
      <c r="B471" s="39"/>
      <c r="C471" s="65"/>
      <c r="D471" s="44"/>
      <c r="E471" s="41"/>
      <c r="F471" s="41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44"/>
      <c r="B472" s="39"/>
      <c r="C472" s="65"/>
      <c r="D472" s="44"/>
      <c r="E472" s="41"/>
      <c r="F472" s="41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44"/>
      <c r="B473" s="39"/>
      <c r="C473" s="65"/>
      <c r="D473" s="44"/>
      <c r="E473" s="41"/>
      <c r="F473" s="41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44"/>
      <c r="B474" s="39"/>
      <c r="C474" s="65"/>
      <c r="D474" s="44"/>
      <c r="E474" s="41"/>
      <c r="F474" s="41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44"/>
      <c r="B475" s="39"/>
      <c r="C475" s="65"/>
      <c r="D475" s="44"/>
      <c r="E475" s="41"/>
      <c r="F475" s="41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44"/>
      <c r="B476" s="39"/>
      <c r="C476" s="65"/>
      <c r="D476" s="44"/>
      <c r="E476" s="41"/>
      <c r="F476" s="41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44"/>
      <c r="B477" s="39"/>
      <c r="C477" s="65"/>
      <c r="D477" s="44"/>
      <c r="E477" s="41"/>
      <c r="F477" s="41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44"/>
      <c r="B478" s="39"/>
      <c r="C478" s="65"/>
      <c r="D478" s="44"/>
      <c r="E478" s="41"/>
      <c r="F478" s="41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44"/>
      <c r="B479" s="39"/>
      <c r="C479" s="65"/>
      <c r="D479" s="44"/>
      <c r="E479" s="41"/>
      <c r="F479" s="41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44"/>
      <c r="B480" s="39"/>
      <c r="C480" s="65"/>
      <c r="D480" s="44"/>
      <c r="E480" s="41"/>
      <c r="F480" s="41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44"/>
      <c r="B481" s="39"/>
      <c r="C481" s="65"/>
      <c r="D481" s="44"/>
      <c r="E481" s="41"/>
      <c r="F481" s="41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44"/>
      <c r="B482" s="39"/>
      <c r="C482" s="65"/>
      <c r="D482" s="44"/>
      <c r="E482" s="41"/>
      <c r="F482" s="41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44"/>
      <c r="B483" s="39"/>
      <c r="C483" s="65"/>
      <c r="D483" s="44"/>
      <c r="E483" s="41"/>
      <c r="F483" s="41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44"/>
      <c r="B484" s="39"/>
      <c r="C484" s="65"/>
      <c r="D484" s="44"/>
      <c r="E484" s="41"/>
      <c r="F484" s="41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44"/>
      <c r="B485" s="39"/>
      <c r="C485" s="65"/>
      <c r="D485" s="44"/>
      <c r="E485" s="41"/>
      <c r="F485" s="41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44"/>
      <c r="B486" s="39"/>
      <c r="C486" s="65"/>
      <c r="D486" s="44"/>
      <c r="E486" s="41"/>
      <c r="F486" s="41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44"/>
      <c r="B487" s="39"/>
      <c r="C487" s="65"/>
      <c r="D487" s="44"/>
      <c r="E487" s="41"/>
      <c r="F487" s="41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44"/>
      <c r="B488" s="39"/>
      <c r="C488" s="65"/>
      <c r="D488" s="44"/>
      <c r="E488" s="41"/>
      <c r="F488" s="41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44"/>
      <c r="B489" s="39"/>
      <c r="C489" s="65"/>
      <c r="D489" s="44"/>
      <c r="E489" s="41"/>
      <c r="F489" s="41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44"/>
      <c r="B490" s="39"/>
      <c r="C490" s="65"/>
      <c r="D490" s="44"/>
      <c r="E490" s="41"/>
      <c r="F490" s="41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44"/>
      <c r="B491" s="39"/>
      <c r="C491" s="65"/>
      <c r="D491" s="44"/>
      <c r="E491" s="41"/>
      <c r="F491" s="41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44"/>
      <c r="B492" s="39"/>
      <c r="C492" s="65"/>
      <c r="D492" s="44"/>
      <c r="E492" s="41"/>
      <c r="F492" s="41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44"/>
      <c r="B493" s="39"/>
      <c r="C493" s="65"/>
      <c r="D493" s="44"/>
      <c r="E493" s="41"/>
      <c r="F493" s="41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44"/>
      <c r="B494" s="39"/>
      <c r="C494" s="65"/>
      <c r="D494" s="44"/>
      <c r="E494" s="41"/>
      <c r="F494" s="41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44"/>
      <c r="B495" s="39"/>
      <c r="C495" s="65"/>
      <c r="D495" s="44"/>
      <c r="E495" s="41"/>
      <c r="F495" s="41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44"/>
      <c r="B496" s="39"/>
      <c r="C496" s="65"/>
      <c r="D496" s="44"/>
      <c r="E496" s="41"/>
      <c r="F496" s="41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44"/>
      <c r="B497" s="39"/>
      <c r="C497" s="65"/>
      <c r="D497" s="44"/>
      <c r="E497" s="41"/>
      <c r="F497" s="41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44"/>
      <c r="B498" s="39"/>
      <c r="C498" s="65"/>
      <c r="D498" s="44"/>
      <c r="E498" s="41"/>
      <c r="F498" s="41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44"/>
      <c r="B499" s="39"/>
      <c r="C499" s="65"/>
      <c r="D499" s="44"/>
      <c r="E499" s="41"/>
      <c r="F499" s="41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44"/>
      <c r="B500" s="39"/>
      <c r="C500" s="65"/>
      <c r="D500" s="44"/>
      <c r="E500" s="41"/>
      <c r="F500" s="41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44"/>
      <c r="B501" s="39"/>
      <c r="C501" s="65"/>
      <c r="D501" s="44"/>
      <c r="E501" s="41"/>
      <c r="F501" s="41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44"/>
      <c r="B502" s="39"/>
      <c r="C502" s="65"/>
      <c r="D502" s="44"/>
      <c r="E502" s="41"/>
      <c r="F502" s="41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44"/>
      <c r="B503" s="39"/>
      <c r="C503" s="65"/>
      <c r="D503" s="44"/>
      <c r="E503" s="41"/>
      <c r="F503" s="41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44"/>
      <c r="B504" s="39"/>
      <c r="C504" s="65"/>
      <c r="D504" s="44"/>
      <c r="E504" s="41"/>
      <c r="F504" s="41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44"/>
      <c r="B505" s="39"/>
      <c r="C505" s="65"/>
      <c r="D505" s="44"/>
      <c r="E505" s="41"/>
      <c r="F505" s="41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44"/>
      <c r="B506" s="39"/>
      <c r="C506" s="65"/>
      <c r="D506" s="44"/>
      <c r="E506" s="41"/>
      <c r="F506" s="41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44"/>
      <c r="B507" s="39"/>
      <c r="C507" s="65"/>
      <c r="D507" s="44"/>
      <c r="E507" s="41"/>
      <c r="F507" s="41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44"/>
      <c r="B508" s="39"/>
      <c r="C508" s="65"/>
      <c r="D508" s="44"/>
      <c r="E508" s="41"/>
      <c r="F508" s="41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44"/>
      <c r="B509" s="39"/>
      <c r="C509" s="65"/>
      <c r="D509" s="44"/>
      <c r="E509" s="41"/>
      <c r="F509" s="41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44"/>
      <c r="B510" s="39"/>
      <c r="C510" s="65"/>
      <c r="D510" s="44"/>
      <c r="E510" s="41"/>
      <c r="F510" s="41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44"/>
      <c r="B511" s="39"/>
      <c r="C511" s="65"/>
      <c r="D511" s="44"/>
      <c r="E511" s="41"/>
      <c r="F511" s="41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44"/>
      <c r="B512" s="39"/>
      <c r="C512" s="65"/>
      <c r="D512" s="44"/>
      <c r="E512" s="41"/>
      <c r="F512" s="41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44"/>
      <c r="B513" s="39"/>
      <c r="C513" s="65"/>
      <c r="D513" s="44"/>
      <c r="E513" s="41"/>
      <c r="F513" s="41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44"/>
      <c r="B514" s="39"/>
      <c r="C514" s="65"/>
      <c r="D514" s="44"/>
      <c r="E514" s="41"/>
      <c r="F514" s="41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44"/>
      <c r="B515" s="39"/>
      <c r="C515" s="65"/>
      <c r="D515" s="44"/>
      <c r="E515" s="41"/>
      <c r="F515" s="41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44"/>
      <c r="B516" s="39"/>
      <c r="C516" s="65"/>
      <c r="D516" s="44"/>
      <c r="E516" s="41"/>
      <c r="F516" s="41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44"/>
      <c r="B517" s="39"/>
      <c r="C517" s="65"/>
      <c r="D517" s="44"/>
      <c r="E517" s="41"/>
      <c r="F517" s="41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44"/>
      <c r="B518" s="39"/>
      <c r="C518" s="65"/>
      <c r="D518" s="44"/>
      <c r="E518" s="41"/>
      <c r="F518" s="41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44"/>
      <c r="B519" s="39"/>
      <c r="C519" s="65"/>
      <c r="D519" s="44"/>
      <c r="E519" s="41"/>
      <c r="F519" s="41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44"/>
      <c r="B520" s="39"/>
      <c r="C520" s="65"/>
      <c r="D520" s="44"/>
      <c r="E520" s="41"/>
      <c r="F520" s="41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44"/>
      <c r="B521" s="39"/>
      <c r="C521" s="65"/>
      <c r="D521" s="44"/>
      <c r="E521" s="41"/>
      <c r="F521" s="41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44"/>
      <c r="B522" s="39"/>
      <c r="C522" s="65"/>
      <c r="D522" s="44"/>
      <c r="E522" s="41"/>
      <c r="F522" s="41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44"/>
      <c r="B523" s="39"/>
      <c r="C523" s="65"/>
      <c r="D523" s="44"/>
      <c r="E523" s="41"/>
      <c r="F523" s="41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44"/>
      <c r="B524" s="39"/>
      <c r="C524" s="65"/>
      <c r="D524" s="44"/>
      <c r="E524" s="41"/>
      <c r="F524" s="41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44"/>
      <c r="B525" s="39"/>
      <c r="C525" s="65"/>
      <c r="D525" s="44"/>
      <c r="E525" s="41"/>
      <c r="F525" s="41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44"/>
      <c r="B526" s="39"/>
      <c r="C526" s="65"/>
      <c r="D526" s="44"/>
      <c r="E526" s="41"/>
      <c r="F526" s="41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44"/>
      <c r="B527" s="39"/>
      <c r="C527" s="65"/>
      <c r="D527" s="44"/>
      <c r="E527" s="41"/>
      <c r="F527" s="41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44"/>
      <c r="B528" s="39"/>
      <c r="C528" s="65"/>
      <c r="D528" s="44"/>
      <c r="E528" s="41"/>
      <c r="F528" s="41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44"/>
      <c r="B529" s="39"/>
      <c r="C529" s="65"/>
      <c r="D529" s="44"/>
      <c r="E529" s="41"/>
      <c r="F529" s="41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44"/>
      <c r="B530" s="39"/>
      <c r="C530" s="65"/>
      <c r="D530" s="44"/>
      <c r="E530" s="41"/>
      <c r="F530" s="41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44"/>
      <c r="B531" s="39"/>
      <c r="C531" s="65"/>
      <c r="D531" s="44"/>
      <c r="E531" s="41"/>
      <c r="F531" s="41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44"/>
      <c r="B532" s="39"/>
      <c r="C532" s="65"/>
      <c r="D532" s="44"/>
      <c r="E532" s="41"/>
      <c r="F532" s="41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44"/>
      <c r="B533" s="39"/>
      <c r="C533" s="65"/>
      <c r="D533" s="44"/>
      <c r="E533" s="41"/>
      <c r="F533" s="41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44"/>
      <c r="B534" s="39"/>
      <c r="C534" s="65"/>
      <c r="D534" s="44"/>
      <c r="E534" s="41"/>
      <c r="F534" s="41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44"/>
      <c r="B535" s="39"/>
      <c r="C535" s="65"/>
      <c r="D535" s="44"/>
      <c r="E535" s="41"/>
      <c r="F535" s="41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44"/>
      <c r="B536" s="39"/>
      <c r="C536" s="65"/>
      <c r="D536" s="44"/>
      <c r="E536" s="41"/>
      <c r="F536" s="41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44"/>
      <c r="B537" s="39"/>
      <c r="C537" s="65"/>
      <c r="D537" s="44"/>
      <c r="E537" s="41"/>
      <c r="F537" s="41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44"/>
      <c r="B538" s="39"/>
      <c r="C538" s="65"/>
      <c r="D538" s="44"/>
      <c r="E538" s="41"/>
      <c r="F538" s="41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44"/>
      <c r="B539" s="39"/>
      <c r="C539" s="65"/>
      <c r="D539" s="44"/>
      <c r="E539" s="41"/>
      <c r="F539" s="41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44"/>
      <c r="B540" s="39"/>
      <c r="C540" s="65"/>
      <c r="D540" s="44"/>
      <c r="E540" s="41"/>
      <c r="F540" s="41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44"/>
      <c r="B541" s="39"/>
      <c r="C541" s="65"/>
      <c r="D541" s="44"/>
      <c r="E541" s="41"/>
      <c r="F541" s="41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44"/>
      <c r="B542" s="39"/>
      <c r="C542" s="65"/>
      <c r="D542" s="44"/>
      <c r="E542" s="41"/>
      <c r="F542" s="41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44"/>
      <c r="B543" s="39"/>
      <c r="C543" s="65"/>
      <c r="D543" s="44"/>
      <c r="E543" s="41"/>
      <c r="F543" s="41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44"/>
      <c r="B544" s="39"/>
      <c r="C544" s="65"/>
      <c r="D544" s="44"/>
      <c r="E544" s="41"/>
      <c r="F544" s="41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44"/>
      <c r="B545" s="39"/>
      <c r="C545" s="65"/>
      <c r="D545" s="44"/>
      <c r="E545" s="41"/>
      <c r="F545" s="41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44"/>
      <c r="B546" s="39"/>
      <c r="C546" s="65"/>
      <c r="D546" s="44"/>
      <c r="E546" s="41"/>
      <c r="F546" s="41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44"/>
      <c r="B547" s="39"/>
      <c r="C547" s="65"/>
      <c r="D547" s="44"/>
      <c r="E547" s="41"/>
      <c r="F547" s="41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44"/>
      <c r="B548" s="39"/>
      <c r="C548" s="65"/>
      <c r="D548" s="44"/>
      <c r="E548" s="41"/>
      <c r="F548" s="41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44"/>
      <c r="B549" s="39"/>
      <c r="C549" s="65"/>
      <c r="D549" s="44"/>
      <c r="E549" s="41"/>
      <c r="F549" s="41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44"/>
      <c r="B550" s="39"/>
      <c r="C550" s="65"/>
      <c r="D550" s="44"/>
      <c r="E550" s="41"/>
      <c r="F550" s="41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44"/>
      <c r="B551" s="39"/>
      <c r="C551" s="65"/>
      <c r="D551" s="44"/>
      <c r="E551" s="41"/>
      <c r="F551" s="41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44"/>
      <c r="B552" s="39"/>
      <c r="C552" s="65"/>
      <c r="D552" s="44"/>
      <c r="E552" s="41"/>
      <c r="F552" s="41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44"/>
      <c r="B553" s="39"/>
      <c r="C553" s="65"/>
      <c r="D553" s="44"/>
      <c r="E553" s="41"/>
      <c r="F553" s="41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44"/>
      <c r="B554" s="39"/>
      <c r="C554" s="65"/>
      <c r="D554" s="44"/>
      <c r="E554" s="41"/>
      <c r="F554" s="41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44"/>
      <c r="B555" s="39"/>
      <c r="C555" s="65"/>
      <c r="D555" s="44"/>
      <c r="E555" s="41"/>
      <c r="F555" s="41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44"/>
      <c r="B556" s="39"/>
      <c r="C556" s="65"/>
      <c r="D556" s="44"/>
      <c r="E556" s="41"/>
      <c r="F556" s="41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44"/>
      <c r="B557" s="39"/>
      <c r="C557" s="65"/>
      <c r="D557" s="44"/>
      <c r="E557" s="41"/>
      <c r="F557" s="41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44"/>
      <c r="B558" s="39"/>
      <c r="C558" s="65"/>
      <c r="D558" s="44"/>
      <c r="E558" s="41"/>
      <c r="F558" s="41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44"/>
      <c r="B559" s="39"/>
      <c r="C559" s="65"/>
      <c r="D559" s="44"/>
      <c r="E559" s="41"/>
      <c r="F559" s="41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44"/>
      <c r="B560" s="39"/>
      <c r="C560" s="65"/>
      <c r="D560" s="44"/>
      <c r="E560" s="41"/>
      <c r="F560" s="41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44"/>
      <c r="B561" s="39"/>
      <c r="C561" s="65"/>
      <c r="D561" s="44"/>
      <c r="E561" s="41"/>
      <c r="F561" s="41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44"/>
      <c r="B562" s="39"/>
      <c r="C562" s="65"/>
      <c r="D562" s="44"/>
      <c r="E562" s="41"/>
      <c r="F562" s="41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44"/>
      <c r="B563" s="39"/>
      <c r="C563" s="65"/>
      <c r="D563" s="44"/>
      <c r="E563" s="41"/>
      <c r="F563" s="41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44"/>
      <c r="B564" s="39"/>
      <c r="C564" s="65"/>
      <c r="D564" s="44"/>
      <c r="E564" s="41"/>
      <c r="F564" s="41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44"/>
      <c r="B565" s="39"/>
      <c r="C565" s="65"/>
      <c r="D565" s="44"/>
      <c r="E565" s="41"/>
      <c r="F565" s="41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44"/>
      <c r="B566" s="39"/>
      <c r="C566" s="65"/>
      <c r="D566" s="44"/>
      <c r="E566" s="41"/>
      <c r="F566" s="41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44"/>
      <c r="B567" s="39"/>
      <c r="C567" s="65"/>
      <c r="D567" s="44"/>
      <c r="E567" s="41"/>
      <c r="F567" s="41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44"/>
      <c r="B568" s="39"/>
      <c r="C568" s="65"/>
      <c r="D568" s="44"/>
      <c r="E568" s="41"/>
      <c r="F568" s="41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44"/>
      <c r="B569" s="39"/>
      <c r="C569" s="65"/>
      <c r="D569" s="44"/>
      <c r="E569" s="41"/>
      <c r="F569" s="41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44"/>
      <c r="B570" s="39"/>
      <c r="C570" s="65"/>
      <c r="D570" s="44"/>
      <c r="E570" s="41"/>
      <c r="F570" s="41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44"/>
      <c r="B571" s="39"/>
      <c r="C571" s="65"/>
      <c r="D571" s="44"/>
      <c r="E571" s="41"/>
      <c r="F571" s="41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44"/>
      <c r="B572" s="39"/>
      <c r="C572" s="65"/>
      <c r="D572" s="44"/>
      <c r="E572" s="41"/>
      <c r="F572" s="41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44"/>
      <c r="B573" s="39"/>
      <c r="C573" s="65"/>
      <c r="D573" s="44"/>
      <c r="E573" s="41"/>
      <c r="F573" s="41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44"/>
      <c r="B574" s="39"/>
      <c r="C574" s="65"/>
      <c r="D574" s="44"/>
      <c r="E574" s="41"/>
      <c r="F574" s="41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44"/>
      <c r="B575" s="39"/>
      <c r="C575" s="65"/>
      <c r="D575" s="44"/>
      <c r="E575" s="41"/>
      <c r="F575" s="41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44"/>
      <c r="B576" s="39"/>
      <c r="C576" s="65"/>
      <c r="D576" s="44"/>
      <c r="E576" s="41"/>
      <c r="F576" s="41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44"/>
      <c r="B577" s="39"/>
      <c r="C577" s="65"/>
      <c r="D577" s="44"/>
      <c r="E577" s="41"/>
      <c r="F577" s="41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44"/>
      <c r="B578" s="39"/>
      <c r="C578" s="65"/>
      <c r="D578" s="44"/>
      <c r="E578" s="41"/>
      <c r="F578" s="41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44"/>
      <c r="B579" s="39"/>
      <c r="C579" s="65"/>
      <c r="D579" s="44"/>
      <c r="E579" s="41"/>
      <c r="F579" s="41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44"/>
      <c r="B580" s="39"/>
      <c r="C580" s="65"/>
      <c r="D580" s="44"/>
      <c r="E580" s="41"/>
      <c r="F580" s="41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44"/>
      <c r="B581" s="39"/>
      <c r="C581" s="65"/>
      <c r="D581" s="44"/>
      <c r="E581" s="41"/>
      <c r="F581" s="41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44"/>
      <c r="B582" s="39"/>
      <c r="C582" s="65"/>
      <c r="D582" s="44"/>
      <c r="E582" s="41"/>
      <c r="F582" s="41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44"/>
      <c r="B583" s="39"/>
      <c r="C583" s="65"/>
      <c r="D583" s="44"/>
      <c r="E583" s="41"/>
      <c r="F583" s="41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44"/>
      <c r="B584" s="39"/>
      <c r="C584" s="65"/>
      <c r="D584" s="44"/>
      <c r="E584" s="41"/>
      <c r="F584" s="41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44"/>
      <c r="B585" s="39"/>
      <c r="C585" s="65"/>
      <c r="D585" s="44"/>
      <c r="E585" s="41"/>
      <c r="F585" s="41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44"/>
      <c r="B586" s="39"/>
      <c r="C586" s="65"/>
      <c r="D586" s="44"/>
      <c r="E586" s="41"/>
      <c r="F586" s="41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44"/>
      <c r="B587" s="39"/>
      <c r="C587" s="65"/>
      <c r="D587" s="44"/>
      <c r="E587" s="41"/>
      <c r="F587" s="41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44"/>
      <c r="B588" s="39"/>
      <c r="C588" s="65"/>
      <c r="D588" s="44"/>
      <c r="E588" s="41"/>
      <c r="F588" s="41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44"/>
      <c r="B589" s="39"/>
      <c r="C589" s="65"/>
      <c r="D589" s="44"/>
      <c r="E589" s="41"/>
      <c r="F589" s="41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44"/>
      <c r="B590" s="39"/>
      <c r="C590" s="65"/>
      <c r="D590" s="44"/>
      <c r="E590" s="41"/>
      <c r="F590" s="41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44"/>
      <c r="B591" s="39"/>
      <c r="C591" s="65"/>
      <c r="D591" s="44"/>
      <c r="E591" s="41"/>
      <c r="F591" s="41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44"/>
      <c r="B592" s="39"/>
      <c r="C592" s="65"/>
      <c r="D592" s="44"/>
      <c r="E592" s="41"/>
      <c r="F592" s="41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44"/>
      <c r="B593" s="39"/>
      <c r="C593" s="65"/>
      <c r="D593" s="44"/>
      <c r="E593" s="41"/>
      <c r="F593" s="41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44"/>
      <c r="B594" s="39"/>
      <c r="C594" s="65"/>
      <c r="D594" s="44"/>
      <c r="E594" s="41"/>
      <c r="F594" s="41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44"/>
      <c r="B595" s="39"/>
      <c r="C595" s="65"/>
      <c r="D595" s="44"/>
      <c r="E595" s="41"/>
      <c r="F595" s="41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44"/>
      <c r="B596" s="39"/>
      <c r="C596" s="65"/>
      <c r="D596" s="44"/>
      <c r="E596" s="41"/>
      <c r="F596" s="41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44"/>
      <c r="B597" s="39"/>
      <c r="C597" s="65"/>
      <c r="D597" s="44"/>
      <c r="E597" s="41"/>
      <c r="F597" s="41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44"/>
      <c r="B598" s="39"/>
      <c r="C598" s="65"/>
      <c r="D598" s="44"/>
      <c r="E598" s="41"/>
      <c r="F598" s="41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44"/>
      <c r="B599" s="39"/>
      <c r="C599" s="65"/>
      <c r="D599" s="44"/>
      <c r="E599" s="41"/>
      <c r="F599" s="41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44"/>
      <c r="B600" s="39"/>
      <c r="C600" s="65"/>
      <c r="D600" s="44"/>
      <c r="E600" s="41"/>
      <c r="F600" s="41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44"/>
      <c r="B601" s="39"/>
      <c r="C601" s="65"/>
      <c r="D601" s="44"/>
      <c r="E601" s="41"/>
      <c r="F601" s="41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44"/>
      <c r="B602" s="39"/>
      <c r="C602" s="65"/>
      <c r="D602" s="44"/>
      <c r="E602" s="41"/>
      <c r="F602" s="41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44"/>
      <c r="B603" s="39"/>
      <c r="C603" s="65"/>
      <c r="D603" s="44"/>
      <c r="E603" s="41"/>
      <c r="F603" s="41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44"/>
      <c r="B604" s="39"/>
      <c r="C604" s="65"/>
      <c r="D604" s="44"/>
      <c r="E604" s="41"/>
      <c r="F604" s="41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44"/>
      <c r="B605" s="39"/>
      <c r="C605" s="65"/>
      <c r="D605" s="44"/>
      <c r="E605" s="41"/>
      <c r="F605" s="41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44"/>
      <c r="B606" s="39"/>
      <c r="C606" s="65"/>
      <c r="D606" s="44"/>
      <c r="E606" s="41"/>
      <c r="F606" s="41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44"/>
      <c r="B607" s="39"/>
      <c r="C607" s="65"/>
      <c r="D607" s="44"/>
      <c r="E607" s="41"/>
      <c r="F607" s="41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44"/>
      <c r="B608" s="39"/>
      <c r="C608" s="65"/>
      <c r="D608" s="44"/>
      <c r="E608" s="41"/>
      <c r="F608" s="41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44"/>
      <c r="B609" s="39"/>
      <c r="C609" s="65"/>
      <c r="D609" s="44"/>
      <c r="E609" s="41"/>
      <c r="F609" s="41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44"/>
      <c r="B610" s="39"/>
      <c r="C610" s="65"/>
      <c r="D610" s="44"/>
      <c r="E610" s="41"/>
      <c r="F610" s="41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44"/>
      <c r="B611" s="39"/>
      <c r="C611" s="65"/>
      <c r="D611" s="44"/>
      <c r="E611" s="41"/>
      <c r="F611" s="41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44"/>
      <c r="B612" s="39"/>
      <c r="C612" s="65"/>
      <c r="D612" s="44"/>
      <c r="E612" s="41"/>
      <c r="F612" s="41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44"/>
      <c r="B613" s="39"/>
      <c r="C613" s="65"/>
      <c r="D613" s="44"/>
      <c r="E613" s="41"/>
      <c r="F613" s="41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44"/>
      <c r="B614" s="39"/>
      <c r="C614" s="65"/>
      <c r="D614" s="44"/>
      <c r="E614" s="41"/>
      <c r="F614" s="41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44"/>
      <c r="B615" s="39"/>
      <c r="C615" s="65"/>
      <c r="D615" s="44"/>
      <c r="E615" s="41"/>
      <c r="F615" s="41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44"/>
      <c r="B616" s="39"/>
      <c r="C616" s="65"/>
      <c r="D616" s="44"/>
      <c r="E616" s="41"/>
      <c r="F616" s="41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44"/>
      <c r="B617" s="39"/>
      <c r="C617" s="65"/>
      <c r="D617" s="44"/>
      <c r="E617" s="41"/>
      <c r="F617" s="41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44"/>
      <c r="B618" s="39"/>
      <c r="C618" s="65"/>
      <c r="D618" s="44"/>
      <c r="E618" s="41"/>
      <c r="F618" s="41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44"/>
      <c r="B619" s="39"/>
      <c r="C619" s="65"/>
      <c r="D619" s="44"/>
      <c r="E619" s="41"/>
      <c r="F619" s="41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44"/>
      <c r="B620" s="39"/>
      <c r="C620" s="65"/>
      <c r="D620" s="44"/>
      <c r="E620" s="41"/>
      <c r="F620" s="41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44"/>
      <c r="B621" s="39"/>
      <c r="C621" s="65"/>
      <c r="D621" s="44"/>
      <c r="E621" s="41"/>
      <c r="F621" s="41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44"/>
      <c r="B622" s="39"/>
      <c r="C622" s="65"/>
      <c r="D622" s="44"/>
      <c r="E622" s="41"/>
      <c r="F622" s="41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44"/>
      <c r="B623" s="39"/>
      <c r="C623" s="65"/>
      <c r="D623" s="44"/>
      <c r="E623" s="41"/>
      <c r="F623" s="41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44"/>
      <c r="B624" s="39"/>
      <c r="C624" s="65"/>
      <c r="D624" s="44"/>
      <c r="E624" s="41"/>
      <c r="F624" s="41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44"/>
      <c r="B625" s="39"/>
      <c r="C625" s="65"/>
      <c r="D625" s="44"/>
      <c r="E625" s="41"/>
      <c r="F625" s="41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44"/>
      <c r="B626" s="39"/>
      <c r="C626" s="65"/>
      <c r="D626" s="44"/>
      <c r="E626" s="41"/>
      <c r="F626" s="41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44"/>
      <c r="B627" s="39"/>
      <c r="C627" s="65"/>
      <c r="D627" s="44"/>
      <c r="E627" s="41"/>
      <c r="F627" s="41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44"/>
      <c r="B628" s="39"/>
      <c r="C628" s="65"/>
      <c r="D628" s="44"/>
      <c r="E628" s="41"/>
      <c r="F628" s="41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44"/>
      <c r="B629" s="39"/>
      <c r="C629" s="65"/>
      <c r="D629" s="44"/>
      <c r="E629" s="41"/>
      <c r="F629" s="41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44"/>
      <c r="B630" s="39"/>
      <c r="C630" s="65"/>
      <c r="D630" s="44"/>
      <c r="E630" s="41"/>
      <c r="F630" s="41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44"/>
      <c r="B631" s="39"/>
      <c r="C631" s="65"/>
      <c r="D631" s="44"/>
      <c r="E631" s="41"/>
      <c r="F631" s="41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44"/>
      <c r="B632" s="39"/>
      <c r="C632" s="65"/>
      <c r="D632" s="44"/>
      <c r="E632" s="41"/>
      <c r="F632" s="41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44"/>
      <c r="B633" s="39"/>
      <c r="C633" s="65"/>
      <c r="D633" s="44"/>
      <c r="E633" s="41"/>
      <c r="F633" s="41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44"/>
      <c r="B634" s="39"/>
      <c r="C634" s="65"/>
      <c r="D634" s="44"/>
      <c r="E634" s="41"/>
      <c r="F634" s="41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44"/>
      <c r="B635" s="39"/>
      <c r="C635" s="65"/>
      <c r="D635" s="44"/>
      <c r="E635" s="41"/>
      <c r="F635" s="41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44"/>
      <c r="B636" s="39"/>
      <c r="C636" s="65"/>
      <c r="D636" s="44"/>
      <c r="E636" s="41"/>
      <c r="F636" s="41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44"/>
      <c r="B637" s="39"/>
      <c r="C637" s="65"/>
      <c r="D637" s="44"/>
      <c r="E637" s="41"/>
      <c r="F637" s="41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44"/>
      <c r="B638" s="39"/>
      <c r="C638" s="65"/>
      <c r="D638" s="44"/>
      <c r="E638" s="41"/>
      <c r="F638" s="41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44"/>
      <c r="B639" s="39"/>
      <c r="C639" s="65"/>
      <c r="D639" s="44"/>
      <c r="E639" s="41"/>
      <c r="F639" s="41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44"/>
      <c r="B640" s="39"/>
      <c r="C640" s="65"/>
      <c r="D640" s="44"/>
      <c r="E640" s="41"/>
      <c r="F640" s="41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44"/>
      <c r="B641" s="39"/>
      <c r="C641" s="65"/>
      <c r="D641" s="44"/>
      <c r="E641" s="41"/>
      <c r="F641" s="41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44"/>
      <c r="B642" s="39"/>
      <c r="C642" s="65"/>
      <c r="D642" s="44"/>
      <c r="E642" s="41"/>
      <c r="F642" s="41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44"/>
      <c r="B643" s="39"/>
      <c r="C643" s="65"/>
      <c r="D643" s="44"/>
      <c r="E643" s="41"/>
      <c r="F643" s="41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44"/>
      <c r="B644" s="39"/>
      <c r="C644" s="65"/>
      <c r="D644" s="44"/>
      <c r="E644" s="41"/>
      <c r="F644" s="41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44"/>
      <c r="B645" s="39"/>
      <c r="C645" s="65"/>
      <c r="D645" s="44"/>
      <c r="E645" s="41"/>
      <c r="F645" s="41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44"/>
      <c r="B646" s="39"/>
      <c r="C646" s="65"/>
      <c r="D646" s="44"/>
      <c r="E646" s="41"/>
      <c r="F646" s="41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44"/>
      <c r="B647" s="39"/>
      <c r="C647" s="65"/>
      <c r="D647" s="44"/>
      <c r="E647" s="41"/>
      <c r="F647" s="41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44"/>
      <c r="B648" s="39"/>
      <c r="C648" s="65"/>
      <c r="D648" s="44"/>
      <c r="E648" s="41"/>
      <c r="F648" s="41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44"/>
      <c r="B649" s="39"/>
      <c r="C649" s="65"/>
      <c r="D649" s="44"/>
      <c r="E649" s="41"/>
      <c r="F649" s="41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44"/>
      <c r="B650" s="39"/>
      <c r="C650" s="65"/>
      <c r="D650" s="44"/>
      <c r="E650" s="41"/>
      <c r="F650" s="41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44"/>
      <c r="B651" s="39"/>
      <c r="C651" s="65"/>
      <c r="D651" s="44"/>
      <c r="E651" s="41"/>
      <c r="F651" s="41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44"/>
      <c r="B652" s="39"/>
      <c r="C652" s="65"/>
      <c r="D652" s="44"/>
      <c r="E652" s="41"/>
      <c r="F652" s="41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44"/>
      <c r="B653" s="39"/>
      <c r="C653" s="65"/>
      <c r="D653" s="44"/>
      <c r="E653" s="41"/>
      <c r="F653" s="41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44"/>
      <c r="B654" s="39"/>
      <c r="C654" s="65"/>
      <c r="D654" s="44"/>
      <c r="E654" s="41"/>
      <c r="F654" s="41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44"/>
      <c r="B655" s="39"/>
      <c r="C655" s="65"/>
      <c r="D655" s="44"/>
      <c r="E655" s="41"/>
      <c r="F655" s="41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44"/>
      <c r="B656" s="39"/>
      <c r="C656" s="65"/>
      <c r="D656" s="44"/>
      <c r="E656" s="41"/>
      <c r="F656" s="41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44"/>
      <c r="B657" s="39"/>
      <c r="C657" s="65"/>
      <c r="D657" s="44"/>
      <c r="E657" s="41"/>
      <c r="F657" s="41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44"/>
      <c r="B658" s="39"/>
      <c r="C658" s="65"/>
      <c r="D658" s="44"/>
      <c r="E658" s="41"/>
      <c r="F658" s="41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44"/>
      <c r="B659" s="39"/>
      <c r="C659" s="65"/>
      <c r="D659" s="44"/>
      <c r="E659" s="41"/>
      <c r="F659" s="41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44"/>
      <c r="B660" s="39"/>
      <c r="C660" s="65"/>
      <c r="D660" s="44"/>
      <c r="E660" s="41"/>
      <c r="F660" s="41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44"/>
      <c r="B661" s="39"/>
      <c r="C661" s="65"/>
      <c r="D661" s="44"/>
      <c r="E661" s="41"/>
      <c r="F661" s="41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44"/>
      <c r="B662" s="39"/>
      <c r="C662" s="65"/>
      <c r="D662" s="44"/>
      <c r="E662" s="41"/>
      <c r="F662" s="41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44"/>
      <c r="B663" s="39"/>
      <c r="C663" s="65"/>
      <c r="D663" s="44"/>
      <c r="E663" s="41"/>
      <c r="F663" s="41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44"/>
      <c r="B664" s="39"/>
      <c r="C664" s="65"/>
      <c r="D664" s="44"/>
      <c r="E664" s="41"/>
      <c r="F664" s="41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44"/>
      <c r="B665" s="39"/>
      <c r="C665" s="65"/>
      <c r="D665" s="44"/>
      <c r="E665" s="41"/>
      <c r="F665" s="41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44"/>
      <c r="B666" s="39"/>
      <c r="C666" s="65"/>
      <c r="D666" s="44"/>
      <c r="E666" s="41"/>
      <c r="F666" s="41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44"/>
      <c r="B667" s="39"/>
      <c r="C667" s="65"/>
      <c r="D667" s="44"/>
      <c r="E667" s="41"/>
      <c r="F667" s="41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44"/>
      <c r="B668" s="39"/>
      <c r="C668" s="65"/>
      <c r="D668" s="44"/>
      <c r="E668" s="41"/>
      <c r="F668" s="41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44"/>
      <c r="B669" s="39"/>
      <c r="C669" s="65"/>
      <c r="D669" s="44"/>
      <c r="E669" s="41"/>
      <c r="F669" s="41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44"/>
      <c r="B670" s="39"/>
      <c r="C670" s="65"/>
      <c r="D670" s="44"/>
      <c r="E670" s="41"/>
      <c r="F670" s="41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44"/>
      <c r="B671" s="39"/>
      <c r="C671" s="65"/>
      <c r="D671" s="44"/>
      <c r="E671" s="41"/>
      <c r="F671" s="41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44"/>
      <c r="B672" s="39"/>
      <c r="C672" s="65"/>
      <c r="D672" s="44"/>
      <c r="E672" s="41"/>
      <c r="F672" s="41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44"/>
      <c r="B673" s="39"/>
      <c r="C673" s="65"/>
      <c r="D673" s="44"/>
      <c r="E673" s="41"/>
      <c r="F673" s="41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44"/>
      <c r="B674" s="39"/>
      <c r="C674" s="65"/>
      <c r="D674" s="44"/>
      <c r="E674" s="41"/>
      <c r="F674" s="41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44"/>
      <c r="B675" s="39"/>
      <c r="C675" s="65"/>
      <c r="D675" s="44"/>
      <c r="E675" s="41"/>
      <c r="F675" s="41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44"/>
      <c r="B676" s="39"/>
      <c r="C676" s="65"/>
      <c r="D676" s="44"/>
      <c r="E676" s="41"/>
      <c r="F676" s="41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44"/>
      <c r="B677" s="39"/>
      <c r="C677" s="65"/>
      <c r="D677" s="44"/>
      <c r="E677" s="41"/>
      <c r="F677" s="41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44"/>
      <c r="B678" s="39"/>
      <c r="C678" s="65"/>
      <c r="D678" s="44"/>
      <c r="E678" s="41"/>
      <c r="F678" s="41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44"/>
      <c r="B679" s="39"/>
      <c r="C679" s="65"/>
      <c r="D679" s="44"/>
      <c r="E679" s="41"/>
      <c r="F679" s="41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44"/>
      <c r="B680" s="39"/>
      <c r="C680" s="65"/>
      <c r="D680" s="44"/>
      <c r="E680" s="41"/>
      <c r="F680" s="41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44"/>
      <c r="B681" s="39"/>
      <c r="C681" s="65"/>
      <c r="D681" s="44"/>
      <c r="E681" s="41"/>
      <c r="F681" s="41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44"/>
      <c r="B682" s="39"/>
      <c r="C682" s="65"/>
      <c r="D682" s="44"/>
      <c r="E682" s="41"/>
      <c r="F682" s="41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44"/>
      <c r="B683" s="39"/>
      <c r="C683" s="65"/>
      <c r="D683" s="44"/>
      <c r="E683" s="41"/>
      <c r="F683" s="41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44"/>
      <c r="B684" s="39"/>
      <c r="C684" s="65"/>
      <c r="D684" s="44"/>
      <c r="E684" s="41"/>
      <c r="F684" s="41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44"/>
      <c r="B685" s="39"/>
      <c r="C685" s="65"/>
      <c r="D685" s="44"/>
      <c r="E685" s="41"/>
      <c r="F685" s="41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44"/>
      <c r="B686" s="39"/>
      <c r="C686" s="65"/>
      <c r="D686" s="44"/>
      <c r="E686" s="41"/>
      <c r="F686" s="41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44"/>
      <c r="B687" s="39"/>
      <c r="C687" s="65"/>
      <c r="D687" s="44"/>
      <c r="E687" s="41"/>
      <c r="F687" s="41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44"/>
      <c r="B688" s="39"/>
      <c r="C688" s="65"/>
      <c r="D688" s="44"/>
      <c r="E688" s="41"/>
      <c r="F688" s="41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44"/>
      <c r="B689" s="39"/>
      <c r="C689" s="65"/>
      <c r="D689" s="44"/>
      <c r="E689" s="41"/>
      <c r="F689" s="41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44"/>
      <c r="B690" s="39"/>
      <c r="C690" s="65"/>
      <c r="D690" s="44"/>
      <c r="E690" s="41"/>
      <c r="F690" s="41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44"/>
      <c r="B691" s="39"/>
      <c r="C691" s="65"/>
      <c r="D691" s="44"/>
      <c r="E691" s="41"/>
      <c r="F691" s="41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44"/>
      <c r="B692" s="39"/>
      <c r="C692" s="65"/>
      <c r="D692" s="44"/>
      <c r="E692" s="41"/>
      <c r="F692" s="41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44"/>
      <c r="B693" s="39"/>
      <c r="C693" s="65"/>
      <c r="D693" s="44"/>
      <c r="E693" s="41"/>
      <c r="F693" s="41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44"/>
      <c r="B694" s="39"/>
      <c r="C694" s="65"/>
      <c r="D694" s="44"/>
      <c r="E694" s="41"/>
      <c r="F694" s="41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44"/>
      <c r="B695" s="39"/>
      <c r="C695" s="65"/>
      <c r="D695" s="44"/>
      <c r="E695" s="41"/>
      <c r="F695" s="41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44"/>
      <c r="B696" s="39"/>
      <c r="C696" s="65"/>
      <c r="D696" s="44"/>
      <c r="E696" s="41"/>
      <c r="F696" s="41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44"/>
      <c r="B697" s="39"/>
      <c r="C697" s="65"/>
      <c r="D697" s="44"/>
      <c r="E697" s="41"/>
      <c r="F697" s="41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44"/>
      <c r="B698" s="39"/>
      <c r="C698" s="65"/>
      <c r="D698" s="44"/>
      <c r="E698" s="41"/>
      <c r="F698" s="41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44"/>
      <c r="B699" s="39"/>
      <c r="C699" s="65"/>
      <c r="D699" s="44"/>
      <c r="E699" s="41"/>
      <c r="F699" s="41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44"/>
      <c r="B700" s="39"/>
      <c r="C700" s="65"/>
      <c r="D700" s="44"/>
      <c r="E700" s="41"/>
      <c r="F700" s="41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44"/>
      <c r="B701" s="39"/>
      <c r="C701" s="65"/>
      <c r="D701" s="44"/>
      <c r="E701" s="41"/>
      <c r="F701" s="41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44"/>
      <c r="B702" s="39"/>
      <c r="C702" s="65"/>
      <c r="D702" s="44"/>
      <c r="E702" s="41"/>
      <c r="F702" s="41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44"/>
      <c r="B703" s="39"/>
      <c r="C703" s="65"/>
      <c r="D703" s="44"/>
      <c r="E703" s="41"/>
      <c r="F703" s="41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44"/>
      <c r="B704" s="39"/>
      <c r="C704" s="65"/>
      <c r="D704" s="44"/>
      <c r="E704" s="41"/>
      <c r="F704" s="41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44"/>
      <c r="B705" s="39"/>
      <c r="C705" s="65"/>
      <c r="D705" s="44"/>
      <c r="E705" s="41"/>
      <c r="F705" s="41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44"/>
      <c r="B706" s="39"/>
      <c r="C706" s="65"/>
      <c r="D706" s="44"/>
      <c r="E706" s="41"/>
      <c r="F706" s="41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44"/>
      <c r="B707" s="39"/>
      <c r="C707" s="65"/>
      <c r="D707" s="44"/>
      <c r="E707" s="41"/>
      <c r="F707" s="41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44"/>
      <c r="B708" s="39"/>
      <c r="C708" s="65"/>
      <c r="D708" s="44"/>
      <c r="E708" s="41"/>
      <c r="F708" s="41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44"/>
      <c r="B709" s="39"/>
      <c r="C709" s="65"/>
      <c r="D709" s="44"/>
      <c r="E709" s="41"/>
      <c r="F709" s="41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44"/>
      <c r="B710" s="39"/>
      <c r="C710" s="65"/>
      <c r="D710" s="44"/>
      <c r="E710" s="41"/>
      <c r="F710" s="41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44"/>
      <c r="B711" s="39"/>
      <c r="C711" s="65"/>
      <c r="D711" s="44"/>
      <c r="E711" s="41"/>
      <c r="F711" s="41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44"/>
      <c r="B712" s="39"/>
      <c r="C712" s="65"/>
      <c r="D712" s="44"/>
      <c r="E712" s="41"/>
      <c r="F712" s="41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44"/>
      <c r="B713" s="39"/>
      <c r="C713" s="65"/>
      <c r="D713" s="44"/>
      <c r="E713" s="41"/>
      <c r="F713" s="41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44"/>
      <c r="B714" s="39"/>
      <c r="C714" s="65"/>
      <c r="D714" s="44"/>
      <c r="E714" s="41"/>
      <c r="F714" s="41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44"/>
      <c r="B715" s="39"/>
      <c r="C715" s="65"/>
      <c r="D715" s="44"/>
      <c r="E715" s="41"/>
      <c r="F715" s="41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44"/>
      <c r="B716" s="39"/>
      <c r="C716" s="65"/>
      <c r="D716" s="44"/>
      <c r="E716" s="41"/>
      <c r="F716" s="41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44"/>
      <c r="B717" s="39"/>
      <c r="C717" s="65"/>
      <c r="D717" s="44"/>
      <c r="E717" s="41"/>
      <c r="F717" s="41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44"/>
      <c r="B718" s="39"/>
      <c r="C718" s="65"/>
      <c r="D718" s="44"/>
      <c r="E718" s="41"/>
      <c r="F718" s="41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44"/>
      <c r="B719" s="39"/>
      <c r="C719" s="65"/>
      <c r="D719" s="44"/>
      <c r="E719" s="41"/>
      <c r="F719" s="41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44"/>
      <c r="B720" s="39"/>
      <c r="C720" s="65"/>
      <c r="D720" s="44"/>
      <c r="E720" s="41"/>
      <c r="F720" s="41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44"/>
      <c r="B721" s="39"/>
      <c r="C721" s="65"/>
      <c r="D721" s="44"/>
      <c r="E721" s="41"/>
      <c r="F721" s="41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44"/>
      <c r="B722" s="39"/>
      <c r="C722" s="65"/>
      <c r="D722" s="44"/>
      <c r="E722" s="41"/>
      <c r="F722" s="41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44"/>
      <c r="B723" s="39"/>
      <c r="C723" s="65"/>
      <c r="D723" s="44"/>
      <c r="E723" s="41"/>
      <c r="F723" s="41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44"/>
      <c r="B724" s="39"/>
      <c r="C724" s="65"/>
      <c r="D724" s="44"/>
      <c r="E724" s="41"/>
      <c r="F724" s="41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44"/>
      <c r="B725" s="39"/>
      <c r="C725" s="65"/>
      <c r="D725" s="44"/>
      <c r="E725" s="41"/>
      <c r="F725" s="41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44"/>
      <c r="B726" s="39"/>
      <c r="C726" s="65"/>
      <c r="D726" s="44"/>
      <c r="E726" s="41"/>
      <c r="F726" s="41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44"/>
      <c r="B727" s="39"/>
      <c r="C727" s="65"/>
      <c r="D727" s="44"/>
      <c r="E727" s="41"/>
      <c r="F727" s="41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44"/>
      <c r="B728" s="39"/>
      <c r="C728" s="65"/>
      <c r="D728" s="44"/>
      <c r="E728" s="41"/>
      <c r="F728" s="41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44"/>
      <c r="B729" s="39"/>
      <c r="C729" s="65"/>
      <c r="D729" s="44"/>
      <c r="E729" s="41"/>
      <c r="F729" s="41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44"/>
      <c r="B730" s="39"/>
      <c r="C730" s="65"/>
      <c r="D730" s="44"/>
      <c r="E730" s="41"/>
      <c r="F730" s="41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44"/>
      <c r="B731" s="39"/>
      <c r="C731" s="65"/>
      <c r="D731" s="44"/>
      <c r="E731" s="41"/>
      <c r="F731" s="41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44"/>
      <c r="B732" s="39"/>
      <c r="C732" s="65"/>
      <c r="D732" s="44"/>
      <c r="E732" s="41"/>
      <c r="F732" s="41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44"/>
      <c r="B733" s="39"/>
      <c r="C733" s="65"/>
      <c r="D733" s="44"/>
      <c r="E733" s="41"/>
      <c r="F733" s="41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44"/>
      <c r="B734" s="39"/>
      <c r="C734" s="65"/>
      <c r="D734" s="44"/>
      <c r="E734" s="41"/>
      <c r="F734" s="41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44"/>
      <c r="B735" s="39"/>
      <c r="C735" s="65"/>
      <c r="D735" s="44"/>
      <c r="E735" s="41"/>
      <c r="F735" s="41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44"/>
      <c r="B736" s="39"/>
      <c r="C736" s="65"/>
      <c r="D736" s="44"/>
      <c r="E736" s="41"/>
      <c r="F736" s="41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44"/>
      <c r="B737" s="39"/>
      <c r="C737" s="65"/>
      <c r="D737" s="44"/>
      <c r="E737" s="41"/>
      <c r="F737" s="41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44"/>
      <c r="B738" s="39"/>
      <c r="C738" s="65"/>
      <c r="D738" s="44"/>
      <c r="E738" s="41"/>
      <c r="F738" s="41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44"/>
      <c r="B739" s="39"/>
      <c r="C739" s="65"/>
      <c r="D739" s="44"/>
      <c r="E739" s="41"/>
      <c r="F739" s="41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44"/>
      <c r="B740" s="39"/>
      <c r="C740" s="65"/>
      <c r="D740" s="44"/>
      <c r="E740" s="41"/>
      <c r="F740" s="41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44"/>
      <c r="B741" s="39"/>
      <c r="C741" s="65"/>
      <c r="D741" s="44"/>
      <c r="E741" s="41"/>
      <c r="F741" s="41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44"/>
      <c r="B742" s="39"/>
      <c r="C742" s="65"/>
      <c r="D742" s="44"/>
      <c r="E742" s="41"/>
      <c r="F742" s="41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44"/>
      <c r="B743" s="39"/>
      <c r="C743" s="65"/>
      <c r="D743" s="44"/>
      <c r="E743" s="41"/>
      <c r="F743" s="41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44"/>
      <c r="B744" s="39"/>
      <c r="C744" s="65"/>
      <c r="D744" s="44"/>
      <c r="E744" s="41"/>
      <c r="F744" s="41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44"/>
      <c r="B745" s="39"/>
      <c r="C745" s="65"/>
      <c r="D745" s="44"/>
      <c r="E745" s="41"/>
      <c r="F745" s="41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44"/>
      <c r="B746" s="39"/>
      <c r="C746" s="65"/>
      <c r="D746" s="44"/>
      <c r="E746" s="41"/>
      <c r="F746" s="41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44"/>
      <c r="B747" s="39"/>
      <c r="C747" s="65"/>
      <c r="D747" s="44"/>
      <c r="E747" s="41"/>
      <c r="F747" s="41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44"/>
      <c r="B748" s="39"/>
      <c r="C748" s="65"/>
      <c r="D748" s="44"/>
      <c r="E748" s="41"/>
      <c r="F748" s="41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44"/>
      <c r="B749" s="39"/>
      <c r="C749" s="65"/>
      <c r="D749" s="44"/>
      <c r="E749" s="41"/>
      <c r="F749" s="41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44"/>
      <c r="B750" s="39"/>
      <c r="C750" s="65"/>
      <c r="D750" s="44"/>
      <c r="E750" s="41"/>
      <c r="F750" s="41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44"/>
      <c r="B751" s="39"/>
      <c r="C751" s="65"/>
      <c r="D751" s="44"/>
      <c r="E751" s="41"/>
      <c r="F751" s="41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44"/>
      <c r="B752" s="39"/>
      <c r="C752" s="65"/>
      <c r="D752" s="44"/>
      <c r="E752" s="41"/>
      <c r="F752" s="41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44"/>
      <c r="B753" s="39"/>
      <c r="C753" s="65"/>
      <c r="D753" s="44"/>
      <c r="E753" s="41"/>
      <c r="F753" s="41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44"/>
      <c r="B754" s="39"/>
      <c r="C754" s="65"/>
      <c r="D754" s="44"/>
      <c r="E754" s="41"/>
      <c r="F754" s="41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44"/>
      <c r="B755" s="39"/>
      <c r="C755" s="65"/>
      <c r="D755" s="44"/>
      <c r="E755" s="41"/>
      <c r="F755" s="41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44"/>
      <c r="B756" s="39"/>
      <c r="C756" s="65"/>
      <c r="D756" s="44"/>
      <c r="E756" s="41"/>
      <c r="F756" s="41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44"/>
      <c r="B757" s="39"/>
      <c r="C757" s="65"/>
      <c r="D757" s="44"/>
      <c r="E757" s="41"/>
      <c r="F757" s="41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44"/>
      <c r="B758" s="39"/>
      <c r="C758" s="65"/>
      <c r="D758" s="44"/>
      <c r="E758" s="41"/>
      <c r="F758" s="41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44"/>
      <c r="B759" s="39"/>
      <c r="C759" s="65"/>
      <c r="D759" s="44"/>
      <c r="E759" s="41"/>
      <c r="F759" s="41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44"/>
      <c r="B760" s="39"/>
      <c r="C760" s="65"/>
      <c r="D760" s="44"/>
      <c r="E760" s="41"/>
      <c r="F760" s="41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44"/>
      <c r="B761" s="39"/>
      <c r="C761" s="65"/>
      <c r="D761" s="44"/>
      <c r="E761" s="41"/>
      <c r="F761" s="41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44"/>
      <c r="B762" s="39"/>
      <c r="C762" s="65"/>
      <c r="D762" s="44"/>
      <c r="E762" s="41"/>
      <c r="F762" s="41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44"/>
      <c r="B763" s="39"/>
      <c r="C763" s="65"/>
      <c r="D763" s="44"/>
      <c r="E763" s="41"/>
      <c r="F763" s="41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44"/>
      <c r="B764" s="39"/>
      <c r="C764" s="65"/>
      <c r="D764" s="44"/>
      <c r="E764" s="41"/>
      <c r="F764" s="41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44"/>
      <c r="B765" s="39"/>
      <c r="C765" s="65"/>
      <c r="D765" s="44"/>
      <c r="E765" s="41"/>
      <c r="F765" s="41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44"/>
      <c r="B766" s="39"/>
      <c r="C766" s="65"/>
      <c r="D766" s="44"/>
      <c r="E766" s="41"/>
      <c r="F766" s="41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44"/>
      <c r="B767" s="39"/>
      <c r="C767" s="65"/>
      <c r="D767" s="44"/>
      <c r="E767" s="41"/>
      <c r="F767" s="41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44"/>
      <c r="B768" s="39"/>
      <c r="C768" s="65"/>
      <c r="D768" s="44"/>
      <c r="E768" s="41"/>
      <c r="F768" s="41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44"/>
      <c r="B769" s="39"/>
      <c r="C769" s="65"/>
      <c r="D769" s="44"/>
      <c r="E769" s="41"/>
      <c r="F769" s="41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44"/>
      <c r="B770" s="39"/>
      <c r="C770" s="65"/>
      <c r="D770" s="44"/>
      <c r="E770" s="41"/>
      <c r="F770" s="41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44"/>
      <c r="B771" s="39"/>
      <c r="C771" s="65"/>
      <c r="D771" s="44"/>
      <c r="E771" s="41"/>
      <c r="F771" s="41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44"/>
      <c r="B772" s="39"/>
      <c r="C772" s="65"/>
      <c r="D772" s="44"/>
      <c r="E772" s="41"/>
      <c r="F772" s="41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44"/>
      <c r="B773" s="39"/>
      <c r="C773" s="65"/>
      <c r="D773" s="44"/>
      <c r="E773" s="41"/>
      <c r="F773" s="41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44"/>
      <c r="B774" s="39"/>
      <c r="C774" s="65"/>
      <c r="D774" s="44"/>
      <c r="E774" s="41"/>
      <c r="F774" s="41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44"/>
      <c r="B775" s="39"/>
      <c r="C775" s="65"/>
      <c r="D775" s="44"/>
      <c r="E775" s="41"/>
      <c r="F775" s="41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44"/>
      <c r="B776" s="39"/>
      <c r="C776" s="65"/>
      <c r="D776" s="44"/>
      <c r="E776" s="41"/>
      <c r="F776" s="41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44"/>
      <c r="B777" s="39"/>
      <c r="C777" s="65"/>
      <c r="D777" s="44"/>
      <c r="E777" s="41"/>
      <c r="F777" s="41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44"/>
      <c r="B778" s="39"/>
      <c r="C778" s="65"/>
      <c r="D778" s="44"/>
      <c r="E778" s="41"/>
      <c r="F778" s="41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44"/>
      <c r="B779" s="39"/>
      <c r="C779" s="65"/>
      <c r="D779" s="44"/>
      <c r="E779" s="41"/>
      <c r="F779" s="41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44"/>
      <c r="B780" s="39"/>
      <c r="C780" s="65"/>
      <c r="D780" s="44"/>
      <c r="E780" s="41"/>
      <c r="F780" s="41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44"/>
      <c r="B781" s="39"/>
      <c r="C781" s="65"/>
      <c r="D781" s="44"/>
      <c r="E781" s="41"/>
      <c r="F781" s="41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44"/>
      <c r="B782" s="39"/>
      <c r="C782" s="65"/>
      <c r="D782" s="44"/>
      <c r="E782" s="41"/>
      <c r="F782" s="41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44"/>
      <c r="B783" s="39"/>
      <c r="C783" s="65"/>
      <c r="D783" s="44"/>
      <c r="E783" s="41"/>
      <c r="F783" s="41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44"/>
      <c r="B784" s="39"/>
      <c r="C784" s="65"/>
      <c r="D784" s="44"/>
      <c r="E784" s="41"/>
      <c r="F784" s="41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44"/>
      <c r="B785" s="39"/>
      <c r="C785" s="65"/>
      <c r="D785" s="44"/>
      <c r="E785" s="41"/>
      <c r="F785" s="41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44"/>
      <c r="B786" s="39"/>
      <c r="C786" s="65"/>
      <c r="D786" s="44"/>
      <c r="E786" s="41"/>
      <c r="F786" s="41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44"/>
      <c r="B787" s="39"/>
      <c r="C787" s="65"/>
      <c r="D787" s="44"/>
      <c r="E787" s="41"/>
      <c r="F787" s="41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44"/>
      <c r="B788" s="39"/>
      <c r="C788" s="65"/>
      <c r="D788" s="44"/>
      <c r="E788" s="41"/>
      <c r="F788" s="41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44"/>
      <c r="B789" s="39"/>
      <c r="C789" s="65"/>
      <c r="D789" s="44"/>
      <c r="E789" s="41"/>
      <c r="F789" s="41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44"/>
      <c r="B790" s="39"/>
      <c r="C790" s="65"/>
      <c r="D790" s="44"/>
      <c r="E790" s="41"/>
      <c r="F790" s="41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44"/>
      <c r="B791" s="39"/>
      <c r="C791" s="65"/>
      <c r="D791" s="44"/>
      <c r="E791" s="41"/>
      <c r="F791" s="41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44"/>
      <c r="B792" s="39"/>
      <c r="C792" s="65"/>
      <c r="D792" s="44"/>
      <c r="E792" s="41"/>
      <c r="F792" s="41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44"/>
      <c r="B793" s="39"/>
      <c r="C793" s="65"/>
      <c r="D793" s="44"/>
      <c r="E793" s="41"/>
      <c r="F793" s="41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44"/>
      <c r="B794" s="39"/>
      <c r="C794" s="65"/>
      <c r="D794" s="44"/>
      <c r="E794" s="41"/>
      <c r="F794" s="41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44"/>
      <c r="B795" s="39"/>
      <c r="C795" s="65"/>
      <c r="D795" s="44"/>
      <c r="E795" s="41"/>
      <c r="F795" s="41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44"/>
      <c r="B796" s="39"/>
      <c r="C796" s="65"/>
      <c r="D796" s="44"/>
      <c r="E796" s="41"/>
      <c r="F796" s="41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44"/>
      <c r="B797" s="39"/>
      <c r="C797" s="65"/>
      <c r="D797" s="44"/>
      <c r="E797" s="41"/>
      <c r="F797" s="41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44"/>
      <c r="B798" s="39"/>
      <c r="C798" s="65"/>
      <c r="D798" s="44"/>
      <c r="E798" s="41"/>
      <c r="F798" s="41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44"/>
      <c r="B799" s="39"/>
      <c r="C799" s="65"/>
      <c r="D799" s="44"/>
      <c r="E799" s="41"/>
      <c r="F799" s="41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44"/>
      <c r="B800" s="39"/>
      <c r="C800" s="65"/>
      <c r="D800" s="44"/>
      <c r="E800" s="41"/>
      <c r="F800" s="41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44"/>
      <c r="B801" s="39"/>
      <c r="C801" s="65"/>
      <c r="D801" s="44"/>
      <c r="E801" s="41"/>
      <c r="F801" s="41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44"/>
      <c r="B802" s="39"/>
      <c r="C802" s="65"/>
      <c r="D802" s="44"/>
      <c r="E802" s="41"/>
      <c r="F802" s="41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44"/>
      <c r="B803" s="39"/>
      <c r="C803" s="65"/>
      <c r="D803" s="44"/>
      <c r="E803" s="41"/>
      <c r="F803" s="41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44"/>
      <c r="B804" s="39"/>
      <c r="C804" s="65"/>
      <c r="D804" s="44"/>
      <c r="E804" s="41"/>
      <c r="F804" s="41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44"/>
      <c r="B805" s="39"/>
      <c r="C805" s="65"/>
      <c r="D805" s="44"/>
      <c r="E805" s="41"/>
      <c r="F805" s="41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44"/>
      <c r="B806" s="39"/>
      <c r="C806" s="65"/>
      <c r="D806" s="44"/>
      <c r="E806" s="41"/>
      <c r="F806" s="41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44"/>
      <c r="B807" s="39"/>
      <c r="C807" s="65"/>
      <c r="D807" s="44"/>
      <c r="E807" s="41"/>
      <c r="F807" s="41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44"/>
      <c r="B808" s="39"/>
      <c r="C808" s="65"/>
      <c r="D808" s="44"/>
      <c r="E808" s="41"/>
      <c r="F808" s="41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44"/>
      <c r="B809" s="39"/>
      <c r="C809" s="65"/>
      <c r="D809" s="44"/>
      <c r="E809" s="41"/>
      <c r="F809" s="41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44"/>
      <c r="B810" s="39"/>
      <c r="C810" s="65"/>
      <c r="D810" s="44"/>
      <c r="E810" s="41"/>
      <c r="F810" s="41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44"/>
      <c r="B811" s="39"/>
      <c r="C811" s="65"/>
      <c r="D811" s="44"/>
      <c r="E811" s="41"/>
      <c r="F811" s="41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44"/>
      <c r="B812" s="39"/>
      <c r="C812" s="65"/>
      <c r="D812" s="44"/>
      <c r="E812" s="41"/>
      <c r="F812" s="41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44"/>
      <c r="B813" s="39"/>
      <c r="C813" s="65"/>
      <c r="D813" s="44"/>
      <c r="E813" s="41"/>
      <c r="F813" s="41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44"/>
      <c r="B814" s="39"/>
      <c r="C814" s="65"/>
      <c r="D814" s="44"/>
      <c r="E814" s="41"/>
      <c r="F814" s="41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44"/>
      <c r="B815" s="39"/>
      <c r="C815" s="65"/>
      <c r="D815" s="44"/>
      <c r="E815" s="41"/>
      <c r="F815" s="41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44"/>
      <c r="B816" s="39"/>
      <c r="C816" s="65"/>
      <c r="D816" s="44"/>
      <c r="E816" s="41"/>
      <c r="F816" s="41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44"/>
      <c r="B817" s="39"/>
      <c r="C817" s="65"/>
      <c r="D817" s="44"/>
      <c r="E817" s="41"/>
      <c r="F817" s="41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44"/>
      <c r="B818" s="39"/>
      <c r="C818" s="65"/>
      <c r="D818" s="44"/>
      <c r="E818" s="41"/>
      <c r="F818" s="41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44"/>
      <c r="B819" s="39"/>
      <c r="C819" s="65"/>
      <c r="D819" s="44"/>
      <c r="E819" s="41"/>
      <c r="F819" s="41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44"/>
      <c r="B820" s="39"/>
      <c r="C820" s="65"/>
      <c r="D820" s="44"/>
      <c r="E820" s="41"/>
      <c r="F820" s="41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44"/>
      <c r="B821" s="39"/>
      <c r="C821" s="65"/>
      <c r="D821" s="44"/>
      <c r="E821" s="41"/>
      <c r="F821" s="41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44"/>
      <c r="B822" s="39"/>
      <c r="C822" s="65"/>
      <c r="D822" s="44"/>
      <c r="E822" s="41"/>
      <c r="F822" s="41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44"/>
      <c r="B823" s="39"/>
      <c r="C823" s="65"/>
      <c r="D823" s="44"/>
      <c r="E823" s="41"/>
      <c r="F823" s="41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44"/>
      <c r="B824" s="39"/>
      <c r="C824" s="65"/>
      <c r="D824" s="44"/>
      <c r="E824" s="41"/>
      <c r="F824" s="41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44"/>
      <c r="B825" s="39"/>
      <c r="C825" s="65"/>
      <c r="D825" s="44"/>
      <c r="E825" s="41"/>
      <c r="F825" s="41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44"/>
      <c r="B826" s="39"/>
      <c r="C826" s="65"/>
      <c r="D826" s="44"/>
      <c r="E826" s="41"/>
      <c r="F826" s="41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44"/>
      <c r="B827" s="39"/>
      <c r="C827" s="65"/>
      <c r="D827" s="44"/>
      <c r="E827" s="41"/>
      <c r="F827" s="41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44"/>
      <c r="B828" s="39"/>
      <c r="C828" s="65"/>
      <c r="D828" s="44"/>
      <c r="E828" s="41"/>
      <c r="F828" s="41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44"/>
      <c r="B829" s="39"/>
      <c r="C829" s="65"/>
      <c r="D829" s="44"/>
      <c r="E829" s="41"/>
      <c r="F829" s="41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44"/>
      <c r="B830" s="39"/>
      <c r="C830" s="65"/>
      <c r="D830" s="44"/>
      <c r="E830" s="41"/>
      <c r="F830" s="41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44"/>
      <c r="B831" s="39"/>
      <c r="C831" s="65"/>
      <c r="D831" s="44"/>
      <c r="E831" s="41"/>
      <c r="F831" s="41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44"/>
      <c r="B832" s="39"/>
      <c r="C832" s="65"/>
      <c r="D832" s="44"/>
      <c r="E832" s="41"/>
      <c r="F832" s="41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44"/>
      <c r="B833" s="39"/>
      <c r="C833" s="65"/>
      <c r="D833" s="44"/>
      <c r="E833" s="41"/>
      <c r="F833" s="41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44"/>
      <c r="B834" s="39"/>
      <c r="C834" s="65"/>
      <c r="D834" s="44"/>
      <c r="E834" s="41"/>
      <c r="F834" s="41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44"/>
      <c r="B835" s="39"/>
      <c r="C835" s="65"/>
      <c r="D835" s="44"/>
      <c r="E835" s="41"/>
      <c r="F835" s="41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44"/>
      <c r="B836" s="39"/>
      <c r="C836" s="65"/>
      <c r="D836" s="44"/>
      <c r="E836" s="41"/>
      <c r="F836" s="41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44"/>
      <c r="B837" s="39"/>
      <c r="C837" s="65"/>
      <c r="D837" s="44"/>
      <c r="E837" s="41"/>
      <c r="F837" s="41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44"/>
      <c r="B838" s="39"/>
      <c r="C838" s="65"/>
      <c r="D838" s="44"/>
      <c r="E838" s="41"/>
      <c r="F838" s="41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44"/>
      <c r="B839" s="39"/>
      <c r="C839" s="65"/>
      <c r="D839" s="44"/>
      <c r="E839" s="41"/>
      <c r="F839" s="41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44"/>
      <c r="B840" s="39"/>
      <c r="C840" s="65"/>
      <c r="D840" s="44"/>
      <c r="E840" s="41"/>
      <c r="F840" s="41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44"/>
      <c r="B841" s="39"/>
      <c r="C841" s="65"/>
      <c r="D841" s="44"/>
      <c r="E841" s="41"/>
      <c r="F841" s="41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44"/>
      <c r="B842" s="39"/>
      <c r="C842" s="65"/>
      <c r="D842" s="44"/>
      <c r="E842" s="41"/>
      <c r="F842" s="41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44"/>
      <c r="B843" s="39"/>
      <c r="C843" s="65"/>
      <c r="D843" s="44"/>
      <c r="E843" s="41"/>
      <c r="F843" s="41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44"/>
      <c r="B844" s="39"/>
      <c r="C844" s="65"/>
      <c r="D844" s="44"/>
      <c r="E844" s="41"/>
      <c r="F844" s="41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44"/>
      <c r="B845" s="39"/>
      <c r="C845" s="65"/>
      <c r="D845" s="44"/>
      <c r="E845" s="41"/>
      <c r="F845" s="41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44"/>
      <c r="B846" s="39"/>
      <c r="C846" s="65"/>
      <c r="D846" s="44"/>
      <c r="E846" s="41"/>
      <c r="F846" s="41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44"/>
      <c r="B847" s="39"/>
      <c r="C847" s="65"/>
      <c r="D847" s="44"/>
      <c r="E847" s="41"/>
      <c r="F847" s="41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44"/>
      <c r="B848" s="39"/>
      <c r="C848" s="65"/>
      <c r="D848" s="44"/>
      <c r="E848" s="41"/>
      <c r="F848" s="41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44"/>
      <c r="B849" s="39"/>
      <c r="C849" s="65"/>
      <c r="D849" s="44"/>
      <c r="E849" s="41"/>
      <c r="F849" s="41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44"/>
      <c r="B850" s="39"/>
      <c r="C850" s="65"/>
      <c r="D850" s="44"/>
      <c r="E850" s="41"/>
      <c r="F850" s="41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44"/>
      <c r="B851" s="39"/>
      <c r="C851" s="65"/>
      <c r="D851" s="44"/>
      <c r="E851" s="41"/>
      <c r="F851" s="41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44"/>
      <c r="B852" s="39"/>
      <c r="C852" s="65"/>
      <c r="D852" s="44"/>
      <c r="E852" s="41"/>
      <c r="F852" s="41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44"/>
      <c r="B853" s="39"/>
      <c r="C853" s="65"/>
      <c r="D853" s="44"/>
      <c r="E853" s="41"/>
      <c r="F853" s="41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44"/>
      <c r="B854" s="39"/>
      <c r="C854" s="65"/>
      <c r="D854" s="44"/>
      <c r="E854" s="41"/>
      <c r="F854" s="41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44"/>
      <c r="B855" s="39"/>
      <c r="C855" s="65"/>
      <c r="D855" s="44"/>
      <c r="E855" s="41"/>
      <c r="F855" s="41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44"/>
      <c r="B856" s="39"/>
      <c r="C856" s="65"/>
      <c r="D856" s="44"/>
      <c r="E856" s="41"/>
      <c r="F856" s="41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44"/>
      <c r="B857" s="39"/>
      <c r="C857" s="65"/>
      <c r="D857" s="44"/>
      <c r="E857" s="41"/>
      <c r="F857" s="41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44"/>
      <c r="B858" s="39"/>
      <c r="C858" s="65"/>
      <c r="D858" s="44"/>
      <c r="E858" s="41"/>
      <c r="F858" s="41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44"/>
      <c r="B859" s="39"/>
      <c r="C859" s="65"/>
      <c r="D859" s="44"/>
      <c r="E859" s="41"/>
      <c r="F859" s="41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44"/>
      <c r="B860" s="39"/>
      <c r="C860" s="65"/>
      <c r="D860" s="44"/>
      <c r="E860" s="41"/>
      <c r="F860" s="41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44"/>
      <c r="B861" s="39"/>
      <c r="C861" s="65"/>
      <c r="D861" s="44"/>
      <c r="E861" s="41"/>
      <c r="F861" s="41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44"/>
      <c r="B862" s="39"/>
      <c r="C862" s="65"/>
      <c r="D862" s="44"/>
      <c r="E862" s="41"/>
      <c r="F862" s="41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44"/>
      <c r="B863" s="39"/>
      <c r="C863" s="65"/>
      <c r="D863" s="44"/>
      <c r="E863" s="41"/>
      <c r="F863" s="41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44"/>
      <c r="B864" s="39"/>
      <c r="C864" s="65"/>
      <c r="D864" s="44"/>
      <c r="E864" s="41"/>
      <c r="F864" s="41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44"/>
      <c r="B865" s="39"/>
      <c r="C865" s="65"/>
      <c r="D865" s="44"/>
      <c r="E865" s="41"/>
      <c r="F865" s="41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44"/>
      <c r="B866" s="39"/>
      <c r="C866" s="65"/>
      <c r="D866" s="44"/>
      <c r="E866" s="41"/>
      <c r="F866" s="41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44"/>
      <c r="B867" s="39"/>
      <c r="C867" s="65"/>
      <c r="D867" s="44"/>
      <c r="E867" s="41"/>
      <c r="F867" s="41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44"/>
      <c r="B868" s="39"/>
      <c r="C868" s="65"/>
      <c r="D868" s="44"/>
      <c r="E868" s="41"/>
      <c r="F868" s="41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44"/>
      <c r="B869" s="39"/>
      <c r="C869" s="65"/>
      <c r="D869" s="44"/>
      <c r="E869" s="41"/>
      <c r="F869" s="41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44"/>
      <c r="B870" s="39"/>
      <c r="C870" s="65"/>
      <c r="D870" s="44"/>
      <c r="E870" s="41"/>
      <c r="F870" s="41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44"/>
      <c r="B871" s="39"/>
      <c r="C871" s="65"/>
      <c r="D871" s="44"/>
      <c r="E871" s="41"/>
      <c r="F871" s="41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44"/>
      <c r="B872" s="39"/>
      <c r="C872" s="65"/>
      <c r="D872" s="44"/>
      <c r="E872" s="41"/>
      <c r="F872" s="41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44"/>
      <c r="B873" s="39"/>
      <c r="C873" s="65"/>
      <c r="D873" s="44"/>
      <c r="E873" s="41"/>
      <c r="F873" s="41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44"/>
      <c r="B874" s="39"/>
      <c r="C874" s="65"/>
      <c r="D874" s="44"/>
      <c r="E874" s="41"/>
      <c r="F874" s="41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44"/>
      <c r="B875" s="39"/>
      <c r="C875" s="65"/>
      <c r="D875" s="44"/>
      <c r="E875" s="41"/>
      <c r="F875" s="41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44"/>
      <c r="B876" s="39"/>
      <c r="C876" s="65"/>
      <c r="D876" s="44"/>
      <c r="E876" s="41"/>
      <c r="F876" s="41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44"/>
      <c r="B877" s="39"/>
      <c r="C877" s="65"/>
      <c r="D877" s="44"/>
      <c r="E877" s="41"/>
      <c r="F877" s="41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44"/>
      <c r="B878" s="39"/>
      <c r="C878" s="65"/>
      <c r="D878" s="44"/>
      <c r="E878" s="41"/>
      <c r="F878" s="41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44"/>
      <c r="B879" s="39"/>
      <c r="C879" s="65"/>
      <c r="D879" s="44"/>
      <c r="E879" s="41"/>
      <c r="F879" s="41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44"/>
      <c r="B880" s="39"/>
      <c r="C880" s="65"/>
      <c r="D880" s="44"/>
      <c r="E880" s="41"/>
      <c r="F880" s="41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44"/>
      <c r="B881" s="39"/>
      <c r="C881" s="65"/>
      <c r="D881" s="44"/>
      <c r="E881" s="41"/>
      <c r="F881" s="41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44"/>
      <c r="B882" s="39"/>
      <c r="C882" s="65"/>
      <c r="D882" s="44"/>
      <c r="E882" s="41"/>
      <c r="F882" s="41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44"/>
      <c r="B883" s="39"/>
      <c r="C883" s="65"/>
      <c r="D883" s="44"/>
      <c r="E883" s="41"/>
      <c r="F883" s="41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44"/>
      <c r="B884" s="39"/>
      <c r="C884" s="65"/>
      <c r="D884" s="44"/>
      <c r="E884" s="41"/>
      <c r="F884" s="41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44"/>
      <c r="B885" s="39"/>
      <c r="C885" s="65"/>
      <c r="D885" s="44"/>
      <c r="E885" s="41"/>
      <c r="F885" s="41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44"/>
      <c r="B886" s="39"/>
      <c r="C886" s="65"/>
      <c r="D886" s="44"/>
      <c r="E886" s="41"/>
      <c r="F886" s="41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44"/>
      <c r="B887" s="39"/>
      <c r="C887" s="65"/>
      <c r="D887" s="44"/>
      <c r="E887" s="41"/>
      <c r="F887" s="41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44"/>
      <c r="B888" s="39"/>
      <c r="C888" s="65"/>
      <c r="D888" s="44"/>
      <c r="E888" s="41"/>
      <c r="F888" s="41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44"/>
      <c r="B889" s="39"/>
      <c r="C889" s="65"/>
      <c r="D889" s="44"/>
      <c r="E889" s="41"/>
      <c r="F889" s="41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44"/>
      <c r="B890" s="39"/>
      <c r="C890" s="65"/>
      <c r="D890" s="44"/>
      <c r="E890" s="41"/>
      <c r="F890" s="41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44"/>
      <c r="B891" s="39"/>
      <c r="C891" s="65"/>
      <c r="D891" s="44"/>
      <c r="E891" s="41"/>
      <c r="F891" s="41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44"/>
      <c r="B892" s="39"/>
      <c r="C892" s="65"/>
      <c r="D892" s="44"/>
      <c r="E892" s="41"/>
      <c r="F892" s="41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44"/>
      <c r="B893" s="39"/>
      <c r="C893" s="65"/>
      <c r="D893" s="44"/>
      <c r="E893" s="41"/>
      <c r="F893" s="41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44"/>
      <c r="B894" s="39"/>
      <c r="C894" s="65"/>
      <c r="D894" s="44"/>
      <c r="E894" s="41"/>
      <c r="F894" s="41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44"/>
      <c r="B895" s="39"/>
      <c r="C895" s="65"/>
      <c r="D895" s="44"/>
      <c r="E895" s="41"/>
      <c r="F895" s="41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44"/>
      <c r="B896" s="39"/>
      <c r="C896" s="65"/>
      <c r="D896" s="44"/>
      <c r="E896" s="41"/>
      <c r="F896" s="41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44"/>
      <c r="B897" s="39"/>
      <c r="C897" s="65"/>
      <c r="D897" s="44"/>
      <c r="E897" s="41"/>
      <c r="F897" s="41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44"/>
      <c r="B898" s="39"/>
      <c r="C898" s="65"/>
      <c r="D898" s="44"/>
      <c r="E898" s="41"/>
      <c r="F898" s="41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44"/>
      <c r="B899" s="39"/>
      <c r="C899" s="65"/>
      <c r="D899" s="44"/>
      <c r="E899" s="41"/>
      <c r="F899" s="41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44"/>
      <c r="B900" s="39"/>
      <c r="C900" s="65"/>
      <c r="D900" s="44"/>
      <c r="E900" s="41"/>
      <c r="F900" s="41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44"/>
      <c r="B901" s="39"/>
      <c r="C901" s="65"/>
      <c r="D901" s="44"/>
      <c r="E901" s="41"/>
      <c r="F901" s="41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44"/>
      <c r="B902" s="39"/>
      <c r="C902" s="65"/>
      <c r="D902" s="44"/>
      <c r="E902" s="41"/>
      <c r="F902" s="41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44"/>
      <c r="B903" s="39"/>
      <c r="C903" s="65"/>
      <c r="D903" s="44"/>
      <c r="E903" s="41"/>
      <c r="F903" s="41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44"/>
      <c r="B904" s="39"/>
      <c r="C904" s="65"/>
      <c r="D904" s="44"/>
      <c r="E904" s="41"/>
      <c r="F904" s="41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44"/>
      <c r="B905" s="39"/>
      <c r="C905" s="65"/>
      <c r="D905" s="44"/>
      <c r="E905" s="41"/>
      <c r="F905" s="41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44"/>
      <c r="B906" s="39"/>
      <c r="C906" s="65"/>
      <c r="D906" s="44"/>
      <c r="E906" s="41"/>
      <c r="F906" s="41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44"/>
      <c r="B907" s="39"/>
      <c r="C907" s="65"/>
      <c r="D907" s="44"/>
      <c r="E907" s="41"/>
      <c r="F907" s="41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44"/>
      <c r="B908" s="39"/>
      <c r="C908" s="65"/>
      <c r="D908" s="44"/>
      <c r="E908" s="41"/>
      <c r="F908" s="41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44"/>
      <c r="B909" s="39"/>
      <c r="C909" s="65"/>
      <c r="D909" s="44"/>
      <c r="E909" s="41"/>
      <c r="F909" s="41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44"/>
      <c r="B910" s="39"/>
      <c r="C910" s="65"/>
      <c r="D910" s="44"/>
      <c r="E910" s="41"/>
      <c r="F910" s="41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44"/>
      <c r="B911" s="39"/>
      <c r="C911" s="65"/>
      <c r="D911" s="44"/>
      <c r="E911" s="41"/>
      <c r="F911" s="41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44"/>
      <c r="B912" s="39"/>
      <c r="C912" s="65"/>
      <c r="D912" s="44"/>
      <c r="E912" s="41"/>
      <c r="F912" s="41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44"/>
      <c r="B913" s="39"/>
      <c r="C913" s="65"/>
      <c r="D913" s="44"/>
      <c r="E913" s="41"/>
      <c r="F913" s="41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44"/>
      <c r="B914" s="39"/>
      <c r="C914" s="65"/>
      <c r="D914" s="44"/>
      <c r="E914" s="41"/>
      <c r="F914" s="41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44"/>
      <c r="B915" s="39"/>
      <c r="C915" s="65"/>
      <c r="D915" s="44"/>
      <c r="E915" s="41"/>
      <c r="F915" s="41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44"/>
      <c r="B916" s="39"/>
      <c r="C916" s="65"/>
      <c r="D916" s="44"/>
      <c r="E916" s="41"/>
      <c r="F916" s="41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44"/>
      <c r="B917" s="39"/>
      <c r="C917" s="65"/>
      <c r="D917" s="44"/>
      <c r="E917" s="41"/>
      <c r="F917" s="41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44"/>
      <c r="B918" s="39"/>
      <c r="C918" s="65"/>
      <c r="D918" s="44"/>
      <c r="E918" s="41"/>
      <c r="F918" s="41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44"/>
      <c r="B919" s="39"/>
      <c r="C919" s="65"/>
      <c r="D919" s="44"/>
      <c r="E919" s="41"/>
      <c r="F919" s="41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44"/>
      <c r="B920" s="39"/>
      <c r="C920" s="65"/>
      <c r="D920" s="44"/>
      <c r="E920" s="41"/>
      <c r="F920" s="41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44"/>
      <c r="B921" s="39"/>
      <c r="C921" s="65"/>
      <c r="D921" s="44"/>
      <c r="E921" s="41"/>
      <c r="F921" s="41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44"/>
      <c r="B922" s="39"/>
      <c r="C922" s="65"/>
      <c r="D922" s="44"/>
      <c r="E922" s="41"/>
      <c r="F922" s="41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44"/>
      <c r="B923" s="39"/>
      <c r="C923" s="65"/>
      <c r="D923" s="44"/>
      <c r="E923" s="41"/>
      <c r="F923" s="41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44"/>
      <c r="B924" s="39"/>
      <c r="C924" s="65"/>
      <c r="D924" s="44"/>
      <c r="E924" s="41"/>
      <c r="F924" s="41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44"/>
      <c r="B925" s="39"/>
      <c r="C925" s="65"/>
      <c r="D925" s="44"/>
      <c r="E925" s="41"/>
      <c r="F925" s="41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44"/>
      <c r="B926" s="39"/>
      <c r="C926" s="65"/>
      <c r="D926" s="44"/>
      <c r="E926" s="41"/>
      <c r="F926" s="41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44"/>
      <c r="B927" s="39"/>
      <c r="C927" s="65"/>
      <c r="D927" s="44"/>
      <c r="E927" s="41"/>
      <c r="F927" s="41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44"/>
      <c r="B928" s="39"/>
      <c r="C928" s="65"/>
      <c r="D928" s="44"/>
      <c r="E928" s="41"/>
      <c r="F928" s="41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44"/>
      <c r="B929" s="39"/>
      <c r="C929" s="65"/>
      <c r="D929" s="44"/>
      <c r="E929" s="41"/>
      <c r="F929" s="41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44"/>
      <c r="B930" s="39"/>
      <c r="C930" s="65"/>
      <c r="D930" s="44"/>
      <c r="E930" s="41"/>
      <c r="F930" s="41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44"/>
      <c r="B931" s="39"/>
      <c r="C931" s="65"/>
      <c r="D931" s="44"/>
      <c r="E931" s="41"/>
      <c r="F931" s="41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44"/>
      <c r="B932" s="39"/>
      <c r="C932" s="65"/>
      <c r="D932" s="44"/>
      <c r="E932" s="41"/>
      <c r="F932" s="41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44"/>
      <c r="B933" s="39"/>
      <c r="C933" s="65"/>
      <c r="D933" s="44"/>
      <c r="E933" s="41"/>
      <c r="F933" s="41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44"/>
      <c r="B934" s="39"/>
      <c r="C934" s="65"/>
      <c r="D934" s="44"/>
      <c r="E934" s="41"/>
      <c r="F934" s="41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44"/>
      <c r="B935" s="39"/>
      <c r="C935" s="65"/>
      <c r="D935" s="44"/>
      <c r="E935" s="41"/>
      <c r="F935" s="41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44"/>
      <c r="B936" s="39"/>
      <c r="C936" s="65"/>
      <c r="D936" s="44"/>
      <c r="E936" s="41"/>
      <c r="F936" s="41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44"/>
      <c r="B937" s="39"/>
      <c r="C937" s="65"/>
      <c r="D937" s="44"/>
      <c r="E937" s="41"/>
      <c r="F937" s="41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44"/>
      <c r="B938" s="39"/>
      <c r="C938" s="65"/>
      <c r="D938" s="44"/>
      <c r="E938" s="41"/>
      <c r="F938" s="41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44"/>
      <c r="B939" s="39"/>
      <c r="C939" s="65"/>
      <c r="D939" s="44"/>
      <c r="E939" s="41"/>
      <c r="F939" s="41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44"/>
      <c r="B940" s="39"/>
      <c r="C940" s="65"/>
      <c r="D940" s="44"/>
      <c r="E940" s="41"/>
      <c r="F940" s="41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44"/>
      <c r="B941" s="39"/>
      <c r="C941" s="65"/>
      <c r="D941" s="44"/>
      <c r="E941" s="41"/>
      <c r="F941" s="41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44"/>
      <c r="B942" s="39"/>
      <c r="C942" s="65"/>
      <c r="D942" s="44"/>
      <c r="E942" s="41"/>
      <c r="F942" s="41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44"/>
      <c r="B943" s="39"/>
      <c r="C943" s="65"/>
      <c r="D943" s="44"/>
      <c r="E943" s="41"/>
      <c r="F943" s="41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44"/>
      <c r="B944" s="39"/>
      <c r="C944" s="65"/>
      <c r="D944" s="44"/>
      <c r="E944" s="41"/>
      <c r="F944" s="41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44"/>
      <c r="B945" s="39"/>
      <c r="C945" s="65"/>
      <c r="D945" s="44"/>
      <c r="E945" s="41"/>
      <c r="F945" s="41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44"/>
      <c r="B946" s="39"/>
      <c r="C946" s="65"/>
      <c r="D946" s="44"/>
      <c r="E946" s="41"/>
      <c r="F946" s="41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44"/>
      <c r="B947" s="39"/>
      <c r="C947" s="65"/>
      <c r="D947" s="44"/>
      <c r="E947" s="41"/>
      <c r="F947" s="41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44"/>
      <c r="B948" s="39"/>
      <c r="C948" s="65"/>
      <c r="D948" s="44"/>
      <c r="E948" s="41"/>
      <c r="F948" s="41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44"/>
      <c r="B949" s="39"/>
      <c r="C949" s="65"/>
      <c r="D949" s="44"/>
      <c r="E949" s="41"/>
      <c r="F949" s="41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44"/>
      <c r="B950" s="39"/>
      <c r="C950" s="65"/>
      <c r="D950" s="44"/>
      <c r="E950" s="41"/>
      <c r="F950" s="41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44"/>
      <c r="B951" s="39"/>
      <c r="C951" s="65"/>
      <c r="D951" s="44"/>
      <c r="E951" s="41"/>
      <c r="F951" s="41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44"/>
      <c r="B952" s="39"/>
      <c r="C952" s="65"/>
      <c r="D952" s="44"/>
      <c r="E952" s="41"/>
      <c r="F952" s="41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44"/>
      <c r="B953" s="39"/>
      <c r="C953" s="65"/>
      <c r="D953" s="44"/>
      <c r="E953" s="41"/>
      <c r="F953" s="41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44"/>
      <c r="B954" s="39"/>
      <c r="C954" s="65"/>
      <c r="D954" s="44"/>
      <c r="E954" s="41"/>
      <c r="F954" s="41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44"/>
      <c r="B955" s="39"/>
      <c r="C955" s="65"/>
      <c r="D955" s="44"/>
      <c r="E955" s="41"/>
      <c r="F955" s="41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44"/>
      <c r="B956" s="39"/>
      <c r="C956" s="65"/>
      <c r="D956" s="44"/>
      <c r="E956" s="41"/>
      <c r="F956" s="41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44"/>
      <c r="B957" s="39"/>
      <c r="C957" s="65"/>
      <c r="D957" s="44"/>
      <c r="E957" s="41"/>
      <c r="F957" s="41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44"/>
      <c r="B958" s="39"/>
      <c r="C958" s="65"/>
      <c r="D958" s="44"/>
      <c r="E958" s="41"/>
      <c r="F958" s="41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44"/>
      <c r="B959" s="39"/>
      <c r="C959" s="65"/>
      <c r="D959" s="44"/>
      <c r="E959" s="41"/>
      <c r="F959" s="41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44"/>
      <c r="B960" s="39"/>
      <c r="C960" s="65"/>
      <c r="D960" s="44"/>
      <c r="E960" s="41"/>
      <c r="F960" s="41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44"/>
      <c r="B961" s="39"/>
      <c r="C961" s="65"/>
      <c r="D961" s="44"/>
      <c r="E961" s="41"/>
      <c r="F961" s="41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44"/>
      <c r="B962" s="39"/>
      <c r="C962" s="65"/>
      <c r="D962" s="44"/>
      <c r="E962" s="41"/>
      <c r="F962" s="41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44"/>
      <c r="B963" s="39"/>
      <c r="C963" s="65"/>
      <c r="D963" s="44"/>
      <c r="E963" s="41"/>
      <c r="F963" s="41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44"/>
      <c r="B964" s="39"/>
      <c r="C964" s="65"/>
      <c r="D964" s="44"/>
      <c r="E964" s="41"/>
      <c r="F964" s="41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44"/>
      <c r="B965" s="39"/>
      <c r="C965" s="65"/>
      <c r="D965" s="44"/>
      <c r="E965" s="41"/>
      <c r="F965" s="41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44"/>
      <c r="B966" s="39"/>
      <c r="C966" s="65"/>
      <c r="D966" s="44"/>
      <c r="E966" s="41"/>
      <c r="F966" s="41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44"/>
      <c r="B967" s="39"/>
      <c r="C967" s="65"/>
      <c r="D967" s="44"/>
      <c r="E967" s="41"/>
      <c r="F967" s="41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44"/>
      <c r="B968" s="39"/>
      <c r="C968" s="65"/>
      <c r="D968" s="44"/>
      <c r="E968" s="41"/>
      <c r="F968" s="41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44"/>
      <c r="B969" s="39"/>
      <c r="C969" s="65"/>
      <c r="D969" s="44"/>
      <c r="E969" s="41"/>
      <c r="F969" s="41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44"/>
      <c r="B970" s="39"/>
      <c r="C970" s="65"/>
      <c r="D970" s="44"/>
      <c r="E970" s="41"/>
      <c r="F970" s="41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44"/>
      <c r="B971" s="39"/>
      <c r="C971" s="65"/>
      <c r="D971" s="44"/>
      <c r="E971" s="41"/>
      <c r="F971" s="41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44"/>
      <c r="B972" s="39"/>
      <c r="C972" s="65"/>
      <c r="D972" s="44"/>
      <c r="E972" s="41"/>
      <c r="F972" s="41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44"/>
      <c r="B973" s="39"/>
      <c r="C973" s="65"/>
      <c r="D973" s="44"/>
      <c r="E973" s="41"/>
      <c r="F973" s="41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44"/>
      <c r="B974" s="39"/>
      <c r="C974" s="65"/>
      <c r="D974" s="44"/>
      <c r="E974" s="41"/>
      <c r="F974" s="41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44"/>
      <c r="B975" s="39"/>
      <c r="C975" s="65"/>
      <c r="D975" s="44"/>
      <c r="E975" s="41"/>
      <c r="F975" s="41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44"/>
      <c r="B976" s="39"/>
      <c r="C976" s="65"/>
      <c r="D976" s="44"/>
      <c r="E976" s="41"/>
      <c r="F976" s="41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44"/>
      <c r="B977" s="39"/>
      <c r="C977" s="65"/>
      <c r="D977" s="44"/>
      <c r="E977" s="41"/>
      <c r="F977" s="41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44"/>
      <c r="B978" s="39"/>
      <c r="C978" s="65"/>
      <c r="D978" s="44"/>
      <c r="E978" s="41"/>
      <c r="F978" s="41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44"/>
      <c r="B979" s="39"/>
      <c r="C979" s="65"/>
      <c r="D979" s="44"/>
      <c r="E979" s="41"/>
      <c r="F979" s="41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</sheetData>
  <mergeCells count="1">
    <mergeCell ref="D1:G1"/>
  </mergeCells>
  <printOptions horizontalCentered="1"/>
  <pageMargins left="0.23622047244094502" right="0.23622047244094502" top="0.35433070866141703" bottom="0.35433070866141703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87"/>
  <sheetViews>
    <sheetView topLeftCell="A256" zoomScale="172" workbookViewId="0">
      <selection activeCell="G262" sqref="G262"/>
    </sheetView>
  </sheetViews>
  <sheetFormatPr defaultColWidth="14.42578125" defaultRowHeight="15" customHeight="1" x14ac:dyDescent="0.2"/>
  <cols>
    <col min="1" max="3" width="11.42578125" customWidth="1"/>
    <col min="4" max="4" width="16.140625" customWidth="1"/>
    <col min="5" max="5" width="10.85546875" customWidth="1"/>
    <col min="6" max="6" width="11.28515625" customWidth="1"/>
    <col min="7" max="7" width="13.42578125" customWidth="1"/>
    <col min="8" max="23" width="11.42578125" customWidth="1"/>
  </cols>
  <sheetData>
    <row r="1" spans="1:8" ht="12.75" customHeight="1" x14ac:dyDescent="0.2">
      <c r="A1" s="148" t="s">
        <v>110</v>
      </c>
      <c r="B1" s="142"/>
      <c r="C1" s="142"/>
      <c r="D1" s="142"/>
      <c r="E1" s="142"/>
      <c r="F1" s="142"/>
      <c r="G1" s="143"/>
    </row>
    <row r="2" spans="1:8" ht="12.75" customHeight="1" x14ac:dyDescent="0.2">
      <c r="A2" s="76" t="s">
        <v>5</v>
      </c>
      <c r="B2" s="77" t="s">
        <v>111</v>
      </c>
      <c r="C2" s="77" t="s">
        <v>112</v>
      </c>
      <c r="D2" s="78" t="s">
        <v>113</v>
      </c>
      <c r="E2" s="79" t="s">
        <v>114</v>
      </c>
      <c r="F2" s="79" t="s">
        <v>115</v>
      </c>
      <c r="G2" s="79" t="s">
        <v>116</v>
      </c>
    </row>
    <row r="3" spans="1:8" ht="12.75" customHeight="1" x14ac:dyDescent="0.2">
      <c r="A3" s="80">
        <v>43770</v>
      </c>
      <c r="B3" s="81"/>
      <c r="C3" s="52" t="s">
        <v>66</v>
      </c>
      <c r="D3" s="82" t="s">
        <v>85</v>
      </c>
      <c r="E3" s="83">
        <f>'Right to Use Valuation_31-3-20'!H41</f>
        <v>673695.63531348552</v>
      </c>
      <c r="F3" s="83"/>
      <c r="G3" s="83">
        <f>E3-F3</f>
        <v>673695.63531348552</v>
      </c>
      <c r="H3" s="84"/>
    </row>
    <row r="4" spans="1:8" ht="12.75" customHeight="1" x14ac:dyDescent="0.2">
      <c r="A4" s="80">
        <v>43770</v>
      </c>
      <c r="B4" s="81"/>
      <c r="C4" s="52" t="s">
        <v>66</v>
      </c>
      <c r="D4" s="82" t="s">
        <v>100</v>
      </c>
      <c r="E4" s="85"/>
      <c r="F4" s="83">
        <f>'Right to Use Valuation_31-3-20'!I4</f>
        <v>0</v>
      </c>
      <c r="G4" s="83">
        <f t="shared" ref="G4:G35" si="0">G3+E4-F4</f>
        <v>673695.63531348552</v>
      </c>
    </row>
    <row r="5" spans="1:8" ht="12.75" customHeight="1" x14ac:dyDescent="0.2">
      <c r="A5" s="80">
        <v>43799</v>
      </c>
      <c r="B5" s="81"/>
      <c r="C5" s="52" t="s">
        <v>66</v>
      </c>
      <c r="D5" s="82" t="s">
        <v>100</v>
      </c>
      <c r="E5" s="85"/>
      <c r="F5" s="83">
        <f>'Right to Use Valuation_31-3-20'!I5</f>
        <v>18362.005097829962</v>
      </c>
      <c r="G5" s="83">
        <f t="shared" si="0"/>
        <v>655333.63021565555</v>
      </c>
    </row>
    <row r="6" spans="1:8" ht="12.75" customHeight="1" x14ac:dyDescent="0.2">
      <c r="A6" s="80">
        <v>43830</v>
      </c>
      <c r="B6" s="81"/>
      <c r="C6" s="52"/>
      <c r="D6" s="82" t="s">
        <v>100</v>
      </c>
      <c r="E6" s="85"/>
      <c r="F6" s="83">
        <f>'Right to Use Valuation_31-3-20'!I6</f>
        <v>19628.350276990648</v>
      </c>
      <c r="G6" s="83">
        <f t="shared" si="0"/>
        <v>635705.27993866487</v>
      </c>
    </row>
    <row r="7" spans="1:8" ht="12.75" customHeight="1" x14ac:dyDescent="0.2">
      <c r="A7" s="80">
        <v>43861</v>
      </c>
      <c r="B7" s="81"/>
      <c r="C7" s="52"/>
      <c r="D7" s="82" t="s">
        <v>100</v>
      </c>
      <c r="E7" s="85"/>
      <c r="F7" s="83">
        <f>'Right to Use Valuation_31-3-20'!I7</f>
        <v>19628.350276990648</v>
      </c>
      <c r="G7" s="83">
        <f t="shared" si="0"/>
        <v>616076.92966167419</v>
      </c>
    </row>
    <row r="8" spans="1:8" ht="12.75" customHeight="1" x14ac:dyDescent="0.2">
      <c r="A8" s="80">
        <v>43890</v>
      </c>
      <c r="B8" s="81"/>
      <c r="C8" s="52"/>
      <c r="D8" s="82" t="s">
        <v>100</v>
      </c>
      <c r="E8" s="85"/>
      <c r="F8" s="83">
        <f>'Right to Use Valuation_31-3-20'!I8</f>
        <v>18362.005097829962</v>
      </c>
      <c r="G8" s="83">
        <f t="shared" si="0"/>
        <v>597714.92456384422</v>
      </c>
    </row>
    <row r="9" spans="1:8" ht="12.75" customHeight="1" x14ac:dyDescent="0.2">
      <c r="A9" s="80">
        <v>43921</v>
      </c>
      <c r="B9" s="81"/>
      <c r="C9" s="52"/>
      <c r="D9" s="82" t="s">
        <v>100</v>
      </c>
      <c r="E9" s="85"/>
      <c r="F9" s="83">
        <f>'Right to Use Valuation_31-3-20'!I9</f>
        <v>19628.350276990648</v>
      </c>
      <c r="G9" s="83">
        <f t="shared" si="0"/>
        <v>578086.57428685355</v>
      </c>
    </row>
    <row r="10" spans="1:8" ht="12.75" customHeight="1" x14ac:dyDescent="0.2">
      <c r="A10" s="80">
        <v>43951</v>
      </c>
      <c r="B10" s="81"/>
      <c r="C10" s="52"/>
      <c r="D10" s="82" t="s">
        <v>100</v>
      </c>
      <c r="E10" s="85"/>
      <c r="F10" s="83">
        <f>'Right to Use Valuation_31-3-20'!I10</f>
        <v>18995.177687410305</v>
      </c>
      <c r="G10" s="83">
        <f t="shared" si="0"/>
        <v>559091.39659944328</v>
      </c>
    </row>
    <row r="11" spans="1:8" ht="12.75" customHeight="1" x14ac:dyDescent="0.2">
      <c r="A11" s="80">
        <v>43982</v>
      </c>
      <c r="B11" s="81"/>
      <c r="C11" s="52"/>
      <c r="D11" s="82" t="s">
        <v>100</v>
      </c>
      <c r="E11" s="85"/>
      <c r="F11" s="83">
        <f>'Right to Use Valuation_31-3-20'!I11</f>
        <v>19628.350276990648</v>
      </c>
      <c r="G11" s="83">
        <f t="shared" si="0"/>
        <v>539463.0463224526</v>
      </c>
    </row>
    <row r="12" spans="1:8" ht="12.75" customHeight="1" x14ac:dyDescent="0.2">
      <c r="A12" s="80">
        <v>44012</v>
      </c>
      <c r="B12" s="81"/>
      <c r="C12" s="52"/>
      <c r="D12" s="82" t="s">
        <v>100</v>
      </c>
      <c r="E12" s="85"/>
      <c r="F12" s="83">
        <f>'Right to Use Valuation_31-3-20'!I12</f>
        <v>18995.177687410305</v>
      </c>
      <c r="G12" s="83">
        <f t="shared" si="0"/>
        <v>520467.86863504228</v>
      </c>
    </row>
    <row r="13" spans="1:8" ht="12.75" customHeight="1" x14ac:dyDescent="0.2">
      <c r="A13" s="80">
        <v>44043</v>
      </c>
      <c r="B13" s="81"/>
      <c r="C13" s="52"/>
      <c r="D13" s="82" t="s">
        <v>100</v>
      </c>
      <c r="E13" s="85"/>
      <c r="F13" s="83">
        <f>'Right to Use Valuation_31-3-20'!I13</f>
        <v>19628.350276990648</v>
      </c>
      <c r="G13" s="83">
        <f t="shared" si="0"/>
        <v>500839.51835805166</v>
      </c>
    </row>
    <row r="14" spans="1:8" ht="12.75" customHeight="1" x14ac:dyDescent="0.2">
      <c r="A14" s="80">
        <v>44074</v>
      </c>
      <c r="B14" s="81"/>
      <c r="C14" s="52"/>
      <c r="D14" s="82" t="s">
        <v>100</v>
      </c>
      <c r="E14" s="85"/>
      <c r="F14" s="83">
        <f>'Right to Use Valuation_31-3-20'!I14</f>
        <v>19628.350276990648</v>
      </c>
      <c r="G14" s="83">
        <f t="shared" si="0"/>
        <v>481211.16808106098</v>
      </c>
    </row>
    <row r="15" spans="1:8" ht="12.75" customHeight="1" x14ac:dyDescent="0.2">
      <c r="A15" s="80">
        <v>44104</v>
      </c>
      <c r="B15" s="81"/>
      <c r="C15" s="52"/>
      <c r="D15" s="82" t="s">
        <v>100</v>
      </c>
      <c r="E15" s="85"/>
      <c r="F15" s="83">
        <f>'Right to Use Valuation_31-3-20'!I15</f>
        <v>18995.177687410305</v>
      </c>
      <c r="G15" s="83">
        <f t="shared" si="0"/>
        <v>462215.99039365066</v>
      </c>
    </row>
    <row r="16" spans="1:8" ht="12.75" customHeight="1" x14ac:dyDescent="0.2">
      <c r="A16" s="80">
        <v>44135</v>
      </c>
      <c r="B16" s="81"/>
      <c r="C16" s="52"/>
      <c r="D16" s="82" t="s">
        <v>100</v>
      </c>
      <c r="E16" s="85"/>
      <c r="F16" s="83">
        <f>'Right to Use Valuation_31-3-20'!I16</f>
        <v>19628.350276990648</v>
      </c>
      <c r="G16" s="83">
        <f t="shared" si="0"/>
        <v>442587.64011666004</v>
      </c>
    </row>
    <row r="17" spans="1:7" ht="12.75" customHeight="1" x14ac:dyDescent="0.2">
      <c r="A17" s="80">
        <v>44165</v>
      </c>
      <c r="B17" s="81"/>
      <c r="C17" s="52"/>
      <c r="D17" s="82" t="s">
        <v>100</v>
      </c>
      <c r="E17" s="85"/>
      <c r="F17" s="83">
        <f>'Right to Use Valuation_31-3-20'!I17</f>
        <v>18995.177687410305</v>
      </c>
      <c r="G17" s="83">
        <f t="shared" si="0"/>
        <v>423592.46242924972</v>
      </c>
    </row>
    <row r="18" spans="1:7" ht="12.75" customHeight="1" x14ac:dyDescent="0.2">
      <c r="A18" s="80">
        <v>44196</v>
      </c>
      <c r="B18" s="81"/>
      <c r="C18" s="52"/>
      <c r="D18" s="82" t="s">
        <v>100</v>
      </c>
      <c r="E18" s="85"/>
      <c r="F18" s="83">
        <f>'Right to Use Valuation_31-3-20'!I18</f>
        <v>19628.350276990648</v>
      </c>
      <c r="G18" s="83">
        <f t="shared" si="0"/>
        <v>403964.1121522591</v>
      </c>
    </row>
    <row r="19" spans="1:7" ht="12.75" customHeight="1" x14ac:dyDescent="0.2">
      <c r="A19" s="80">
        <v>44227</v>
      </c>
      <c r="B19" s="81"/>
      <c r="C19" s="52"/>
      <c r="D19" s="82" t="s">
        <v>100</v>
      </c>
      <c r="E19" s="85"/>
      <c r="F19" s="83">
        <f>'Right to Use Valuation_31-3-20'!I19</f>
        <v>19628.350276990648</v>
      </c>
      <c r="G19" s="83">
        <f t="shared" si="0"/>
        <v>384335.76187526842</v>
      </c>
    </row>
    <row r="20" spans="1:7" ht="12.75" customHeight="1" x14ac:dyDescent="0.2">
      <c r="A20" s="80">
        <v>44255</v>
      </c>
      <c r="B20" s="81"/>
      <c r="C20" s="52"/>
      <c r="D20" s="82" t="s">
        <v>100</v>
      </c>
      <c r="E20" s="85"/>
      <c r="F20" s="83">
        <f>'Right to Use Valuation_31-3-20'!I20</f>
        <v>17728.832508249619</v>
      </c>
      <c r="G20" s="83">
        <f t="shared" si="0"/>
        <v>366606.92936701881</v>
      </c>
    </row>
    <row r="21" spans="1:7" ht="12.75" customHeight="1" x14ac:dyDescent="0.2">
      <c r="A21" s="80">
        <v>44286</v>
      </c>
      <c r="B21" s="81"/>
      <c r="C21" s="52"/>
      <c r="D21" s="82" t="s">
        <v>100</v>
      </c>
      <c r="E21" s="85"/>
      <c r="F21" s="83">
        <f>'Right to Use Valuation_31-3-20'!I21</f>
        <v>19628.350276990648</v>
      </c>
      <c r="G21" s="83">
        <f t="shared" si="0"/>
        <v>346978.57909002819</v>
      </c>
    </row>
    <row r="22" spans="1:7" ht="12.75" customHeight="1" x14ac:dyDescent="0.2">
      <c r="A22" s="80">
        <v>44316</v>
      </c>
      <c r="B22" s="81"/>
      <c r="C22" s="52"/>
      <c r="D22" s="82" t="s">
        <v>100</v>
      </c>
      <c r="E22" s="85"/>
      <c r="F22" s="83">
        <f>'Right to Use Valuation_31-3-20'!I22</f>
        <v>18995.177687410305</v>
      </c>
      <c r="G22" s="83">
        <f t="shared" si="0"/>
        <v>327983.40140261786</v>
      </c>
    </row>
    <row r="23" spans="1:7" ht="12.75" customHeight="1" x14ac:dyDescent="0.2">
      <c r="A23" s="80">
        <v>44347</v>
      </c>
      <c r="B23" s="81"/>
      <c r="C23" s="52"/>
      <c r="D23" s="82" t="s">
        <v>100</v>
      </c>
      <c r="E23" s="85"/>
      <c r="F23" s="83">
        <f>'Right to Use Valuation_31-3-20'!I23</f>
        <v>19628.350276990648</v>
      </c>
      <c r="G23" s="83">
        <f t="shared" si="0"/>
        <v>308355.05112562724</v>
      </c>
    </row>
    <row r="24" spans="1:7" ht="12.75" customHeight="1" x14ac:dyDescent="0.2">
      <c r="A24" s="80">
        <v>44377</v>
      </c>
      <c r="B24" s="81"/>
      <c r="C24" s="52"/>
      <c r="D24" s="82" t="s">
        <v>100</v>
      </c>
      <c r="E24" s="85"/>
      <c r="F24" s="83">
        <f>'Right to Use Valuation_31-3-20'!I24</f>
        <v>18995.177687410305</v>
      </c>
      <c r="G24" s="83">
        <f t="shared" si="0"/>
        <v>289359.87343821692</v>
      </c>
    </row>
    <row r="25" spans="1:7" ht="12.75" customHeight="1" x14ac:dyDescent="0.2">
      <c r="A25" s="80">
        <v>44408</v>
      </c>
      <c r="B25" s="81"/>
      <c r="C25" s="52"/>
      <c r="D25" s="82" t="s">
        <v>100</v>
      </c>
      <c r="E25" s="85"/>
      <c r="F25" s="83">
        <f>'Right to Use Valuation_31-3-20'!I25</f>
        <v>19628.350276990648</v>
      </c>
      <c r="G25" s="83">
        <f t="shared" si="0"/>
        <v>269731.5231612263</v>
      </c>
    </row>
    <row r="26" spans="1:7" ht="12.75" customHeight="1" x14ac:dyDescent="0.2">
      <c r="A26" s="80">
        <v>44439</v>
      </c>
      <c r="B26" s="81"/>
      <c r="C26" s="52"/>
      <c r="D26" s="82" t="s">
        <v>100</v>
      </c>
      <c r="E26" s="85"/>
      <c r="F26" s="83">
        <f>'Right to Use Valuation_31-3-20'!I26</f>
        <v>19628.350276990648</v>
      </c>
      <c r="G26" s="83">
        <f t="shared" si="0"/>
        <v>250103.17288423565</v>
      </c>
    </row>
    <row r="27" spans="1:7" ht="12.75" customHeight="1" x14ac:dyDescent="0.2">
      <c r="A27" s="80">
        <v>44469</v>
      </c>
      <c r="B27" s="81"/>
      <c r="C27" s="52"/>
      <c r="D27" s="82" t="s">
        <v>100</v>
      </c>
      <c r="E27" s="85"/>
      <c r="F27" s="83">
        <f>'Right to Use Valuation_31-3-20'!I27</f>
        <v>18995.177687410305</v>
      </c>
      <c r="G27" s="83">
        <f t="shared" si="0"/>
        <v>231107.99519682536</v>
      </c>
    </row>
    <row r="28" spans="1:7" ht="12.75" customHeight="1" x14ac:dyDescent="0.2">
      <c r="A28" s="80">
        <v>44500</v>
      </c>
      <c r="B28" s="81"/>
      <c r="C28" s="52"/>
      <c r="D28" s="82" t="s">
        <v>100</v>
      </c>
      <c r="E28" s="85"/>
      <c r="F28" s="83">
        <f>'Right to Use Valuation_31-3-20'!I28</f>
        <v>19628.350276990648</v>
      </c>
      <c r="G28" s="83">
        <f t="shared" si="0"/>
        <v>211479.64491983471</v>
      </c>
    </row>
    <row r="29" spans="1:7" ht="12.75" customHeight="1" x14ac:dyDescent="0.2">
      <c r="A29" s="80">
        <v>44530</v>
      </c>
      <c r="B29" s="81"/>
      <c r="C29" s="52"/>
      <c r="D29" s="82" t="s">
        <v>100</v>
      </c>
      <c r="E29" s="85"/>
      <c r="F29" s="83">
        <f>'Right to Use Valuation_31-3-20'!I29</f>
        <v>18995.177687410305</v>
      </c>
      <c r="G29" s="83">
        <f t="shared" si="0"/>
        <v>192484.46723242442</v>
      </c>
    </row>
    <row r="30" spans="1:7" ht="12.75" customHeight="1" x14ac:dyDescent="0.2">
      <c r="A30" s="80">
        <v>44561</v>
      </c>
      <c r="B30" s="81"/>
      <c r="C30" s="52"/>
      <c r="D30" s="82" t="s">
        <v>100</v>
      </c>
      <c r="E30" s="85"/>
      <c r="F30" s="83">
        <f>'Right to Use Valuation_31-3-20'!I30</f>
        <v>19628.350276990648</v>
      </c>
      <c r="G30" s="83">
        <f t="shared" si="0"/>
        <v>172856.11695543377</v>
      </c>
    </row>
    <row r="31" spans="1:7" ht="12.75" customHeight="1" x14ac:dyDescent="0.2">
      <c r="A31" s="80">
        <v>44592</v>
      </c>
      <c r="B31" s="81"/>
      <c r="C31" s="52"/>
      <c r="D31" s="82" t="s">
        <v>100</v>
      </c>
      <c r="E31" s="85"/>
      <c r="F31" s="83">
        <f>'Right to Use Valuation_31-3-20'!I31</f>
        <v>19628.350276990648</v>
      </c>
      <c r="G31" s="83">
        <f t="shared" si="0"/>
        <v>153227.76667844312</v>
      </c>
    </row>
    <row r="32" spans="1:7" ht="12.75" customHeight="1" x14ac:dyDescent="0.2">
      <c r="A32" s="80">
        <v>44620</v>
      </c>
      <c r="B32" s="81"/>
      <c r="C32" s="52"/>
      <c r="D32" s="82" t="s">
        <v>100</v>
      </c>
      <c r="E32" s="85"/>
      <c r="F32" s="83">
        <f>'Right to Use Valuation_31-3-20'!I32</f>
        <v>17728.832508249619</v>
      </c>
      <c r="G32" s="83">
        <f t="shared" si="0"/>
        <v>135498.9341701935</v>
      </c>
    </row>
    <row r="33" spans="1:7" ht="12.75" customHeight="1" x14ac:dyDescent="0.2">
      <c r="A33" s="80">
        <v>44651</v>
      </c>
      <c r="B33" s="81"/>
      <c r="C33" s="52"/>
      <c r="D33" s="82" t="s">
        <v>100</v>
      </c>
      <c r="E33" s="85"/>
      <c r="F33" s="83">
        <f>'Right to Use Valuation_31-3-20'!I33</f>
        <v>19628.350276990648</v>
      </c>
      <c r="G33" s="83">
        <f t="shared" si="0"/>
        <v>115870.58389320286</v>
      </c>
    </row>
    <row r="34" spans="1:7" ht="12.75" customHeight="1" x14ac:dyDescent="0.2">
      <c r="A34" s="80">
        <v>44681</v>
      </c>
      <c r="B34" s="81"/>
      <c r="C34" s="52"/>
      <c r="D34" s="82" t="s">
        <v>100</v>
      </c>
      <c r="E34" s="85"/>
      <c r="F34" s="83">
        <f>'Right to Use Valuation_31-3-20'!I34</f>
        <v>18995.177687410305</v>
      </c>
      <c r="G34" s="83">
        <f t="shared" si="0"/>
        <v>96875.406205792548</v>
      </c>
    </row>
    <row r="35" spans="1:7" ht="12.75" customHeight="1" x14ac:dyDescent="0.2">
      <c r="A35" s="86">
        <v>44712</v>
      </c>
      <c r="B35" s="87"/>
      <c r="C35" s="88"/>
      <c r="D35" s="82" t="s">
        <v>100</v>
      </c>
      <c r="E35" s="134"/>
      <c r="F35" s="83">
        <f>'Right to Use Valuation_31-3-20'!I35</f>
        <v>19628.350276990648</v>
      </c>
      <c r="G35" s="83">
        <f t="shared" si="0"/>
        <v>77247.055928801899</v>
      </c>
    </row>
    <row r="36" spans="1:7" s="128" customFormat="1" ht="12.75" customHeight="1" x14ac:dyDescent="0.2">
      <c r="A36" s="80">
        <v>44742</v>
      </c>
      <c r="B36" s="87"/>
      <c r="C36" s="88"/>
      <c r="D36" s="82" t="s">
        <v>100</v>
      </c>
      <c r="E36" s="134"/>
      <c r="F36" s="83">
        <f>'Right to Use Valuation_31-3-20'!I36</f>
        <v>18995.177687410305</v>
      </c>
      <c r="G36" s="83">
        <f t="shared" ref="G36:G39" si="1">G35+E36-F36</f>
        <v>58251.878241391591</v>
      </c>
    </row>
    <row r="37" spans="1:7" s="128" customFormat="1" ht="12.75" customHeight="1" x14ac:dyDescent="0.2">
      <c r="A37" s="86">
        <v>44773</v>
      </c>
      <c r="B37" s="87"/>
      <c r="C37" s="88"/>
      <c r="D37" s="82" t="s">
        <v>100</v>
      </c>
      <c r="E37" s="134"/>
      <c r="F37" s="83">
        <f>'Right to Use Valuation_31-3-20'!I37</f>
        <v>19628.350276990648</v>
      </c>
      <c r="G37" s="83">
        <f t="shared" si="1"/>
        <v>38623.527964400942</v>
      </c>
    </row>
    <row r="38" spans="1:7" s="128" customFormat="1" ht="12.75" customHeight="1" x14ac:dyDescent="0.2">
      <c r="A38" s="80">
        <v>44804</v>
      </c>
      <c r="B38" s="87"/>
      <c r="C38" s="88"/>
      <c r="D38" s="82" t="s">
        <v>100</v>
      </c>
      <c r="E38" s="134"/>
      <c r="F38" s="83">
        <f>'Right to Use Valuation_31-3-20'!I38</f>
        <v>19628.350276990648</v>
      </c>
      <c r="G38" s="83">
        <f t="shared" si="1"/>
        <v>18995.177687410294</v>
      </c>
    </row>
    <row r="39" spans="1:7" s="128" customFormat="1" ht="12.75" customHeight="1" x14ac:dyDescent="0.2">
      <c r="A39" s="86">
        <v>44834</v>
      </c>
      <c r="B39" s="87"/>
      <c r="C39" s="88"/>
      <c r="D39" s="82" t="s">
        <v>100</v>
      </c>
      <c r="E39" s="134"/>
      <c r="F39" s="83">
        <f>'Right to Use Valuation_31-3-20'!I39</f>
        <v>18995.177687410305</v>
      </c>
      <c r="G39" s="83">
        <f t="shared" si="1"/>
        <v>0</v>
      </c>
    </row>
    <row r="40" spans="1:7" s="128" customFormat="1" ht="12.75" customHeight="1" x14ac:dyDescent="0.2">
      <c r="A40" s="89"/>
      <c r="B40" s="90"/>
      <c r="C40" s="91"/>
      <c r="D40" s="92"/>
      <c r="E40" s="93"/>
      <c r="F40" s="94"/>
      <c r="G40" s="94"/>
    </row>
    <row r="41" spans="1:7" ht="12.75" customHeight="1" x14ac:dyDescent="0.2">
      <c r="A41" s="89"/>
      <c r="B41" s="90"/>
      <c r="C41" s="91"/>
      <c r="D41" s="92"/>
      <c r="E41" s="93"/>
      <c r="F41" s="94"/>
      <c r="G41" s="94"/>
    </row>
    <row r="42" spans="1:7" ht="12.75" customHeight="1" x14ac:dyDescent="0.2">
      <c r="A42" s="89"/>
      <c r="B42" s="90"/>
      <c r="C42" s="91"/>
      <c r="D42" s="92"/>
      <c r="E42" s="93"/>
      <c r="F42" s="94"/>
      <c r="G42" s="94"/>
    </row>
    <row r="43" spans="1:7" ht="12.75" customHeight="1" x14ac:dyDescent="0.2">
      <c r="A43" s="95"/>
      <c r="B43" s="96"/>
      <c r="C43" s="97"/>
      <c r="D43" s="98"/>
      <c r="E43" s="99"/>
      <c r="F43" s="99"/>
      <c r="G43" s="99"/>
    </row>
    <row r="44" spans="1:7" ht="12.75" customHeight="1" x14ac:dyDescent="0.2">
      <c r="A44" s="95"/>
      <c r="B44" s="96"/>
      <c r="C44" s="97"/>
      <c r="D44" s="98"/>
      <c r="E44" s="99"/>
      <c r="F44" s="99"/>
      <c r="G44" s="99"/>
    </row>
    <row r="45" spans="1:7" ht="12.75" customHeight="1" x14ac:dyDescent="0.2">
      <c r="A45" s="145" t="s">
        <v>117</v>
      </c>
      <c r="B45" s="146"/>
      <c r="C45" s="146"/>
      <c r="D45" s="146"/>
      <c r="E45" s="146"/>
      <c r="F45" s="146"/>
      <c r="G45" s="147"/>
    </row>
    <row r="46" spans="1:7" ht="12.75" customHeight="1" x14ac:dyDescent="0.2">
      <c r="A46" s="100" t="s">
        <v>5</v>
      </c>
      <c r="B46" s="101" t="s">
        <v>111</v>
      </c>
      <c r="C46" s="101" t="s">
        <v>112</v>
      </c>
      <c r="D46" s="102" t="s">
        <v>113</v>
      </c>
      <c r="E46" s="103" t="s">
        <v>114</v>
      </c>
      <c r="F46" s="103" t="s">
        <v>115</v>
      </c>
      <c r="G46" s="103" t="s">
        <v>116</v>
      </c>
    </row>
    <row r="47" spans="1:7" ht="12.75" customHeight="1" x14ac:dyDescent="0.2">
      <c r="A47" s="80">
        <v>43770</v>
      </c>
      <c r="B47" s="92">
        <v>1001</v>
      </c>
      <c r="C47" s="91" t="s">
        <v>66</v>
      </c>
      <c r="D47" s="92" t="s">
        <v>158</v>
      </c>
      <c r="E47" s="104"/>
      <c r="F47" s="104">
        <f>E3</f>
        <v>673695.63531348552</v>
      </c>
      <c r="G47" s="105">
        <f>E47-F47</f>
        <v>-673695.63531348552</v>
      </c>
    </row>
    <row r="48" spans="1:7" ht="12.75" customHeight="1" x14ac:dyDescent="0.2">
      <c r="A48" s="80">
        <v>43770</v>
      </c>
      <c r="B48" s="92"/>
      <c r="C48" s="91"/>
      <c r="D48" s="92" t="s">
        <v>86</v>
      </c>
      <c r="E48" s="104">
        <f>'Right to Use Valuation_31-3-20'!F4</f>
        <v>120000</v>
      </c>
      <c r="F48" s="104"/>
      <c r="G48" s="105">
        <f t="shared" ref="G48:G79" si="2">G47+E48-F48</f>
        <v>-553695.63531348552</v>
      </c>
    </row>
    <row r="49" spans="1:7" ht="12.75" customHeight="1" x14ac:dyDescent="0.2">
      <c r="A49" s="80">
        <v>43799</v>
      </c>
      <c r="B49" s="92"/>
      <c r="C49" s="91"/>
      <c r="D49" s="92" t="s">
        <v>86</v>
      </c>
      <c r="E49" s="104">
        <f>'Right to Use Valuation_31-3-20'!F5</f>
        <v>0</v>
      </c>
      <c r="F49" s="104"/>
      <c r="G49" s="105">
        <f t="shared" si="2"/>
        <v>-553695.63531348552</v>
      </c>
    </row>
    <row r="50" spans="1:7" ht="12.75" customHeight="1" x14ac:dyDescent="0.2">
      <c r="A50" s="80">
        <v>43799</v>
      </c>
      <c r="B50" s="92"/>
      <c r="C50" s="91"/>
      <c r="D50" s="92" t="s">
        <v>109</v>
      </c>
      <c r="E50" s="104"/>
      <c r="F50" s="106">
        <f>'Liability 31-3-20'!E5</f>
        <v>4110.864289008081</v>
      </c>
      <c r="G50" s="105">
        <f t="shared" si="2"/>
        <v>-557806.4996024936</v>
      </c>
    </row>
    <row r="51" spans="1:7" ht="12.75" customHeight="1" x14ac:dyDescent="0.2">
      <c r="A51" s="80">
        <v>43830</v>
      </c>
      <c r="B51" s="92"/>
      <c r="C51" s="91"/>
      <c r="D51" s="92" t="s">
        <v>86</v>
      </c>
      <c r="E51" s="104">
        <f>'Right to Use Valuation_31-3-20'!F6</f>
        <v>0</v>
      </c>
      <c r="F51" s="104"/>
      <c r="G51" s="105">
        <f t="shared" si="2"/>
        <v>-557806.4996024936</v>
      </c>
    </row>
    <row r="52" spans="1:7" ht="12.75" customHeight="1" x14ac:dyDescent="0.2">
      <c r="A52" s="80">
        <v>43830</v>
      </c>
      <c r="B52" s="92"/>
      <c r="C52" s="91"/>
      <c r="D52" s="92" t="s">
        <v>109</v>
      </c>
      <c r="E52" s="104"/>
      <c r="F52" s="106">
        <f>'Liability 31-3-20'!E6</f>
        <v>4428.1285708079813</v>
      </c>
      <c r="G52" s="105">
        <f t="shared" si="2"/>
        <v>-562234.62817330158</v>
      </c>
    </row>
    <row r="53" spans="1:7" ht="12.75" customHeight="1" x14ac:dyDescent="0.2">
      <c r="A53" s="80">
        <v>43861</v>
      </c>
      <c r="B53" s="92"/>
      <c r="C53" s="91"/>
      <c r="D53" s="92" t="s">
        <v>86</v>
      </c>
      <c r="E53" s="104">
        <f>'Right to Use Valuation_31-3-20'!F7</f>
        <v>0</v>
      </c>
      <c r="F53" s="104"/>
      <c r="G53" s="105">
        <f t="shared" si="2"/>
        <v>-562234.62817330158</v>
      </c>
    </row>
    <row r="54" spans="1:7" ht="12.75" customHeight="1" x14ac:dyDescent="0.2">
      <c r="A54" s="80">
        <v>43861</v>
      </c>
      <c r="B54" s="92"/>
      <c r="C54" s="91"/>
      <c r="D54" s="92" t="s">
        <v>109</v>
      </c>
      <c r="E54" s="104"/>
      <c r="F54" s="106">
        <f>'Liability 31-3-20'!E7</f>
        <v>4463.2811239847215</v>
      </c>
      <c r="G54" s="105">
        <f t="shared" si="2"/>
        <v>-566697.9092972863</v>
      </c>
    </row>
    <row r="55" spans="1:7" ht="12.75" customHeight="1" x14ac:dyDescent="0.2">
      <c r="A55" s="80">
        <v>43890</v>
      </c>
      <c r="B55" s="92"/>
      <c r="C55" s="91"/>
      <c r="D55" s="92" t="s">
        <v>86</v>
      </c>
      <c r="E55" s="104">
        <f>'Right to Use Valuation_31-3-20'!F8</f>
        <v>0</v>
      </c>
      <c r="F55" s="104"/>
      <c r="G55" s="105">
        <f t="shared" si="2"/>
        <v>-566697.9092972863</v>
      </c>
    </row>
    <row r="56" spans="1:7" ht="12.75" customHeight="1" x14ac:dyDescent="0.2">
      <c r="A56" s="80">
        <v>43890</v>
      </c>
      <c r="B56" s="92"/>
      <c r="C56" s="91"/>
      <c r="D56" s="92" t="s">
        <v>109</v>
      </c>
      <c r="E56" s="104"/>
      <c r="F56" s="106">
        <f>'Liability 31-3-20'!E8</f>
        <v>4207.398522595875</v>
      </c>
      <c r="G56" s="105">
        <f t="shared" si="2"/>
        <v>-570905.30781988217</v>
      </c>
    </row>
    <row r="57" spans="1:7" ht="12.75" customHeight="1" x14ac:dyDescent="0.2">
      <c r="A57" s="80">
        <v>43921</v>
      </c>
      <c r="B57" s="92"/>
      <c r="C57" s="91"/>
      <c r="D57" s="92" t="s">
        <v>86</v>
      </c>
      <c r="E57" s="104">
        <f>'Right to Use Valuation_31-3-20'!F9</f>
        <v>0</v>
      </c>
      <c r="F57" s="104"/>
      <c r="G57" s="105">
        <f t="shared" si="2"/>
        <v>-570905.30781988217</v>
      </c>
    </row>
    <row r="58" spans="1:7" ht="12.75" customHeight="1" x14ac:dyDescent="0.2">
      <c r="A58" s="80">
        <v>43921</v>
      </c>
      <c r="B58" s="92"/>
      <c r="C58" s="91"/>
      <c r="D58" s="92" t="s">
        <v>109</v>
      </c>
      <c r="E58" s="104"/>
      <c r="F58" s="106">
        <f>'Liability 31-3-20'!E9</f>
        <v>4532.1130294909235</v>
      </c>
      <c r="G58" s="105">
        <f t="shared" si="2"/>
        <v>-575437.4208493731</v>
      </c>
    </row>
    <row r="59" spans="1:7" ht="12.75" customHeight="1" x14ac:dyDescent="0.2">
      <c r="A59" s="80">
        <v>43951</v>
      </c>
      <c r="B59" s="92"/>
      <c r="C59" s="91"/>
      <c r="D59" s="92" t="s">
        <v>86</v>
      </c>
      <c r="E59" s="104">
        <f>'Right to Use Valuation_31-3-20'!F10</f>
        <v>120000</v>
      </c>
      <c r="F59" s="104"/>
      <c r="G59" s="105">
        <f t="shared" si="2"/>
        <v>-455437.4208493731</v>
      </c>
    </row>
    <row r="60" spans="1:7" ht="12.75" customHeight="1" x14ac:dyDescent="0.2">
      <c r="A60" s="80">
        <v>43951</v>
      </c>
      <c r="B60" s="92"/>
      <c r="C60" s="91"/>
      <c r="D60" s="92" t="s">
        <v>109</v>
      </c>
      <c r="E60" s="104"/>
      <c r="F60" s="106">
        <f>'Liability 31-3-20'!E10</f>
        <v>4420.1687938914401</v>
      </c>
      <c r="G60" s="105">
        <f t="shared" si="2"/>
        <v>-459857.58964326454</v>
      </c>
    </row>
    <row r="61" spans="1:7" ht="12.75" customHeight="1" x14ac:dyDescent="0.2">
      <c r="A61" s="80">
        <v>43982</v>
      </c>
      <c r="B61" s="92"/>
      <c r="C61" s="91"/>
      <c r="D61" s="92" t="s">
        <v>86</v>
      </c>
      <c r="E61" s="104">
        <f>'Right to Use Valuation_31-3-20'!F11</f>
        <v>0</v>
      </c>
      <c r="F61" s="104"/>
      <c r="G61" s="105">
        <f t="shared" si="2"/>
        <v>-459857.58964326454</v>
      </c>
    </row>
    <row r="62" spans="1:7" ht="12.75" customHeight="1" x14ac:dyDescent="0.2">
      <c r="A62" s="80">
        <v>43982</v>
      </c>
      <c r="B62" s="92"/>
      <c r="C62" s="91"/>
      <c r="D62" s="92" t="s">
        <v>109</v>
      </c>
      <c r="E62" s="104"/>
      <c r="F62" s="106">
        <f>'Liability 31-3-20'!E11</f>
        <v>3650.5643671297585</v>
      </c>
      <c r="G62" s="105">
        <f t="shared" si="2"/>
        <v>-463508.1540103943</v>
      </c>
    </row>
    <row r="63" spans="1:7" ht="12.75" customHeight="1" x14ac:dyDescent="0.2">
      <c r="A63" s="80">
        <v>44012</v>
      </c>
      <c r="B63" s="92"/>
      <c r="C63" s="91"/>
      <c r="D63" s="92" t="s">
        <v>86</v>
      </c>
      <c r="E63" s="104">
        <f>'Right to Use Valuation_31-3-20'!F12</f>
        <v>0</v>
      </c>
      <c r="F63" s="104"/>
      <c r="G63" s="105">
        <f t="shared" si="2"/>
        <v>-463508.1540103943</v>
      </c>
    </row>
    <row r="64" spans="1:7" ht="12.75" customHeight="1" x14ac:dyDescent="0.2">
      <c r="A64" s="80">
        <v>44012</v>
      </c>
      <c r="B64" s="92"/>
      <c r="C64" s="91"/>
      <c r="D64" s="92" t="s">
        <v>109</v>
      </c>
      <c r="E64" s="104"/>
      <c r="F64" s="106">
        <f>'Liability 31-3-20'!E12</f>
        <v>3560.3945865162532</v>
      </c>
      <c r="G64" s="105">
        <f t="shared" si="2"/>
        <v>-467068.54859691055</v>
      </c>
    </row>
    <row r="65" spans="1:7" ht="12.75" customHeight="1" x14ac:dyDescent="0.2">
      <c r="A65" s="80">
        <v>44043</v>
      </c>
      <c r="B65" s="92"/>
      <c r="C65" s="91"/>
      <c r="D65" s="92" t="s">
        <v>86</v>
      </c>
      <c r="E65" s="104">
        <f>'Right to Use Valuation_31-3-20'!F13</f>
        <v>0</v>
      </c>
      <c r="F65" s="104"/>
      <c r="G65" s="105">
        <f t="shared" si="2"/>
        <v>-467068.54859691055</v>
      </c>
    </row>
    <row r="66" spans="1:7" ht="12.75" customHeight="1" x14ac:dyDescent="0.2">
      <c r="A66" s="80">
        <v>44043</v>
      </c>
      <c r="B66" s="92"/>
      <c r="C66" s="91"/>
      <c r="D66" s="92" t="s">
        <v>109</v>
      </c>
      <c r="E66" s="104"/>
      <c r="F66" s="106">
        <f>'Liability 31-3-20'!E13</f>
        <v>3707.8083278730046</v>
      </c>
      <c r="G66" s="105">
        <f t="shared" si="2"/>
        <v>-470776.35692478355</v>
      </c>
    </row>
    <row r="67" spans="1:7" ht="12.75" customHeight="1" x14ac:dyDescent="0.2">
      <c r="A67" s="80">
        <v>44074</v>
      </c>
      <c r="B67" s="92"/>
      <c r="C67" s="91"/>
      <c r="D67" s="92" t="s">
        <v>86</v>
      </c>
      <c r="E67" s="104">
        <f>'Right to Use Valuation_31-3-20'!F14</f>
        <v>0</v>
      </c>
      <c r="F67" s="104"/>
      <c r="G67" s="105">
        <f t="shared" si="2"/>
        <v>-470776.35692478355</v>
      </c>
    </row>
    <row r="68" spans="1:7" ht="12.75" customHeight="1" x14ac:dyDescent="0.2">
      <c r="A68" s="80">
        <v>44074</v>
      </c>
      <c r="B68" s="92"/>
      <c r="C68" s="91"/>
      <c r="D68" s="92" t="s">
        <v>109</v>
      </c>
      <c r="E68" s="104"/>
      <c r="F68" s="106">
        <f>'Liability 31-3-20'!E14</f>
        <v>3737.2426424667356</v>
      </c>
      <c r="G68" s="105">
        <f t="shared" si="2"/>
        <v>-474513.59956725029</v>
      </c>
    </row>
    <row r="69" spans="1:7" ht="12.75" customHeight="1" x14ac:dyDescent="0.2">
      <c r="A69" s="80">
        <v>44104</v>
      </c>
      <c r="B69" s="92"/>
      <c r="C69" s="91"/>
      <c r="D69" s="92" t="s">
        <v>86</v>
      </c>
      <c r="E69" s="104">
        <f>'Right to Use Valuation_31-3-20'!F15</f>
        <v>0</v>
      </c>
      <c r="F69" s="104"/>
      <c r="G69" s="105">
        <f t="shared" si="2"/>
        <v>-474513.59956725029</v>
      </c>
    </row>
    <row r="70" spans="1:7" ht="12.75" customHeight="1" x14ac:dyDescent="0.2">
      <c r="A70" s="80">
        <v>44104</v>
      </c>
      <c r="B70" s="92"/>
      <c r="C70" s="91"/>
      <c r="D70" s="92" t="s">
        <v>109</v>
      </c>
      <c r="E70" s="104"/>
      <c r="F70" s="106">
        <f>'Liability 31-3-20'!E15</f>
        <v>3644.9318884898676</v>
      </c>
      <c r="G70" s="105">
        <f t="shared" si="2"/>
        <v>-478158.53145574016</v>
      </c>
    </row>
    <row r="71" spans="1:7" ht="12.75" customHeight="1" x14ac:dyDescent="0.2">
      <c r="A71" s="80">
        <v>44135</v>
      </c>
      <c r="B71" s="92"/>
      <c r="C71" s="91"/>
      <c r="D71" s="92" t="s">
        <v>86</v>
      </c>
      <c r="E71" s="104">
        <f>'Right to Use Valuation_31-3-20'!F16</f>
        <v>126000</v>
      </c>
      <c r="F71" s="104"/>
      <c r="G71" s="105">
        <f t="shared" si="2"/>
        <v>-352158.53145574016</v>
      </c>
    </row>
    <row r="72" spans="1:7" ht="12.75" customHeight="1" x14ac:dyDescent="0.2">
      <c r="A72" s="80">
        <v>44135</v>
      </c>
      <c r="B72" s="92"/>
      <c r="C72" s="91"/>
      <c r="D72" s="92" t="s">
        <v>109</v>
      </c>
      <c r="E72" s="104"/>
      <c r="F72" s="106">
        <f>'Liability 31-3-20'!E16</f>
        <v>3795.845792445296</v>
      </c>
      <c r="G72" s="105">
        <f t="shared" si="2"/>
        <v>-355954.37724818545</v>
      </c>
    </row>
    <row r="73" spans="1:7" ht="12.75" customHeight="1" x14ac:dyDescent="0.2">
      <c r="A73" s="80">
        <v>44165</v>
      </c>
      <c r="B73" s="92"/>
      <c r="C73" s="91"/>
      <c r="D73" s="92" t="s">
        <v>86</v>
      </c>
      <c r="E73" s="104">
        <f>'Right to Use Valuation_31-3-20'!F17</f>
        <v>0</v>
      </c>
      <c r="F73" s="104"/>
      <c r="G73" s="105">
        <f t="shared" si="2"/>
        <v>-355954.37724818545</v>
      </c>
    </row>
    <row r="74" spans="1:7" ht="12.75" customHeight="1" x14ac:dyDescent="0.2">
      <c r="A74" s="80">
        <v>44165</v>
      </c>
      <c r="B74" s="92"/>
      <c r="C74" s="91"/>
      <c r="D74" s="92" t="s">
        <v>109</v>
      </c>
      <c r="E74" s="104"/>
      <c r="F74" s="106">
        <f>'Liability 31-3-20'!E17</f>
        <v>2734.2302974302438</v>
      </c>
      <c r="G74" s="105">
        <f t="shared" si="2"/>
        <v>-358688.6075456157</v>
      </c>
    </row>
    <row r="75" spans="1:7" ht="12.75" customHeight="1" x14ac:dyDescent="0.2">
      <c r="A75" s="80">
        <v>44196</v>
      </c>
      <c r="B75" s="92"/>
      <c r="C75" s="91"/>
      <c r="D75" s="92" t="s">
        <v>86</v>
      </c>
      <c r="E75" s="104">
        <f>'Right to Use Valuation_31-3-20'!F18</f>
        <v>0</v>
      </c>
      <c r="F75" s="104"/>
      <c r="G75" s="105">
        <f t="shared" si="2"/>
        <v>-358688.6075456157</v>
      </c>
    </row>
    <row r="76" spans="1:7" ht="12.75" customHeight="1" x14ac:dyDescent="0.2">
      <c r="A76" s="80">
        <v>44196</v>
      </c>
      <c r="B76" s="92"/>
      <c r="C76" s="91"/>
      <c r="D76" s="92" t="s">
        <v>109</v>
      </c>
      <c r="E76" s="104"/>
      <c r="F76" s="106">
        <f>'Liability 31-3-20'!E18</f>
        <v>2847.4377265735529</v>
      </c>
      <c r="G76" s="105">
        <f t="shared" si="2"/>
        <v>-361536.04527218925</v>
      </c>
    </row>
    <row r="77" spans="1:7" ht="12.75" customHeight="1" x14ac:dyDescent="0.2">
      <c r="A77" s="80">
        <v>44227</v>
      </c>
      <c r="B77" s="92"/>
      <c r="C77" s="91"/>
      <c r="D77" s="92" t="s">
        <v>86</v>
      </c>
      <c r="E77" s="104">
        <f>'Right to Use Valuation_31-3-20'!F19</f>
        <v>0</v>
      </c>
      <c r="F77" s="104"/>
      <c r="G77" s="105">
        <f t="shared" si="2"/>
        <v>-361536.04527218925</v>
      </c>
    </row>
    <row r="78" spans="1:7" ht="12.75" customHeight="1" x14ac:dyDescent="0.2">
      <c r="A78" s="80">
        <v>44227</v>
      </c>
      <c r="B78" s="92"/>
      <c r="C78" s="91"/>
      <c r="D78" s="92" t="s">
        <v>109</v>
      </c>
      <c r="E78" s="104"/>
      <c r="F78" s="106">
        <f>'Liability 31-3-20'!E19</f>
        <v>2870.0420174156898</v>
      </c>
      <c r="G78" s="105">
        <f t="shared" si="2"/>
        <v>-364406.08728960494</v>
      </c>
    </row>
    <row r="79" spans="1:7" ht="12.75" customHeight="1" x14ac:dyDescent="0.2">
      <c r="A79" s="86">
        <v>44255</v>
      </c>
      <c r="B79" s="92"/>
      <c r="C79" s="91"/>
      <c r="D79" s="92" t="s">
        <v>86</v>
      </c>
      <c r="E79" s="104">
        <f>'Right to Use Valuation_31-3-20'!F20</f>
        <v>0</v>
      </c>
      <c r="F79" s="104"/>
      <c r="G79" s="105">
        <f t="shared" si="2"/>
        <v>-364406.08728960494</v>
      </c>
    </row>
    <row r="80" spans="1:7" s="128" customFormat="1" ht="12.75" customHeight="1" x14ac:dyDescent="0.2">
      <c r="A80" s="80">
        <v>44255</v>
      </c>
      <c r="B80" s="131"/>
      <c r="C80" s="130"/>
      <c r="D80" s="92" t="s">
        <v>109</v>
      </c>
      <c r="E80" s="132"/>
      <c r="F80" s="53">
        <f>'Liability 31-3-20'!E20</f>
        <v>2611.8741173960734</v>
      </c>
      <c r="G80" s="105">
        <f t="shared" ref="G80:G110" si="3">G79+E80-F80</f>
        <v>-367017.96140700101</v>
      </c>
    </row>
    <row r="81" spans="1:7" s="128" customFormat="1" ht="12.75" customHeight="1" x14ac:dyDescent="0.2">
      <c r="A81" s="80">
        <v>44286</v>
      </c>
      <c r="B81" s="131"/>
      <c r="C81" s="130"/>
      <c r="D81" s="92" t="s">
        <v>86</v>
      </c>
      <c r="E81" s="132">
        <f>'Right to Use Valuation_31-3-20'!F21</f>
        <v>0</v>
      </c>
      <c r="F81" s="83"/>
      <c r="G81" s="105">
        <f t="shared" si="3"/>
        <v>-367017.96140700101</v>
      </c>
    </row>
    <row r="82" spans="1:7" s="128" customFormat="1" ht="12.75" customHeight="1" x14ac:dyDescent="0.2">
      <c r="A82" s="80">
        <v>44286</v>
      </c>
      <c r="B82" s="131"/>
      <c r="C82" s="130"/>
      <c r="D82" s="92" t="s">
        <v>109</v>
      </c>
      <c r="E82" s="132"/>
      <c r="F82" s="53">
        <f>'Liability 31-3-20'!E21</f>
        <v>2913.5600285478868</v>
      </c>
      <c r="G82" s="105">
        <f t="shared" si="3"/>
        <v>-369931.5214355489</v>
      </c>
    </row>
    <row r="83" spans="1:7" s="128" customFormat="1" ht="12.75" customHeight="1" x14ac:dyDescent="0.2">
      <c r="A83" s="80">
        <v>44316</v>
      </c>
      <c r="B83" s="131"/>
      <c r="C83" s="130"/>
      <c r="D83" s="92" t="s">
        <v>86</v>
      </c>
      <c r="E83" s="132">
        <f>'Right to Use Valuation_31-3-20'!F22</f>
        <v>126000</v>
      </c>
      <c r="F83" s="83"/>
      <c r="G83" s="105">
        <f t="shared" si="3"/>
        <v>-243931.5214355489</v>
      </c>
    </row>
    <row r="84" spans="1:7" s="128" customFormat="1" ht="12.75" customHeight="1" x14ac:dyDescent="0.2">
      <c r="A84" s="80">
        <v>44316</v>
      </c>
      <c r="B84" s="131"/>
      <c r="C84" s="130"/>
      <c r="D84" s="92" t="s">
        <v>109</v>
      </c>
      <c r="E84" s="132"/>
      <c r="F84" s="53">
        <f>'Liability 31-3-20'!E22</f>
        <v>2841.5944248336018</v>
      </c>
      <c r="G84" s="105">
        <f t="shared" si="3"/>
        <v>-246773.1158603825</v>
      </c>
    </row>
    <row r="85" spans="1:7" s="128" customFormat="1" ht="12.75" customHeight="1" x14ac:dyDescent="0.2">
      <c r="A85" s="80">
        <v>44347</v>
      </c>
      <c r="B85" s="131"/>
      <c r="C85" s="130"/>
      <c r="D85" s="92" t="s">
        <v>86</v>
      </c>
      <c r="E85" s="132">
        <f>'Right to Use Valuation_31-3-20'!F23</f>
        <v>0</v>
      </c>
      <c r="F85" s="83"/>
      <c r="G85" s="105">
        <f t="shared" si="3"/>
        <v>-246773.1158603825</v>
      </c>
    </row>
    <row r="86" spans="1:7" s="128" customFormat="1" ht="12.75" customHeight="1" x14ac:dyDescent="0.2">
      <c r="A86" s="80">
        <v>44347</v>
      </c>
      <c r="B86" s="131"/>
      <c r="C86" s="130"/>
      <c r="D86" s="92" t="s">
        <v>109</v>
      </c>
      <c r="E86" s="132"/>
      <c r="F86" s="53">
        <f>'Liability 31-3-20'!E23</f>
        <v>1959.0002727243118</v>
      </c>
      <c r="G86" s="105">
        <f t="shared" si="3"/>
        <v>-248732.11613310681</v>
      </c>
    </row>
    <row r="87" spans="1:7" s="128" customFormat="1" ht="12.75" customHeight="1" x14ac:dyDescent="0.2">
      <c r="A87" s="80">
        <v>44377</v>
      </c>
      <c r="B87" s="131"/>
      <c r="C87" s="130"/>
      <c r="D87" s="92" t="s">
        <v>86</v>
      </c>
      <c r="E87" s="132">
        <f>'Right to Use Valuation_31-3-20'!F24</f>
        <v>0</v>
      </c>
      <c r="F87" s="83"/>
      <c r="G87" s="105">
        <f t="shared" si="3"/>
        <v>-248732.11613310681</v>
      </c>
    </row>
    <row r="88" spans="1:7" s="128" customFormat="1" ht="12.75" customHeight="1" x14ac:dyDescent="0.2">
      <c r="A88" s="80">
        <v>44377</v>
      </c>
      <c r="B88" s="131"/>
      <c r="C88" s="130"/>
      <c r="D88" s="92" t="s">
        <v>109</v>
      </c>
      <c r="E88" s="132"/>
      <c r="F88" s="53">
        <f>'Liability 31-3-20'!E24</f>
        <v>1910.6125148192805</v>
      </c>
      <c r="G88" s="105">
        <f t="shared" si="3"/>
        <v>-250642.72864792609</v>
      </c>
    </row>
    <row r="89" spans="1:7" s="128" customFormat="1" ht="12.75" customHeight="1" x14ac:dyDescent="0.2">
      <c r="A89" s="80">
        <v>44408</v>
      </c>
      <c r="B89" s="131"/>
      <c r="C89" s="130"/>
      <c r="D89" s="92" t="s">
        <v>86</v>
      </c>
      <c r="E89" s="132">
        <f>'Right to Use Valuation_31-3-20'!F25</f>
        <v>0</v>
      </c>
      <c r="F89" s="83"/>
      <c r="G89" s="105">
        <f t="shared" si="3"/>
        <v>-250642.72864792609</v>
      </c>
    </row>
    <row r="90" spans="1:7" s="128" customFormat="1" ht="12.75" customHeight="1" x14ac:dyDescent="0.2">
      <c r="A90" s="80">
        <v>44408</v>
      </c>
      <c r="B90" s="131"/>
      <c r="C90" s="130"/>
      <c r="D90" s="92" t="s">
        <v>109</v>
      </c>
      <c r="E90" s="132"/>
      <c r="F90" s="53">
        <f>'Liability 31-3-20'!E25</f>
        <v>1989.7190667051764</v>
      </c>
      <c r="G90" s="105">
        <f t="shared" si="3"/>
        <v>-252632.44771463127</v>
      </c>
    </row>
    <row r="91" spans="1:7" s="128" customFormat="1" ht="12.75" customHeight="1" x14ac:dyDescent="0.2">
      <c r="A91" s="80">
        <v>44439</v>
      </c>
      <c r="B91" s="131"/>
      <c r="C91" s="130"/>
      <c r="D91" s="92" t="s">
        <v>86</v>
      </c>
      <c r="E91" s="132">
        <f>'Right to Use Valuation_31-3-20'!F26</f>
        <v>0</v>
      </c>
      <c r="F91" s="83"/>
      <c r="G91" s="105">
        <f t="shared" si="3"/>
        <v>-252632.44771463127</v>
      </c>
    </row>
    <row r="92" spans="1:7" s="128" customFormat="1" ht="12.75" customHeight="1" x14ac:dyDescent="0.2">
      <c r="A92" s="80">
        <v>44439</v>
      </c>
      <c r="B92" s="131"/>
      <c r="C92" s="130"/>
      <c r="D92" s="92" t="s">
        <v>109</v>
      </c>
      <c r="E92" s="132"/>
      <c r="F92" s="53">
        <f>'Liability 31-3-20'!E26</f>
        <v>2005.5143861456017</v>
      </c>
      <c r="G92" s="105">
        <f t="shared" si="3"/>
        <v>-254637.96210077687</v>
      </c>
    </row>
    <row r="93" spans="1:7" s="128" customFormat="1" ht="12.75" customHeight="1" x14ac:dyDescent="0.2">
      <c r="A93" s="80">
        <v>44469</v>
      </c>
      <c r="B93" s="131"/>
      <c r="C93" s="130"/>
      <c r="D93" s="92" t="s">
        <v>86</v>
      </c>
      <c r="E93" s="132">
        <f>'Right to Use Valuation_31-3-20'!F27</f>
        <v>0</v>
      </c>
      <c r="F93" s="83"/>
      <c r="G93" s="105">
        <f t="shared" si="3"/>
        <v>-254637.96210077687</v>
      </c>
    </row>
    <row r="94" spans="1:7" s="128" customFormat="1" ht="12.75" customHeight="1" x14ac:dyDescent="0.2">
      <c r="A94" s="80">
        <v>44469</v>
      </c>
      <c r="B94" s="131"/>
      <c r="C94" s="130"/>
      <c r="D94" s="92" t="s">
        <v>109</v>
      </c>
      <c r="E94" s="132"/>
      <c r="F94" s="53">
        <f>'Liability 31-3-20'!E27</f>
        <v>1955.9777189266169</v>
      </c>
      <c r="G94" s="105">
        <f t="shared" si="3"/>
        <v>-256593.93981970349</v>
      </c>
    </row>
    <row r="95" spans="1:7" s="128" customFormat="1" ht="12.75" customHeight="1" x14ac:dyDescent="0.2">
      <c r="A95" s="80">
        <v>44500</v>
      </c>
      <c r="B95" s="131"/>
      <c r="C95" s="130"/>
      <c r="D95" s="92" t="s">
        <v>86</v>
      </c>
      <c r="E95" s="132">
        <f>'Right to Use Valuation_31-3-20'!F28</f>
        <v>132300</v>
      </c>
      <c r="F95" s="83"/>
      <c r="G95" s="105">
        <f t="shared" si="3"/>
        <v>-124293.93981970349</v>
      </c>
    </row>
    <row r="96" spans="1:7" s="128" customFormat="1" ht="12.75" customHeight="1" x14ac:dyDescent="0.2">
      <c r="A96" s="80">
        <v>44500</v>
      </c>
      <c r="B96" s="131"/>
      <c r="C96" s="130"/>
      <c r="D96" s="92" t="s">
        <v>109</v>
      </c>
      <c r="E96" s="132"/>
      <c r="F96" s="53">
        <f>'Liability 31-3-20'!E28</f>
        <v>2036.9625610700459</v>
      </c>
      <c r="G96" s="105">
        <f t="shared" si="3"/>
        <v>-126330.90238077354</v>
      </c>
    </row>
    <row r="97" spans="1:7" s="128" customFormat="1" ht="12.75" customHeight="1" x14ac:dyDescent="0.2">
      <c r="A97" s="80">
        <v>44530</v>
      </c>
      <c r="B97" s="131"/>
      <c r="C97" s="130"/>
      <c r="D97" s="92" t="s">
        <v>86</v>
      </c>
      <c r="E97" s="132">
        <f>'Right to Use Valuation_31-3-20'!F29</f>
        <v>0</v>
      </c>
      <c r="F97" s="83"/>
      <c r="G97" s="105">
        <f t="shared" si="3"/>
        <v>-126330.90238077354</v>
      </c>
    </row>
    <row r="98" spans="1:7" s="128" customFormat="1" ht="12.75" customHeight="1" x14ac:dyDescent="0.2">
      <c r="A98" s="80">
        <v>44530</v>
      </c>
      <c r="B98" s="131"/>
      <c r="C98" s="130"/>
      <c r="D98" s="92" t="s">
        <v>109</v>
      </c>
      <c r="E98" s="132"/>
      <c r="F98" s="53">
        <f>'Liability 31-3-20'!E29</f>
        <v>970.39902546380472</v>
      </c>
      <c r="G98" s="105">
        <f t="shared" si="3"/>
        <v>-127301.30140623734</v>
      </c>
    </row>
    <row r="99" spans="1:7" s="128" customFormat="1" ht="12.75" customHeight="1" x14ac:dyDescent="0.2">
      <c r="A99" s="80">
        <v>44561</v>
      </c>
      <c r="B99" s="131"/>
      <c r="C99" s="130"/>
      <c r="D99" s="92" t="s">
        <v>86</v>
      </c>
      <c r="E99" s="132">
        <f>'Right to Use Valuation_31-3-20'!F30</f>
        <v>0</v>
      </c>
      <c r="F99" s="83"/>
      <c r="G99" s="105">
        <f t="shared" si="3"/>
        <v>-127301.30140623734</v>
      </c>
    </row>
    <row r="100" spans="1:7" s="128" customFormat="1" ht="12.75" customHeight="1" x14ac:dyDescent="0.2">
      <c r="A100" s="80">
        <v>44561</v>
      </c>
      <c r="B100" s="131"/>
      <c r="C100" s="130"/>
      <c r="D100" s="92" t="s">
        <v>109</v>
      </c>
      <c r="E100" s="132"/>
      <c r="F100" s="53">
        <f>'Liability 31-3-20'!E30</f>
        <v>1010.5771988309716</v>
      </c>
      <c r="G100" s="105">
        <f t="shared" si="3"/>
        <v>-128311.87860506831</v>
      </c>
    </row>
    <row r="101" spans="1:7" s="128" customFormat="1" ht="12.75" customHeight="1" x14ac:dyDescent="0.2">
      <c r="A101" s="80">
        <v>44592</v>
      </c>
      <c r="B101" s="131"/>
      <c r="C101" s="130"/>
      <c r="D101" s="92" t="s">
        <v>86</v>
      </c>
      <c r="E101" s="132">
        <f>'Right to Use Valuation_31-3-20'!F31</f>
        <v>0</v>
      </c>
      <c r="F101" s="83"/>
      <c r="G101" s="105">
        <f t="shared" si="3"/>
        <v>-128311.87860506831</v>
      </c>
    </row>
    <row r="102" spans="1:7" s="128" customFormat="1" ht="12.75" customHeight="1" x14ac:dyDescent="0.2">
      <c r="A102" s="80">
        <v>44592</v>
      </c>
      <c r="B102" s="131"/>
      <c r="C102" s="130"/>
      <c r="D102" s="92" t="s">
        <v>109</v>
      </c>
      <c r="E102" s="132"/>
      <c r="F102" s="53">
        <f>'Liability 31-3-20'!E31</f>
        <v>1018.5996327221947</v>
      </c>
      <c r="G102" s="105">
        <f t="shared" si="3"/>
        <v>-129330.47823779051</v>
      </c>
    </row>
    <row r="103" spans="1:7" s="128" customFormat="1" ht="12.75" customHeight="1" x14ac:dyDescent="0.2">
      <c r="A103" s="80">
        <v>44620</v>
      </c>
      <c r="B103" s="131"/>
      <c r="C103" s="130"/>
      <c r="D103" s="92" t="s">
        <v>86</v>
      </c>
      <c r="E103" s="132">
        <f>'Right to Use Valuation_31-3-20'!F32</f>
        <v>0</v>
      </c>
      <c r="F103" s="83"/>
      <c r="G103" s="105">
        <f t="shared" si="3"/>
        <v>-129330.47823779051</v>
      </c>
    </row>
    <row r="104" spans="1:7" s="128" customFormat="1" ht="12.75" customHeight="1" x14ac:dyDescent="0.2">
      <c r="A104" s="80">
        <v>44620</v>
      </c>
      <c r="B104" s="131"/>
      <c r="C104" s="130"/>
      <c r="D104" s="92" t="s">
        <v>109</v>
      </c>
      <c r="E104" s="132"/>
      <c r="F104" s="53">
        <f>'Liability 31-3-20'!E32</f>
        <v>926.97389116686827</v>
      </c>
      <c r="G104" s="105">
        <f t="shared" si="3"/>
        <v>-130257.45212895737</v>
      </c>
    </row>
    <row r="105" spans="1:7" s="128" customFormat="1" ht="12.75" customHeight="1" x14ac:dyDescent="0.2">
      <c r="A105" s="80">
        <v>44651</v>
      </c>
      <c r="B105" s="131"/>
      <c r="C105" s="130"/>
      <c r="D105" s="92" t="s">
        <v>86</v>
      </c>
      <c r="E105" s="132">
        <f>'Right to Use Valuation_31-3-20'!F33</f>
        <v>0</v>
      </c>
      <c r="F105" s="83"/>
      <c r="G105" s="105">
        <f t="shared" si="3"/>
        <v>-130257.45212895737</v>
      </c>
    </row>
    <row r="106" spans="1:7" s="128" customFormat="1" ht="12.75" customHeight="1" x14ac:dyDescent="0.2">
      <c r="A106" s="80">
        <v>44651</v>
      </c>
      <c r="B106" s="131"/>
      <c r="C106" s="130"/>
      <c r="D106" s="92" t="s">
        <v>109</v>
      </c>
      <c r="E106" s="132"/>
      <c r="F106" s="53">
        <f>'Liability 31-3-20'!E33</f>
        <v>1034.044504221325</v>
      </c>
      <c r="G106" s="105">
        <f t="shared" si="3"/>
        <v>-131291.4966331787</v>
      </c>
    </row>
    <row r="107" spans="1:7" s="128" customFormat="1" ht="12.75" customHeight="1" x14ac:dyDescent="0.2">
      <c r="A107" s="80">
        <v>44681</v>
      </c>
      <c r="B107" s="131"/>
      <c r="C107" s="130"/>
      <c r="D107" s="92" t="s">
        <v>86</v>
      </c>
      <c r="E107" s="132">
        <f>'Right to Use Valuation_31-3-20'!F34</f>
        <v>132300</v>
      </c>
      <c r="F107" s="83"/>
      <c r="G107" s="105">
        <f t="shared" si="3"/>
        <v>1008.5033668213</v>
      </c>
    </row>
    <row r="108" spans="1:7" s="128" customFormat="1" ht="12.75" customHeight="1" x14ac:dyDescent="0.2">
      <c r="A108" s="80">
        <v>44681</v>
      </c>
      <c r="B108" s="131"/>
      <c r="C108" s="130"/>
      <c r="D108" s="92" t="s">
        <v>109</v>
      </c>
      <c r="E108" s="132"/>
      <c r="F108" s="53">
        <f>'Liability 31-3-20'!E34</f>
        <v>1008.5033668208052</v>
      </c>
      <c r="G108" s="105">
        <f t="shared" si="3"/>
        <v>4.9476511776447296E-10</v>
      </c>
    </row>
    <row r="109" spans="1:7" s="128" customFormat="1" ht="12.75" customHeight="1" x14ac:dyDescent="0.2">
      <c r="A109" s="80">
        <v>44712</v>
      </c>
      <c r="B109" s="131"/>
      <c r="C109" s="130"/>
      <c r="D109" s="92" t="s">
        <v>86</v>
      </c>
      <c r="E109" s="132">
        <f>'Right to Use Valuation_31-3-20'!F35</f>
        <v>0</v>
      </c>
      <c r="F109" s="83"/>
      <c r="G109" s="105">
        <f t="shared" si="3"/>
        <v>4.9476511776447296E-10</v>
      </c>
    </row>
    <row r="110" spans="1:7" s="128" customFormat="1" ht="12.75" customHeight="1" x14ac:dyDescent="0.2">
      <c r="A110" s="86">
        <v>44712</v>
      </c>
      <c r="B110" s="131"/>
      <c r="C110" s="130"/>
      <c r="D110" s="92" t="s">
        <v>109</v>
      </c>
      <c r="E110" s="132"/>
      <c r="F110" s="53">
        <f>'Liability 31-3-20'!E35</f>
        <v>0</v>
      </c>
      <c r="G110" s="105">
        <f t="shared" si="3"/>
        <v>4.9476511776447296E-10</v>
      </c>
    </row>
    <row r="111" spans="1:7" s="128" customFormat="1" ht="12.75" customHeight="1" x14ac:dyDescent="0.2">
      <c r="A111" s="129"/>
      <c r="B111" s="131"/>
      <c r="C111" s="130"/>
      <c r="D111" s="92"/>
      <c r="E111" s="132"/>
      <c r="F111" s="132"/>
      <c r="G111" s="105"/>
    </row>
    <row r="112" spans="1:7" s="128" customFormat="1" ht="12.75" customHeight="1" x14ac:dyDescent="0.2">
      <c r="A112" s="129"/>
      <c r="B112" s="131"/>
      <c r="C112" s="130"/>
      <c r="D112" s="131"/>
      <c r="E112" s="132"/>
      <c r="F112" s="132"/>
      <c r="G112" s="132"/>
    </row>
    <row r="113" spans="1:7" ht="12.75" customHeight="1" x14ac:dyDescent="0.2">
      <c r="A113" s="107"/>
      <c r="B113" s="108"/>
      <c r="C113" s="39"/>
      <c r="D113" s="108"/>
      <c r="E113" s="109"/>
      <c r="F113" s="109"/>
      <c r="G113" s="109"/>
    </row>
    <row r="114" spans="1:7" ht="12.75" customHeight="1" x14ac:dyDescent="0.2">
      <c r="A114" s="107"/>
      <c r="B114" s="108"/>
      <c r="C114" s="39"/>
      <c r="D114" s="108"/>
      <c r="E114" s="109"/>
      <c r="F114" s="109"/>
      <c r="G114" s="109"/>
    </row>
    <row r="115" spans="1:7" ht="12.75" customHeight="1" x14ac:dyDescent="0.2">
      <c r="A115" s="107"/>
      <c r="B115" s="108"/>
      <c r="C115" s="39"/>
      <c r="D115" s="108"/>
      <c r="E115" s="109"/>
      <c r="F115" s="109"/>
      <c r="G115" s="109"/>
    </row>
    <row r="116" spans="1:7" ht="12.75" customHeight="1" x14ac:dyDescent="0.2">
      <c r="D116" s="5"/>
    </row>
    <row r="117" spans="1:7" ht="12.75" customHeight="1" x14ac:dyDescent="0.2">
      <c r="A117" s="145" t="s">
        <v>118</v>
      </c>
      <c r="B117" s="146"/>
      <c r="C117" s="146"/>
      <c r="D117" s="146"/>
      <c r="E117" s="146"/>
      <c r="F117" s="146"/>
      <c r="G117" s="147"/>
    </row>
    <row r="118" spans="1:7" ht="12.75" customHeight="1" x14ac:dyDescent="0.2">
      <c r="A118" s="100" t="s">
        <v>5</v>
      </c>
      <c r="B118" s="101" t="s">
        <v>111</v>
      </c>
      <c r="C118" s="101" t="s">
        <v>112</v>
      </c>
      <c r="D118" s="102" t="s">
        <v>113</v>
      </c>
      <c r="E118" s="103" t="s">
        <v>114</v>
      </c>
      <c r="F118" s="103" t="s">
        <v>115</v>
      </c>
      <c r="G118" s="103" t="s">
        <v>116</v>
      </c>
    </row>
    <row r="119" spans="1:7" ht="12.75" customHeight="1" x14ac:dyDescent="0.2">
      <c r="A119" s="80">
        <v>43770</v>
      </c>
      <c r="B119" s="90"/>
      <c r="C119" s="91" t="s">
        <v>66</v>
      </c>
      <c r="D119" s="92" t="s">
        <v>110</v>
      </c>
      <c r="E119" s="104">
        <f>'Asset - Right to Use 31-3-20'!E4</f>
        <v>0</v>
      </c>
      <c r="F119" s="104"/>
      <c r="G119" s="104">
        <f>E119-F119</f>
        <v>0</v>
      </c>
    </row>
    <row r="120" spans="1:7" ht="12.75" customHeight="1" x14ac:dyDescent="0.2">
      <c r="A120" s="80">
        <v>43799</v>
      </c>
      <c r="B120" s="90"/>
      <c r="C120" s="91"/>
      <c r="D120" s="92" t="s">
        <v>159</v>
      </c>
      <c r="E120" s="104">
        <f>'Right to Use -deposit 31-3-20'!E4</f>
        <v>1358.1889086216222</v>
      </c>
      <c r="F120" s="104"/>
      <c r="G120" s="105">
        <f t="shared" ref="G120:G151" si="4">G119+E120-F120</f>
        <v>1358.1889086216222</v>
      </c>
    </row>
    <row r="121" spans="1:7" ht="12.75" customHeight="1" x14ac:dyDescent="0.2">
      <c r="A121" s="80">
        <v>43799</v>
      </c>
      <c r="B121" s="90"/>
      <c r="C121" s="91"/>
      <c r="D121" s="92" t="s">
        <v>110</v>
      </c>
      <c r="E121" s="104">
        <f>'Asset - Right to Use 31-3-20'!E5</f>
        <v>18362.005097829962</v>
      </c>
      <c r="F121" s="104"/>
      <c r="G121" s="105">
        <f t="shared" si="4"/>
        <v>19720.194006451584</v>
      </c>
    </row>
    <row r="122" spans="1:7" ht="12.75" customHeight="1" x14ac:dyDescent="0.2">
      <c r="A122" s="80">
        <v>43830</v>
      </c>
      <c r="B122" s="90"/>
      <c r="C122" s="91"/>
      <c r="D122" s="92" t="s">
        <v>159</v>
      </c>
      <c r="E122" s="104">
        <f>'Right to Use -deposit 31-3-20'!E5</f>
        <v>1358.1889086216222</v>
      </c>
      <c r="F122" s="104"/>
      <c r="G122" s="105">
        <f t="shared" si="4"/>
        <v>21078.382915073205</v>
      </c>
    </row>
    <row r="123" spans="1:7" ht="12.75" customHeight="1" x14ac:dyDescent="0.2">
      <c r="A123" s="80">
        <v>43830</v>
      </c>
      <c r="B123" s="90"/>
      <c r="C123" s="91"/>
      <c r="D123" s="92" t="s">
        <v>110</v>
      </c>
      <c r="E123" s="104">
        <f>'Asset - Right to Use 31-3-20'!E6</f>
        <v>19628.350276990648</v>
      </c>
      <c r="F123" s="104"/>
      <c r="G123" s="105">
        <f t="shared" si="4"/>
        <v>40706.733192063853</v>
      </c>
    </row>
    <row r="124" spans="1:7" ht="12.75" customHeight="1" x14ac:dyDescent="0.2">
      <c r="A124" s="80">
        <v>43861</v>
      </c>
      <c r="B124" s="90"/>
      <c r="C124" s="91"/>
      <c r="D124" s="92" t="s">
        <v>159</v>
      </c>
      <c r="E124" s="104">
        <f>'Right to Use -deposit 31-3-20'!E6</f>
        <v>1358.1889086216222</v>
      </c>
      <c r="F124" s="104"/>
      <c r="G124" s="105">
        <f t="shared" si="4"/>
        <v>42064.922100685479</v>
      </c>
    </row>
    <row r="125" spans="1:7" ht="12.75" customHeight="1" x14ac:dyDescent="0.2">
      <c r="A125" s="80">
        <v>43861</v>
      </c>
      <c r="B125" s="90"/>
      <c r="C125" s="91"/>
      <c r="D125" s="92" t="s">
        <v>110</v>
      </c>
      <c r="E125" s="104">
        <f>'Asset - Right to Use 31-3-20'!E7</f>
        <v>19628.350276990648</v>
      </c>
      <c r="F125" s="104"/>
      <c r="G125" s="105">
        <f t="shared" si="4"/>
        <v>61693.272377676127</v>
      </c>
    </row>
    <row r="126" spans="1:7" ht="12.75" customHeight="1" x14ac:dyDescent="0.2">
      <c r="A126" s="80">
        <v>43890</v>
      </c>
      <c r="B126" s="90"/>
      <c r="C126" s="91"/>
      <c r="D126" s="92" t="s">
        <v>159</v>
      </c>
      <c r="E126" s="104">
        <f>'Right to Use -deposit 31-3-20'!E7</f>
        <v>1358.1889086216222</v>
      </c>
      <c r="F126" s="104"/>
      <c r="G126" s="105">
        <f t="shared" si="4"/>
        <v>63051.461286297752</v>
      </c>
    </row>
    <row r="127" spans="1:7" ht="12.75" customHeight="1" x14ac:dyDescent="0.2">
      <c r="A127" s="80">
        <v>43890</v>
      </c>
      <c r="B127" s="90"/>
      <c r="C127" s="91" t="s">
        <v>66</v>
      </c>
      <c r="D127" s="92" t="s">
        <v>110</v>
      </c>
      <c r="E127" s="104">
        <f>'Asset - Right to Use 31-3-20'!E8</f>
        <v>18362.005097829962</v>
      </c>
      <c r="F127" s="104"/>
      <c r="G127" s="105">
        <f t="shared" si="4"/>
        <v>81413.466384127707</v>
      </c>
    </row>
    <row r="128" spans="1:7" ht="12.75" customHeight="1" x14ac:dyDescent="0.2">
      <c r="A128" s="80">
        <v>43921</v>
      </c>
      <c r="B128" s="90"/>
      <c r="C128" s="91"/>
      <c r="D128" s="92" t="s">
        <v>159</v>
      </c>
      <c r="E128" s="104">
        <f>'Right to Use -deposit 31-3-20'!E8</f>
        <v>1358.1889086216222</v>
      </c>
      <c r="F128" s="104"/>
      <c r="G128" s="105">
        <f t="shared" si="4"/>
        <v>82771.655292749332</v>
      </c>
    </row>
    <row r="129" spans="1:7" ht="12.75" customHeight="1" x14ac:dyDescent="0.2">
      <c r="A129" s="80">
        <v>43921</v>
      </c>
      <c r="B129" s="90"/>
      <c r="C129" s="91"/>
      <c r="D129" s="92" t="s">
        <v>110</v>
      </c>
      <c r="E129" s="104">
        <f>'Asset - Right to Use 31-3-20'!E9</f>
        <v>19628.350276990648</v>
      </c>
      <c r="F129" s="104"/>
      <c r="G129" s="105">
        <f t="shared" si="4"/>
        <v>102400.00556973998</v>
      </c>
    </row>
    <row r="130" spans="1:7" ht="12.75" customHeight="1" x14ac:dyDescent="0.2">
      <c r="A130" s="80">
        <v>43951</v>
      </c>
      <c r="B130" s="90"/>
      <c r="C130" s="91"/>
      <c r="D130" s="92" t="s">
        <v>159</v>
      </c>
      <c r="E130" s="104">
        <f>'Right to Use -deposit 31-3-20'!E9</f>
        <v>1358.1889086216222</v>
      </c>
      <c r="F130" s="104"/>
      <c r="G130" s="105">
        <f t="shared" si="4"/>
        <v>103758.19447836161</v>
      </c>
    </row>
    <row r="131" spans="1:7" ht="12.75" customHeight="1" x14ac:dyDescent="0.2">
      <c r="A131" s="80">
        <v>43951</v>
      </c>
      <c r="B131" s="90"/>
      <c r="C131" s="91"/>
      <c r="D131" s="92" t="s">
        <v>110</v>
      </c>
      <c r="E131" s="104">
        <f>'Asset - Right to Use 31-3-20'!E10</f>
        <v>18995.177687410305</v>
      </c>
      <c r="F131" s="104"/>
      <c r="G131" s="105">
        <f t="shared" si="4"/>
        <v>122753.37216577191</v>
      </c>
    </row>
    <row r="132" spans="1:7" ht="12.75" customHeight="1" x14ac:dyDescent="0.2">
      <c r="A132" s="80">
        <v>43982</v>
      </c>
      <c r="B132" s="90"/>
      <c r="C132" s="91"/>
      <c r="D132" s="92" t="s">
        <v>159</v>
      </c>
      <c r="E132" s="104">
        <f>'Right to Use -deposit 31-3-20'!E10</f>
        <v>1358.1889086216222</v>
      </c>
      <c r="F132" s="104"/>
      <c r="G132" s="105">
        <f t="shared" si="4"/>
        <v>124111.56107439354</v>
      </c>
    </row>
    <row r="133" spans="1:7" ht="12.75" customHeight="1" x14ac:dyDescent="0.2">
      <c r="A133" s="80">
        <v>43982</v>
      </c>
      <c r="B133" s="90"/>
      <c r="C133" s="91"/>
      <c r="D133" s="92" t="s">
        <v>110</v>
      </c>
      <c r="E133" s="104">
        <f>'Asset - Right to Use 31-3-20'!E11</f>
        <v>19628.350276990648</v>
      </c>
      <c r="F133" s="104"/>
      <c r="G133" s="105">
        <f t="shared" si="4"/>
        <v>143739.91135138419</v>
      </c>
    </row>
    <row r="134" spans="1:7" ht="12.75" customHeight="1" x14ac:dyDescent="0.2">
      <c r="A134" s="80">
        <v>44012</v>
      </c>
      <c r="B134" s="90"/>
      <c r="C134" s="91"/>
      <c r="D134" s="92" t="s">
        <v>159</v>
      </c>
      <c r="E134" s="104">
        <f>'Right to Use -deposit 31-3-20'!E11</f>
        <v>1358.1889086216222</v>
      </c>
      <c r="F134" s="104"/>
      <c r="G134" s="105">
        <f t="shared" si="4"/>
        <v>145098.1002600058</v>
      </c>
    </row>
    <row r="135" spans="1:7" ht="12.75" customHeight="1" x14ac:dyDescent="0.2">
      <c r="A135" s="80">
        <v>44012</v>
      </c>
      <c r="B135" s="90"/>
      <c r="C135" s="91"/>
      <c r="D135" s="92" t="s">
        <v>110</v>
      </c>
      <c r="E135" s="104">
        <f>'Asset - Right to Use 31-3-20'!E12</f>
        <v>18995.177687410305</v>
      </c>
      <c r="F135" s="104"/>
      <c r="G135" s="105">
        <f t="shared" si="4"/>
        <v>164093.27794741609</v>
      </c>
    </row>
    <row r="136" spans="1:7" ht="12.75" customHeight="1" x14ac:dyDescent="0.2">
      <c r="A136" s="80">
        <v>44043</v>
      </c>
      <c r="B136" s="90"/>
      <c r="C136" s="91"/>
      <c r="D136" s="92" t="s">
        <v>159</v>
      </c>
      <c r="E136" s="104">
        <f>'Right to Use -deposit 31-3-20'!E12</f>
        <v>1358.1889086216222</v>
      </c>
      <c r="F136" s="104"/>
      <c r="G136" s="105">
        <f t="shared" si="4"/>
        <v>165451.4668560377</v>
      </c>
    </row>
    <row r="137" spans="1:7" ht="12.75" customHeight="1" x14ac:dyDescent="0.2">
      <c r="A137" s="80">
        <v>44043</v>
      </c>
      <c r="B137" s="90"/>
      <c r="C137" s="91"/>
      <c r="D137" s="92" t="s">
        <v>110</v>
      </c>
      <c r="E137" s="104">
        <f>'Asset - Right to Use 31-3-20'!E13</f>
        <v>19628.350276990648</v>
      </c>
      <c r="F137" s="104"/>
      <c r="G137" s="105">
        <f t="shared" si="4"/>
        <v>185079.81713302835</v>
      </c>
    </row>
    <row r="138" spans="1:7" ht="12.75" customHeight="1" x14ac:dyDescent="0.2">
      <c r="A138" s="80">
        <v>44074</v>
      </c>
      <c r="B138" s="90"/>
      <c r="C138" s="91"/>
      <c r="D138" s="92" t="s">
        <v>159</v>
      </c>
      <c r="E138" s="104">
        <f>'Right to Use -deposit 31-3-20'!E13</f>
        <v>1358.1889086216222</v>
      </c>
      <c r="F138" s="104"/>
      <c r="G138" s="105">
        <f t="shared" si="4"/>
        <v>186438.00604164996</v>
      </c>
    </row>
    <row r="139" spans="1:7" ht="12.75" customHeight="1" x14ac:dyDescent="0.2">
      <c r="A139" s="80">
        <v>44074</v>
      </c>
      <c r="B139" s="90"/>
      <c r="C139" s="91"/>
      <c r="D139" s="92" t="s">
        <v>110</v>
      </c>
      <c r="E139" s="104">
        <f>'Asset - Right to Use 31-3-20'!E14</f>
        <v>19628.350276990648</v>
      </c>
      <c r="F139" s="104"/>
      <c r="G139" s="105">
        <f t="shared" si="4"/>
        <v>206066.35631864061</v>
      </c>
    </row>
    <row r="140" spans="1:7" ht="12.75" customHeight="1" x14ac:dyDescent="0.2">
      <c r="A140" s="80">
        <v>44104</v>
      </c>
      <c r="B140" s="90"/>
      <c r="C140" s="91"/>
      <c r="D140" s="92" t="s">
        <v>159</v>
      </c>
      <c r="E140" s="104">
        <f>'Right to Use -deposit 31-3-20'!E14</f>
        <v>1358.1889086216222</v>
      </c>
      <c r="F140" s="104"/>
      <c r="G140" s="105">
        <f t="shared" si="4"/>
        <v>207424.54522726222</v>
      </c>
    </row>
    <row r="141" spans="1:7" ht="12.75" customHeight="1" x14ac:dyDescent="0.2">
      <c r="A141" s="80">
        <v>44104</v>
      </c>
      <c r="B141" s="90"/>
      <c r="C141" s="91"/>
      <c r="D141" s="92" t="s">
        <v>110</v>
      </c>
      <c r="E141" s="104">
        <f>'Asset - Right to Use 31-3-20'!E15</f>
        <v>18995.177687410305</v>
      </c>
      <c r="F141" s="104"/>
      <c r="G141" s="105">
        <f t="shared" si="4"/>
        <v>226419.72291467251</v>
      </c>
    </row>
    <row r="142" spans="1:7" ht="12.75" customHeight="1" x14ac:dyDescent="0.2">
      <c r="A142" s="80">
        <v>44135</v>
      </c>
      <c r="B142" s="90"/>
      <c r="C142" s="91"/>
      <c r="D142" s="92" t="s">
        <v>159</v>
      </c>
      <c r="E142" s="104">
        <f>'Right to Use -deposit 31-3-20'!E15</f>
        <v>1358.1889086216222</v>
      </c>
      <c r="F142" s="104"/>
      <c r="G142" s="105">
        <f t="shared" si="4"/>
        <v>227777.91182329413</v>
      </c>
    </row>
    <row r="143" spans="1:7" ht="12.75" customHeight="1" x14ac:dyDescent="0.2">
      <c r="A143" s="80">
        <v>44135</v>
      </c>
      <c r="B143" s="90"/>
      <c r="C143" s="91"/>
      <c r="D143" s="92" t="s">
        <v>110</v>
      </c>
      <c r="E143" s="104">
        <f>'Asset - Right to Use 31-3-20'!E16</f>
        <v>19628.350276990648</v>
      </c>
      <c r="F143" s="104"/>
      <c r="G143" s="105">
        <f t="shared" si="4"/>
        <v>247406.26210028477</v>
      </c>
    </row>
    <row r="144" spans="1:7" ht="12.75" customHeight="1" x14ac:dyDescent="0.2">
      <c r="A144" s="80">
        <v>44165</v>
      </c>
      <c r="B144" s="90"/>
      <c r="C144" s="91"/>
      <c r="D144" s="92" t="s">
        <v>159</v>
      </c>
      <c r="E144" s="104">
        <f>'Right to Use -deposit 31-3-20'!E16</f>
        <v>1358.1889086216222</v>
      </c>
      <c r="F144" s="104"/>
      <c r="G144" s="105">
        <f t="shared" si="4"/>
        <v>248764.45100890638</v>
      </c>
    </row>
    <row r="145" spans="1:7" ht="12.75" customHeight="1" x14ac:dyDescent="0.2">
      <c r="A145" s="80">
        <v>44165</v>
      </c>
      <c r="B145" s="90"/>
      <c r="C145" s="91"/>
      <c r="D145" s="92" t="s">
        <v>110</v>
      </c>
      <c r="E145" s="104">
        <f>'Asset - Right to Use 31-3-20'!E17</f>
        <v>18995.177687410305</v>
      </c>
      <c r="F145" s="104"/>
      <c r="G145" s="105">
        <f t="shared" si="4"/>
        <v>267759.62869631668</v>
      </c>
    </row>
    <row r="146" spans="1:7" ht="12.75" customHeight="1" x14ac:dyDescent="0.2">
      <c r="A146" s="80">
        <v>44196</v>
      </c>
      <c r="B146" s="90"/>
      <c r="C146" s="91"/>
      <c r="D146" s="92" t="s">
        <v>159</v>
      </c>
      <c r="E146" s="104">
        <f>'Right to Use -deposit 31-3-20'!E17</f>
        <v>1358.1889086216222</v>
      </c>
      <c r="F146" s="104"/>
      <c r="G146" s="105">
        <f t="shared" si="4"/>
        <v>269117.81760493829</v>
      </c>
    </row>
    <row r="147" spans="1:7" ht="12.75" customHeight="1" x14ac:dyDescent="0.2">
      <c r="A147" s="80">
        <v>44196</v>
      </c>
      <c r="B147" s="90"/>
      <c r="C147" s="91"/>
      <c r="D147" s="92" t="s">
        <v>110</v>
      </c>
      <c r="E147" s="104">
        <f>'Asset - Right to Use 31-3-20'!E18</f>
        <v>19628.350276990648</v>
      </c>
      <c r="F147" s="104"/>
      <c r="G147" s="105">
        <f t="shared" si="4"/>
        <v>288746.16788192897</v>
      </c>
    </row>
    <row r="148" spans="1:7" ht="12.75" customHeight="1" x14ac:dyDescent="0.2">
      <c r="A148" s="80">
        <v>44227</v>
      </c>
      <c r="B148" s="90"/>
      <c r="C148" s="91"/>
      <c r="D148" s="92" t="s">
        <v>159</v>
      </c>
      <c r="E148" s="104">
        <f>'Right to Use -deposit 31-3-20'!E18</f>
        <v>1358.1889086216222</v>
      </c>
      <c r="F148" s="104"/>
      <c r="G148" s="105">
        <f t="shared" si="4"/>
        <v>290104.35679055058</v>
      </c>
    </row>
    <row r="149" spans="1:7" ht="12.75" customHeight="1" x14ac:dyDescent="0.2">
      <c r="A149" s="86">
        <v>44227</v>
      </c>
      <c r="B149" s="90"/>
      <c r="C149" s="91"/>
      <c r="D149" s="92" t="s">
        <v>110</v>
      </c>
      <c r="E149" s="104">
        <f>'Asset - Right to Use 31-3-20'!E19</f>
        <v>19628.350276990648</v>
      </c>
      <c r="F149" s="104"/>
      <c r="G149" s="105">
        <f t="shared" si="4"/>
        <v>309732.7070675412</v>
      </c>
    </row>
    <row r="150" spans="1:7" ht="12.75" customHeight="1" x14ac:dyDescent="0.2">
      <c r="A150" s="80">
        <v>44255</v>
      </c>
      <c r="B150" s="90"/>
      <c r="C150" s="91"/>
      <c r="D150" s="92" t="s">
        <v>159</v>
      </c>
      <c r="E150" s="104">
        <f>'Right to Use -deposit 31-3-20'!E19</f>
        <v>1358.1889086216222</v>
      </c>
      <c r="F150" s="104"/>
      <c r="G150" s="105">
        <f t="shared" si="4"/>
        <v>311090.89597616281</v>
      </c>
    </row>
    <row r="151" spans="1:7" ht="12.75" customHeight="1" x14ac:dyDescent="0.2">
      <c r="A151" s="80">
        <v>44255</v>
      </c>
      <c r="B151" s="90"/>
      <c r="C151" s="91"/>
      <c r="D151" s="92" t="s">
        <v>110</v>
      </c>
      <c r="E151" s="104">
        <f>'Asset - Right to Use 31-3-20'!E20</f>
        <v>17728.832508249619</v>
      </c>
      <c r="F151" s="104"/>
      <c r="G151" s="105">
        <f t="shared" si="4"/>
        <v>328819.72848441242</v>
      </c>
    </row>
    <row r="152" spans="1:7" s="128" customFormat="1" ht="12.75" customHeight="1" x14ac:dyDescent="0.2">
      <c r="A152" s="80">
        <v>44286</v>
      </c>
      <c r="B152" s="90"/>
      <c r="C152" s="91"/>
      <c r="D152" s="92" t="s">
        <v>159</v>
      </c>
      <c r="E152" s="104">
        <f>'Right to Use -deposit 31-3-20'!E20</f>
        <v>1358.1889086216222</v>
      </c>
      <c r="F152" s="104"/>
      <c r="G152" s="105">
        <f t="shared" ref="G152:G190" si="5">G151+E152-F152</f>
        <v>330177.91739303403</v>
      </c>
    </row>
    <row r="153" spans="1:7" s="128" customFormat="1" ht="12.75" customHeight="1" x14ac:dyDescent="0.2">
      <c r="A153" s="80">
        <v>44286</v>
      </c>
      <c r="B153" s="90"/>
      <c r="C153" s="91"/>
      <c r="D153" s="92" t="s">
        <v>110</v>
      </c>
      <c r="E153" s="104">
        <f>'Asset - Right to Use 31-3-20'!E21</f>
        <v>19628.350276990648</v>
      </c>
      <c r="F153" s="104"/>
      <c r="G153" s="105">
        <f t="shared" si="5"/>
        <v>349806.26767002465</v>
      </c>
    </row>
    <row r="154" spans="1:7" s="128" customFormat="1" ht="12.75" customHeight="1" x14ac:dyDescent="0.2">
      <c r="A154" s="80">
        <v>44316</v>
      </c>
      <c r="B154" s="90"/>
      <c r="C154" s="91"/>
      <c r="D154" s="92" t="s">
        <v>159</v>
      </c>
      <c r="E154" s="104">
        <f>'Right to Use -deposit 31-3-20'!E21</f>
        <v>1358.1889086216222</v>
      </c>
      <c r="F154" s="104"/>
      <c r="G154" s="105">
        <f t="shared" si="5"/>
        <v>351164.45657864626</v>
      </c>
    </row>
    <row r="155" spans="1:7" s="128" customFormat="1" ht="12.75" customHeight="1" x14ac:dyDescent="0.2">
      <c r="A155" s="80">
        <v>44316</v>
      </c>
      <c r="B155" s="90"/>
      <c r="C155" s="91"/>
      <c r="D155" s="92" t="s">
        <v>110</v>
      </c>
      <c r="E155" s="104">
        <f>'Asset - Right to Use 31-3-20'!E22</f>
        <v>18995.177687410305</v>
      </c>
      <c r="F155" s="104"/>
      <c r="G155" s="105">
        <f t="shared" si="5"/>
        <v>370159.63426605659</v>
      </c>
    </row>
    <row r="156" spans="1:7" s="128" customFormat="1" ht="12.75" customHeight="1" x14ac:dyDescent="0.2">
      <c r="A156" s="80">
        <v>44347</v>
      </c>
      <c r="B156" s="90"/>
      <c r="C156" s="91"/>
      <c r="D156" s="92" t="s">
        <v>159</v>
      </c>
      <c r="E156" s="104">
        <f>'Right to Use -deposit 31-3-20'!E22</f>
        <v>1358.1889086216222</v>
      </c>
      <c r="F156" s="104"/>
      <c r="G156" s="105">
        <f t="shared" si="5"/>
        <v>371517.8231746782</v>
      </c>
    </row>
    <row r="157" spans="1:7" s="128" customFormat="1" ht="12.75" customHeight="1" x14ac:dyDescent="0.2">
      <c r="A157" s="80">
        <v>44347</v>
      </c>
      <c r="B157" s="90"/>
      <c r="C157" s="91"/>
      <c r="D157" s="92" t="s">
        <v>110</v>
      </c>
      <c r="E157" s="104">
        <f>'Asset - Right to Use 31-3-20'!E23</f>
        <v>19628.350276990648</v>
      </c>
      <c r="F157" s="104"/>
      <c r="G157" s="105">
        <f t="shared" si="5"/>
        <v>391146.17345166882</v>
      </c>
    </row>
    <row r="158" spans="1:7" s="128" customFormat="1" ht="12.75" customHeight="1" x14ac:dyDescent="0.2">
      <c r="A158" s="80">
        <v>44377</v>
      </c>
      <c r="B158" s="90"/>
      <c r="C158" s="91"/>
      <c r="D158" s="92" t="s">
        <v>159</v>
      </c>
      <c r="E158" s="104">
        <f>'Right to Use -deposit 31-3-20'!E23</f>
        <v>1358.1889086216222</v>
      </c>
      <c r="F158" s="104"/>
      <c r="G158" s="105">
        <f t="shared" si="5"/>
        <v>392504.36236029043</v>
      </c>
    </row>
    <row r="159" spans="1:7" s="128" customFormat="1" ht="12.75" customHeight="1" x14ac:dyDescent="0.2">
      <c r="A159" s="80">
        <v>44377</v>
      </c>
      <c r="B159" s="90"/>
      <c r="C159" s="91"/>
      <c r="D159" s="92" t="s">
        <v>110</v>
      </c>
      <c r="E159" s="104">
        <f>'Asset - Right to Use 31-3-20'!E24</f>
        <v>18995.177687410305</v>
      </c>
      <c r="F159" s="104"/>
      <c r="G159" s="105">
        <f t="shared" si="5"/>
        <v>411499.54004770075</v>
      </c>
    </row>
    <row r="160" spans="1:7" s="128" customFormat="1" ht="12.75" customHeight="1" x14ac:dyDescent="0.2">
      <c r="A160" s="80">
        <v>44408</v>
      </c>
      <c r="B160" s="90"/>
      <c r="C160" s="91"/>
      <c r="D160" s="92" t="s">
        <v>159</v>
      </c>
      <c r="E160" s="104">
        <f>'Right to Use -deposit 31-3-20'!E24</f>
        <v>1358.1889086216222</v>
      </c>
      <c r="F160" s="104"/>
      <c r="G160" s="105">
        <f t="shared" si="5"/>
        <v>412857.72895632236</v>
      </c>
    </row>
    <row r="161" spans="1:7" s="128" customFormat="1" ht="12.75" customHeight="1" x14ac:dyDescent="0.2">
      <c r="A161" s="80">
        <v>44408</v>
      </c>
      <c r="B161" s="90"/>
      <c r="C161" s="91"/>
      <c r="D161" s="92" t="s">
        <v>110</v>
      </c>
      <c r="E161" s="104">
        <f>'Asset - Right to Use 31-3-20'!E25</f>
        <v>19628.350276990648</v>
      </c>
      <c r="F161" s="104"/>
      <c r="G161" s="105">
        <f t="shared" si="5"/>
        <v>432486.07923331298</v>
      </c>
    </row>
    <row r="162" spans="1:7" s="128" customFormat="1" ht="12.75" customHeight="1" x14ac:dyDescent="0.2">
      <c r="A162" s="80">
        <v>44439</v>
      </c>
      <c r="B162" s="90"/>
      <c r="C162" s="91"/>
      <c r="D162" s="92" t="s">
        <v>159</v>
      </c>
      <c r="E162" s="104">
        <f>'Right to Use -deposit 31-3-20'!E25</f>
        <v>1358.1889086216222</v>
      </c>
      <c r="F162" s="104"/>
      <c r="G162" s="105">
        <f t="shared" si="5"/>
        <v>433844.26814193459</v>
      </c>
    </row>
    <row r="163" spans="1:7" s="128" customFormat="1" ht="12.75" customHeight="1" x14ac:dyDescent="0.2">
      <c r="A163" s="80">
        <v>44439</v>
      </c>
      <c r="B163" s="90"/>
      <c r="C163" s="91"/>
      <c r="D163" s="92" t="s">
        <v>110</v>
      </c>
      <c r="E163" s="104">
        <f>'Asset - Right to Use 31-3-20'!E26</f>
        <v>19628.350276990648</v>
      </c>
      <c r="F163" s="104"/>
      <c r="G163" s="105">
        <f t="shared" si="5"/>
        <v>453472.61841892521</v>
      </c>
    </row>
    <row r="164" spans="1:7" s="128" customFormat="1" ht="12.75" customHeight="1" x14ac:dyDescent="0.2">
      <c r="A164" s="80">
        <v>44469</v>
      </c>
      <c r="B164" s="90"/>
      <c r="C164" s="91"/>
      <c r="D164" s="92" t="s">
        <v>159</v>
      </c>
      <c r="E164" s="104">
        <f>'Right to Use -deposit 31-3-20'!E26</f>
        <v>1358.1889086216222</v>
      </c>
      <c r="F164" s="104"/>
      <c r="G164" s="105">
        <f t="shared" si="5"/>
        <v>454830.80732754682</v>
      </c>
    </row>
    <row r="165" spans="1:7" s="128" customFormat="1" ht="12.75" customHeight="1" x14ac:dyDescent="0.2">
      <c r="A165" s="80">
        <v>44469</v>
      </c>
      <c r="B165" s="90"/>
      <c r="C165" s="91"/>
      <c r="D165" s="92" t="s">
        <v>110</v>
      </c>
      <c r="E165" s="104">
        <f>'Asset - Right to Use 31-3-20'!E27</f>
        <v>18995.177687410305</v>
      </c>
      <c r="F165" s="104"/>
      <c r="G165" s="105">
        <f t="shared" si="5"/>
        <v>473825.98501495714</v>
      </c>
    </row>
    <row r="166" spans="1:7" s="128" customFormat="1" ht="12.75" customHeight="1" x14ac:dyDescent="0.2">
      <c r="A166" s="80">
        <v>44500</v>
      </c>
      <c r="B166" s="90"/>
      <c r="C166" s="91"/>
      <c r="D166" s="92" t="s">
        <v>159</v>
      </c>
      <c r="E166" s="104">
        <f>'Right to Use -deposit 31-3-20'!E27</f>
        <v>1358.1889086216222</v>
      </c>
      <c r="F166" s="104"/>
      <c r="G166" s="105">
        <f t="shared" si="5"/>
        <v>475184.17392357875</v>
      </c>
    </row>
    <row r="167" spans="1:7" s="128" customFormat="1" ht="12.75" customHeight="1" x14ac:dyDescent="0.2">
      <c r="A167" s="80">
        <v>44500</v>
      </c>
      <c r="B167" s="90"/>
      <c r="C167" s="91"/>
      <c r="D167" s="92" t="s">
        <v>110</v>
      </c>
      <c r="E167" s="104">
        <f>'Asset - Right to Use 31-3-20'!E28</f>
        <v>19628.350276990648</v>
      </c>
      <c r="F167" s="104"/>
      <c r="G167" s="105">
        <f t="shared" si="5"/>
        <v>494812.52420056937</v>
      </c>
    </row>
    <row r="168" spans="1:7" s="128" customFormat="1" ht="12.75" customHeight="1" x14ac:dyDescent="0.2">
      <c r="A168" s="80">
        <v>44530</v>
      </c>
      <c r="B168" s="90"/>
      <c r="C168" s="91"/>
      <c r="D168" s="92" t="s">
        <v>159</v>
      </c>
      <c r="E168" s="104">
        <f>'Right to Use -deposit 31-3-20'!E28</f>
        <v>1358.1889086216222</v>
      </c>
      <c r="F168" s="104"/>
      <c r="G168" s="105">
        <f t="shared" si="5"/>
        <v>496170.71310919098</v>
      </c>
    </row>
    <row r="169" spans="1:7" s="128" customFormat="1" ht="12.75" customHeight="1" x14ac:dyDescent="0.2">
      <c r="A169" s="80">
        <v>44530</v>
      </c>
      <c r="B169" s="90"/>
      <c r="C169" s="91"/>
      <c r="D169" s="92" t="s">
        <v>110</v>
      </c>
      <c r="E169" s="104">
        <f>'Asset - Right to Use 31-3-20'!E29</f>
        <v>18995.177687410305</v>
      </c>
      <c r="F169" s="104"/>
      <c r="G169" s="105">
        <f t="shared" si="5"/>
        <v>515165.89079660131</v>
      </c>
    </row>
    <row r="170" spans="1:7" s="128" customFormat="1" ht="12.75" customHeight="1" x14ac:dyDescent="0.2">
      <c r="A170" s="80">
        <v>44561</v>
      </c>
      <c r="B170" s="90"/>
      <c r="C170" s="91"/>
      <c r="D170" s="92" t="s">
        <v>159</v>
      </c>
      <c r="E170" s="104">
        <f>'Right to Use -deposit 31-3-20'!E29</f>
        <v>1358.1889086216222</v>
      </c>
      <c r="F170" s="104"/>
      <c r="G170" s="105">
        <f t="shared" si="5"/>
        <v>516524.07970522292</v>
      </c>
    </row>
    <row r="171" spans="1:7" s="128" customFormat="1" ht="12.75" customHeight="1" x14ac:dyDescent="0.2">
      <c r="A171" s="80">
        <v>44561</v>
      </c>
      <c r="B171" s="90"/>
      <c r="C171" s="91"/>
      <c r="D171" s="92" t="s">
        <v>110</v>
      </c>
      <c r="E171" s="104">
        <f>'Asset - Right to Use 31-3-20'!E30</f>
        <v>19628.350276990648</v>
      </c>
      <c r="F171" s="104"/>
      <c r="G171" s="105">
        <f t="shared" si="5"/>
        <v>536152.42998221354</v>
      </c>
    </row>
    <row r="172" spans="1:7" s="128" customFormat="1" ht="12.75" customHeight="1" x14ac:dyDescent="0.2">
      <c r="A172" s="80">
        <v>44592</v>
      </c>
      <c r="B172" s="90"/>
      <c r="C172" s="91"/>
      <c r="D172" s="92" t="s">
        <v>159</v>
      </c>
      <c r="E172" s="104">
        <f>'Right to Use -deposit 31-3-20'!E30</f>
        <v>1358.1889086216222</v>
      </c>
      <c r="F172" s="104"/>
      <c r="G172" s="105">
        <f t="shared" si="5"/>
        <v>537510.61889083521</v>
      </c>
    </row>
    <row r="173" spans="1:7" s="128" customFormat="1" ht="12.75" customHeight="1" x14ac:dyDescent="0.2">
      <c r="A173" s="80">
        <v>44592</v>
      </c>
      <c r="B173" s="90"/>
      <c r="C173" s="91"/>
      <c r="D173" s="92" t="s">
        <v>110</v>
      </c>
      <c r="E173" s="104">
        <f>'Asset - Right to Use 31-3-20'!E31</f>
        <v>19628.350276990648</v>
      </c>
      <c r="F173" s="104"/>
      <c r="G173" s="105">
        <f t="shared" si="5"/>
        <v>557138.96916782588</v>
      </c>
    </row>
    <row r="174" spans="1:7" s="128" customFormat="1" ht="12.75" customHeight="1" x14ac:dyDescent="0.2">
      <c r="A174" s="80">
        <v>44620</v>
      </c>
      <c r="B174" s="90"/>
      <c r="C174" s="91"/>
      <c r="D174" s="92" t="s">
        <v>159</v>
      </c>
      <c r="E174" s="104">
        <f>'Right to Use -deposit 31-3-20'!E31</f>
        <v>1358.1889086216222</v>
      </c>
      <c r="F174" s="104"/>
      <c r="G174" s="105">
        <f t="shared" si="5"/>
        <v>558497.15807644755</v>
      </c>
    </row>
    <row r="175" spans="1:7" s="128" customFormat="1" ht="12.75" customHeight="1" x14ac:dyDescent="0.2">
      <c r="A175" s="80">
        <v>44620</v>
      </c>
      <c r="B175" s="90"/>
      <c r="C175" s="91"/>
      <c r="D175" s="92" t="s">
        <v>110</v>
      </c>
      <c r="E175" s="104">
        <f>'Asset - Right to Use 31-3-20'!E32</f>
        <v>17728.832508249619</v>
      </c>
      <c r="F175" s="104"/>
      <c r="G175" s="105">
        <f t="shared" si="5"/>
        <v>576225.99058469723</v>
      </c>
    </row>
    <row r="176" spans="1:7" s="128" customFormat="1" ht="12.75" customHeight="1" x14ac:dyDescent="0.2">
      <c r="A176" s="80">
        <v>44651</v>
      </c>
      <c r="B176" s="90"/>
      <c r="C176" s="91"/>
      <c r="D176" s="92" t="s">
        <v>159</v>
      </c>
      <c r="E176" s="104">
        <f>'Right to Use -deposit 31-3-20'!E32</f>
        <v>1358.1889086216222</v>
      </c>
      <c r="F176" s="104"/>
      <c r="G176" s="105">
        <f t="shared" si="5"/>
        <v>577584.17949331889</v>
      </c>
    </row>
    <row r="177" spans="1:7" s="128" customFormat="1" ht="12.75" customHeight="1" x14ac:dyDescent="0.2">
      <c r="A177" s="80">
        <v>44651</v>
      </c>
      <c r="B177" s="90"/>
      <c r="C177" s="91"/>
      <c r="D177" s="92" t="s">
        <v>110</v>
      </c>
      <c r="E177" s="104">
        <f>'Asset - Right to Use 31-3-20'!E33</f>
        <v>19628.350276990648</v>
      </c>
      <c r="F177" s="104"/>
      <c r="G177" s="105">
        <f t="shared" si="5"/>
        <v>597212.52977030957</v>
      </c>
    </row>
    <row r="178" spans="1:7" s="128" customFormat="1" ht="12.75" customHeight="1" x14ac:dyDescent="0.2">
      <c r="A178" s="80">
        <v>44681</v>
      </c>
      <c r="B178" s="90"/>
      <c r="C178" s="91"/>
      <c r="D178" s="92" t="s">
        <v>159</v>
      </c>
      <c r="E178" s="104">
        <f>'Right to Use -deposit 31-3-20'!E33</f>
        <v>1358.1889086216222</v>
      </c>
      <c r="F178" s="104"/>
      <c r="G178" s="105">
        <f t="shared" si="5"/>
        <v>598570.71867893124</v>
      </c>
    </row>
    <row r="179" spans="1:7" s="128" customFormat="1" ht="12.75" customHeight="1" x14ac:dyDescent="0.2">
      <c r="A179" s="80">
        <v>44681</v>
      </c>
      <c r="B179" s="90"/>
      <c r="C179" s="91"/>
      <c r="D179" s="92" t="s">
        <v>110</v>
      </c>
      <c r="E179" s="104">
        <f>'Asset - Right to Use 31-3-20'!E34</f>
        <v>18995.177687410305</v>
      </c>
      <c r="F179" s="104"/>
      <c r="G179" s="105">
        <f t="shared" si="5"/>
        <v>617565.89636634151</v>
      </c>
    </row>
    <row r="180" spans="1:7" s="128" customFormat="1" ht="12.75" customHeight="1" x14ac:dyDescent="0.2">
      <c r="A180" s="80">
        <v>44712</v>
      </c>
      <c r="B180" s="90"/>
      <c r="C180" s="91"/>
      <c r="D180" s="92" t="s">
        <v>159</v>
      </c>
      <c r="E180" s="104">
        <f>'Right to Use -deposit 31-3-20'!E34</f>
        <v>1358.1889086216222</v>
      </c>
      <c r="F180" s="104"/>
      <c r="G180" s="105">
        <f t="shared" si="5"/>
        <v>618924.08527496317</v>
      </c>
    </row>
    <row r="181" spans="1:7" s="128" customFormat="1" ht="12.75" customHeight="1" x14ac:dyDescent="0.2">
      <c r="A181" s="86">
        <v>44712</v>
      </c>
      <c r="B181" s="90"/>
      <c r="C181" s="91"/>
      <c r="D181" s="92" t="s">
        <v>110</v>
      </c>
      <c r="E181" s="104">
        <f>'Asset - Right to Use 31-3-20'!E35</f>
        <v>19628.350276990648</v>
      </c>
      <c r="F181" s="104"/>
      <c r="G181" s="105">
        <f t="shared" si="5"/>
        <v>638552.43555195385</v>
      </c>
    </row>
    <row r="182" spans="1:7" s="128" customFormat="1" ht="12.75" customHeight="1" x14ac:dyDescent="0.2">
      <c r="A182" s="80">
        <v>44742</v>
      </c>
      <c r="B182" s="90"/>
      <c r="C182" s="91"/>
      <c r="D182" s="92" t="s">
        <v>159</v>
      </c>
      <c r="E182" s="104">
        <f>'Right to Use -deposit 31-3-20'!E35</f>
        <v>1358.1889086216222</v>
      </c>
      <c r="F182" s="104"/>
      <c r="G182" s="105">
        <f t="shared" si="5"/>
        <v>639910.62446057552</v>
      </c>
    </row>
    <row r="183" spans="1:7" s="128" customFormat="1" ht="12.75" customHeight="1" x14ac:dyDescent="0.2">
      <c r="A183" s="80">
        <v>44742</v>
      </c>
      <c r="B183" s="90"/>
      <c r="C183" s="91"/>
      <c r="D183" s="92" t="s">
        <v>110</v>
      </c>
      <c r="E183" s="104">
        <f>'Asset - Right to Use 31-3-20'!E36</f>
        <v>18995.177687410305</v>
      </c>
      <c r="F183" s="104"/>
      <c r="G183" s="105">
        <f t="shared" si="5"/>
        <v>658905.80214798579</v>
      </c>
    </row>
    <row r="184" spans="1:7" s="128" customFormat="1" ht="12.75" customHeight="1" x14ac:dyDescent="0.2">
      <c r="A184" s="80">
        <v>44773</v>
      </c>
      <c r="B184" s="90"/>
      <c r="C184" s="91"/>
      <c r="D184" s="92" t="s">
        <v>159</v>
      </c>
      <c r="E184" s="104">
        <f>'Right to Use -deposit 31-3-20'!E36</f>
        <v>1358.1889086216222</v>
      </c>
      <c r="F184" s="104"/>
      <c r="G184" s="105">
        <f t="shared" si="5"/>
        <v>660263.99105660745</v>
      </c>
    </row>
    <row r="185" spans="1:7" s="128" customFormat="1" ht="12.75" customHeight="1" x14ac:dyDescent="0.2">
      <c r="A185" s="80">
        <v>44773</v>
      </c>
      <c r="B185" s="90"/>
      <c r="C185" s="91"/>
      <c r="D185" s="92" t="s">
        <v>110</v>
      </c>
      <c r="E185" s="104">
        <f>'Asset - Right to Use 31-3-20'!E37</f>
        <v>19628.350276990648</v>
      </c>
      <c r="F185" s="104"/>
      <c r="G185" s="105">
        <f t="shared" si="5"/>
        <v>679892.34133359813</v>
      </c>
    </row>
    <row r="186" spans="1:7" s="128" customFormat="1" ht="12.75" customHeight="1" x14ac:dyDescent="0.2">
      <c r="A186" s="80">
        <v>44804</v>
      </c>
      <c r="B186" s="90"/>
      <c r="C186" s="91"/>
      <c r="D186" s="92" t="s">
        <v>159</v>
      </c>
      <c r="E186" s="104">
        <f>'Right to Use -deposit 31-3-20'!E37</f>
        <v>1358.1889086216222</v>
      </c>
      <c r="F186" s="104"/>
      <c r="G186" s="105">
        <f t="shared" si="5"/>
        <v>681250.5302422198</v>
      </c>
    </row>
    <row r="187" spans="1:7" s="128" customFormat="1" ht="12.75" customHeight="1" x14ac:dyDescent="0.2">
      <c r="A187" s="80">
        <v>44804</v>
      </c>
      <c r="B187" s="90"/>
      <c r="C187" s="91"/>
      <c r="D187" s="92" t="s">
        <v>110</v>
      </c>
      <c r="E187" s="104">
        <f>'Asset - Right to Use 31-3-20'!E38</f>
        <v>19628.350276990648</v>
      </c>
      <c r="F187" s="104"/>
      <c r="G187" s="105">
        <f t="shared" si="5"/>
        <v>700878.88051921048</v>
      </c>
    </row>
    <row r="188" spans="1:7" s="128" customFormat="1" ht="12.75" customHeight="1" x14ac:dyDescent="0.2">
      <c r="A188" s="80">
        <v>44834</v>
      </c>
      <c r="B188" s="90"/>
      <c r="C188" s="91"/>
      <c r="D188" s="92" t="s">
        <v>159</v>
      </c>
      <c r="E188" s="104">
        <f>'Right to Use -deposit 31-3-20'!E38</f>
        <v>1358.1889086216222</v>
      </c>
      <c r="F188" s="104"/>
      <c r="G188" s="105">
        <f t="shared" si="5"/>
        <v>702237.06942783215</v>
      </c>
    </row>
    <row r="189" spans="1:7" s="128" customFormat="1" ht="12.75" customHeight="1" x14ac:dyDescent="0.2">
      <c r="A189" s="80">
        <v>44834</v>
      </c>
      <c r="B189" s="90"/>
      <c r="C189" s="91"/>
      <c r="D189" s="92" t="s">
        <v>110</v>
      </c>
      <c r="E189" s="104">
        <f>'Asset - Right to Use 31-3-20'!E39</f>
        <v>18995.177687410305</v>
      </c>
      <c r="F189" s="104"/>
      <c r="G189" s="105">
        <f t="shared" si="5"/>
        <v>721232.24711524241</v>
      </c>
    </row>
    <row r="190" spans="1:7" ht="12.75" customHeight="1" x14ac:dyDescent="0.2">
      <c r="A190" s="80"/>
      <c r="B190" s="92"/>
      <c r="C190" s="91"/>
      <c r="D190" s="92"/>
      <c r="E190" s="104"/>
      <c r="F190" s="104"/>
      <c r="G190" s="105">
        <f t="shared" si="5"/>
        <v>721232.24711524241</v>
      </c>
    </row>
    <row r="191" spans="1:7" s="128" customFormat="1" ht="12.75" customHeight="1" x14ac:dyDescent="0.2">
      <c r="A191" s="86"/>
      <c r="B191" s="92"/>
      <c r="C191" s="91"/>
      <c r="D191" s="92"/>
      <c r="E191" s="104"/>
      <c r="F191" s="104"/>
      <c r="G191" s="133"/>
    </row>
    <row r="192" spans="1:7" s="128" customFormat="1" ht="12.75" customHeight="1" x14ac:dyDescent="0.2">
      <c r="A192" s="86"/>
      <c r="B192" s="92"/>
      <c r="C192" s="91"/>
      <c r="D192" s="92"/>
      <c r="E192" s="104"/>
      <c r="F192" s="104"/>
      <c r="G192" s="133"/>
    </row>
    <row r="193" spans="1:7" s="128" customFormat="1" ht="12.75" customHeight="1" x14ac:dyDescent="0.2">
      <c r="A193" s="86"/>
      <c r="B193" s="92"/>
      <c r="C193" s="91"/>
      <c r="D193" s="92"/>
      <c r="E193" s="104"/>
      <c r="F193" s="104"/>
      <c r="G193" s="133"/>
    </row>
    <row r="194" spans="1:7" s="128" customFormat="1" ht="12.75" customHeight="1" x14ac:dyDescent="0.2">
      <c r="A194" s="86"/>
      <c r="B194" s="92"/>
      <c r="C194" s="91"/>
      <c r="D194" s="92"/>
      <c r="E194" s="104"/>
      <c r="F194" s="104"/>
      <c r="G194" s="133"/>
    </row>
    <row r="195" spans="1:7" ht="12.75" customHeight="1" x14ac:dyDescent="0.2">
      <c r="A195" s="95"/>
      <c r="B195" s="92"/>
      <c r="C195" s="91"/>
      <c r="D195" s="92"/>
      <c r="E195" s="104"/>
      <c r="F195" s="104"/>
      <c r="G195" s="105"/>
    </row>
    <row r="196" spans="1:7" ht="12.75" customHeight="1" x14ac:dyDescent="0.2">
      <c r="D196" s="5"/>
    </row>
    <row r="197" spans="1:7" ht="12.75" customHeight="1" x14ac:dyDescent="0.2">
      <c r="D197" s="5"/>
    </row>
    <row r="198" spans="1:7" ht="12.75" customHeight="1" x14ac:dyDescent="0.2">
      <c r="D198" s="5"/>
    </row>
    <row r="199" spans="1:7" ht="12.75" customHeight="1" x14ac:dyDescent="0.2">
      <c r="A199" s="145" t="s">
        <v>86</v>
      </c>
      <c r="B199" s="146"/>
      <c r="C199" s="146"/>
      <c r="D199" s="146"/>
      <c r="E199" s="146"/>
      <c r="F199" s="146"/>
      <c r="G199" s="147"/>
    </row>
    <row r="200" spans="1:7" ht="12.75" customHeight="1" x14ac:dyDescent="0.2">
      <c r="A200" s="100" t="s">
        <v>5</v>
      </c>
      <c r="B200" s="101" t="s">
        <v>111</v>
      </c>
      <c r="C200" s="101" t="s">
        <v>112</v>
      </c>
      <c r="D200" s="102" t="s">
        <v>113</v>
      </c>
      <c r="E200" s="103" t="s">
        <v>114</v>
      </c>
      <c r="F200" s="103" t="s">
        <v>115</v>
      </c>
      <c r="G200" s="103" t="s">
        <v>116</v>
      </c>
    </row>
    <row r="201" spans="1:7" ht="12.75" customHeight="1" x14ac:dyDescent="0.2">
      <c r="A201" s="80">
        <v>43770</v>
      </c>
      <c r="B201" s="92">
        <v>1001</v>
      </c>
      <c r="C201" s="91" t="s">
        <v>66</v>
      </c>
      <c r="D201" s="92" t="s">
        <v>93</v>
      </c>
      <c r="E201" s="104"/>
      <c r="F201" s="104">
        <f>LeaseDeposit!D3</f>
        <v>200000</v>
      </c>
      <c r="G201" s="104">
        <f>E201-F201</f>
        <v>-200000</v>
      </c>
    </row>
    <row r="202" spans="1:7" ht="12.75" customHeight="1" x14ac:dyDescent="0.2">
      <c r="A202" s="80">
        <v>43770</v>
      </c>
      <c r="B202" s="92"/>
      <c r="C202" s="91"/>
      <c r="D202" s="92" t="s">
        <v>85</v>
      </c>
      <c r="E202" s="104"/>
      <c r="F202" s="104">
        <f>'Right to Use Valuation_31-3-20'!F4</f>
        <v>120000</v>
      </c>
      <c r="G202" s="105">
        <f t="shared" ref="G202:G234" si="6">G201+E202-F202</f>
        <v>-320000</v>
      </c>
    </row>
    <row r="203" spans="1:7" ht="12.75" customHeight="1" x14ac:dyDescent="0.2">
      <c r="A203" s="80">
        <v>43799</v>
      </c>
      <c r="B203" s="92"/>
      <c r="C203" s="91"/>
      <c r="D203" s="92" t="s">
        <v>85</v>
      </c>
      <c r="E203" s="106"/>
      <c r="F203" s="104">
        <f>'Right to Use Valuation_31-3-20'!F5</f>
        <v>0</v>
      </c>
      <c r="G203" s="105">
        <f t="shared" si="6"/>
        <v>-320000</v>
      </c>
    </row>
    <row r="204" spans="1:7" ht="12.75" customHeight="1" x14ac:dyDescent="0.2">
      <c r="A204" s="80">
        <v>43830</v>
      </c>
      <c r="B204" s="92"/>
      <c r="C204" s="91"/>
      <c r="D204" s="92" t="s">
        <v>85</v>
      </c>
      <c r="E204" s="106"/>
      <c r="F204" s="104">
        <f>'Right to Use Valuation_31-3-20'!F6</f>
        <v>0</v>
      </c>
      <c r="G204" s="105">
        <f t="shared" si="6"/>
        <v>-320000</v>
      </c>
    </row>
    <row r="205" spans="1:7" ht="12.75" customHeight="1" x14ac:dyDescent="0.2">
      <c r="A205" s="80">
        <v>43861</v>
      </c>
      <c r="B205" s="92"/>
      <c r="C205" s="91"/>
      <c r="D205" s="92" t="s">
        <v>85</v>
      </c>
      <c r="E205" s="106"/>
      <c r="F205" s="104">
        <f>'Right to Use Valuation_31-3-20'!F7</f>
        <v>0</v>
      </c>
      <c r="G205" s="105">
        <f t="shared" si="6"/>
        <v>-320000</v>
      </c>
    </row>
    <row r="206" spans="1:7" ht="12.75" customHeight="1" x14ac:dyDescent="0.2">
      <c r="A206" s="80">
        <v>43890</v>
      </c>
      <c r="B206" s="92"/>
      <c r="C206" s="91"/>
      <c r="D206" s="92" t="s">
        <v>85</v>
      </c>
      <c r="E206" s="106"/>
      <c r="F206" s="104">
        <f>'Right to Use Valuation_31-3-20'!F8</f>
        <v>0</v>
      </c>
      <c r="G206" s="105">
        <f t="shared" si="6"/>
        <v>-320000</v>
      </c>
    </row>
    <row r="207" spans="1:7" ht="12.75" customHeight="1" x14ac:dyDescent="0.2">
      <c r="A207" s="80">
        <v>43921</v>
      </c>
      <c r="B207" s="92"/>
      <c r="C207" s="91"/>
      <c r="D207" s="92" t="s">
        <v>85</v>
      </c>
      <c r="E207" s="106"/>
      <c r="F207" s="104">
        <f>'Right to Use Valuation_31-3-20'!F9</f>
        <v>0</v>
      </c>
      <c r="G207" s="105">
        <f t="shared" si="6"/>
        <v>-320000</v>
      </c>
    </row>
    <row r="208" spans="1:7" ht="12.75" customHeight="1" x14ac:dyDescent="0.2">
      <c r="A208" s="80">
        <v>43951</v>
      </c>
      <c r="B208" s="92"/>
      <c r="C208" s="91"/>
      <c r="D208" s="92" t="s">
        <v>85</v>
      </c>
      <c r="E208" s="106"/>
      <c r="F208" s="104">
        <f>'Right to Use Valuation_31-3-20'!F10</f>
        <v>120000</v>
      </c>
      <c r="G208" s="105">
        <f t="shared" si="6"/>
        <v>-440000</v>
      </c>
    </row>
    <row r="209" spans="1:7" ht="12.75" customHeight="1" x14ac:dyDescent="0.2">
      <c r="A209" s="80">
        <v>43982</v>
      </c>
      <c r="B209" s="92"/>
      <c r="C209" s="91"/>
      <c r="D209" s="92" t="s">
        <v>85</v>
      </c>
      <c r="E209" s="106"/>
      <c r="F209" s="104">
        <f>'Right to Use Valuation_31-3-20'!F11</f>
        <v>0</v>
      </c>
      <c r="G209" s="105">
        <f t="shared" si="6"/>
        <v>-440000</v>
      </c>
    </row>
    <row r="210" spans="1:7" ht="12.75" customHeight="1" x14ac:dyDescent="0.2">
      <c r="A210" s="80">
        <v>44012</v>
      </c>
      <c r="B210" s="92"/>
      <c r="C210" s="91"/>
      <c r="D210" s="92" t="s">
        <v>85</v>
      </c>
      <c r="E210" s="106"/>
      <c r="F210" s="104">
        <f>'Right to Use Valuation_31-3-20'!F12</f>
        <v>0</v>
      </c>
      <c r="G210" s="105">
        <f t="shared" si="6"/>
        <v>-440000</v>
      </c>
    </row>
    <row r="211" spans="1:7" ht="12.75" customHeight="1" x14ac:dyDescent="0.2">
      <c r="A211" s="80">
        <v>44043</v>
      </c>
      <c r="B211" s="92"/>
      <c r="C211" s="91"/>
      <c r="D211" s="92" t="s">
        <v>85</v>
      </c>
      <c r="E211" s="106"/>
      <c r="F211" s="104">
        <f>'Right to Use Valuation_31-3-20'!F13</f>
        <v>0</v>
      </c>
      <c r="G211" s="105">
        <f t="shared" si="6"/>
        <v>-440000</v>
      </c>
    </row>
    <row r="212" spans="1:7" ht="12.75" customHeight="1" x14ac:dyDescent="0.2">
      <c r="A212" s="80">
        <v>44074</v>
      </c>
      <c r="B212" s="92"/>
      <c r="C212" s="91"/>
      <c r="D212" s="92" t="s">
        <v>85</v>
      </c>
      <c r="E212" s="106"/>
      <c r="F212" s="104">
        <f>'Right to Use Valuation_31-3-20'!F14</f>
        <v>0</v>
      </c>
      <c r="G212" s="105">
        <f t="shared" si="6"/>
        <v>-440000</v>
      </c>
    </row>
    <row r="213" spans="1:7" ht="12.75" customHeight="1" x14ac:dyDescent="0.2">
      <c r="A213" s="80">
        <v>44104</v>
      </c>
      <c r="B213" s="92"/>
      <c r="C213" s="91"/>
      <c r="D213" s="92" t="s">
        <v>85</v>
      </c>
      <c r="E213" s="106"/>
      <c r="F213" s="104">
        <f>'Right to Use Valuation_31-3-20'!F15</f>
        <v>0</v>
      </c>
      <c r="G213" s="105">
        <f t="shared" si="6"/>
        <v>-440000</v>
      </c>
    </row>
    <row r="214" spans="1:7" ht="12.75" customHeight="1" x14ac:dyDescent="0.2">
      <c r="A214" s="80">
        <v>44135</v>
      </c>
      <c r="B214" s="92"/>
      <c r="C214" s="91"/>
      <c r="D214" s="92" t="s">
        <v>85</v>
      </c>
      <c r="E214" s="106"/>
      <c r="F214" s="104">
        <f>'Right to Use Valuation_31-3-20'!F16</f>
        <v>126000</v>
      </c>
      <c r="G214" s="105">
        <f t="shared" si="6"/>
        <v>-566000</v>
      </c>
    </row>
    <row r="215" spans="1:7" ht="12.75" customHeight="1" x14ac:dyDescent="0.2">
      <c r="A215" s="80">
        <v>44165</v>
      </c>
      <c r="B215" s="92"/>
      <c r="C215" s="91"/>
      <c r="D215" s="92" t="s">
        <v>85</v>
      </c>
      <c r="E215" s="106"/>
      <c r="F215" s="104">
        <f>'Right to Use Valuation_31-3-20'!F17</f>
        <v>0</v>
      </c>
      <c r="G215" s="105">
        <f t="shared" si="6"/>
        <v>-566000</v>
      </c>
    </row>
    <row r="216" spans="1:7" ht="12.75" customHeight="1" x14ac:dyDescent="0.2">
      <c r="A216" s="80">
        <v>44196</v>
      </c>
      <c r="B216" s="92"/>
      <c r="C216" s="91"/>
      <c r="D216" s="92" t="s">
        <v>85</v>
      </c>
      <c r="E216" s="106"/>
      <c r="F216" s="104">
        <f>'Right to Use Valuation_31-3-20'!F18</f>
        <v>0</v>
      </c>
      <c r="G216" s="105">
        <f t="shared" si="6"/>
        <v>-566000</v>
      </c>
    </row>
    <row r="217" spans="1:7" ht="12.75" customHeight="1" x14ac:dyDescent="0.2">
      <c r="A217" s="80">
        <v>44227</v>
      </c>
      <c r="B217" s="92"/>
      <c r="C217" s="91"/>
      <c r="D217" s="92" t="s">
        <v>85</v>
      </c>
      <c r="E217" s="106"/>
      <c r="F217" s="104">
        <f>'Right to Use Valuation_31-3-20'!F19</f>
        <v>0</v>
      </c>
      <c r="G217" s="105">
        <f t="shared" si="6"/>
        <v>-566000</v>
      </c>
    </row>
    <row r="218" spans="1:7" ht="12.75" customHeight="1" x14ac:dyDescent="0.2">
      <c r="A218" s="80">
        <v>44255</v>
      </c>
      <c r="B218" s="92"/>
      <c r="C218" s="91"/>
      <c r="D218" s="92" t="s">
        <v>85</v>
      </c>
      <c r="E218" s="106"/>
      <c r="F218" s="104">
        <f>'Right to Use Valuation_31-3-20'!F20</f>
        <v>0</v>
      </c>
      <c r="G218" s="105">
        <f t="shared" si="6"/>
        <v>-566000</v>
      </c>
    </row>
    <row r="219" spans="1:7" ht="12.75" customHeight="1" x14ac:dyDescent="0.2">
      <c r="A219" s="80">
        <v>44286</v>
      </c>
      <c r="B219" s="92"/>
      <c r="C219" s="91"/>
      <c r="D219" s="92" t="s">
        <v>85</v>
      </c>
      <c r="E219" s="106"/>
      <c r="F219" s="104">
        <f>'Right to Use Valuation_31-3-20'!F21</f>
        <v>0</v>
      </c>
      <c r="G219" s="105">
        <f t="shared" si="6"/>
        <v>-566000</v>
      </c>
    </row>
    <row r="220" spans="1:7" ht="12.75" customHeight="1" x14ac:dyDescent="0.2">
      <c r="A220" s="80">
        <v>44316</v>
      </c>
      <c r="B220" s="92"/>
      <c r="C220" s="91"/>
      <c r="D220" s="92" t="s">
        <v>85</v>
      </c>
      <c r="E220" s="106"/>
      <c r="F220" s="104">
        <f>'Right to Use Valuation_31-3-20'!F22</f>
        <v>126000</v>
      </c>
      <c r="G220" s="105">
        <f t="shared" si="6"/>
        <v>-692000</v>
      </c>
    </row>
    <row r="221" spans="1:7" ht="12.75" customHeight="1" x14ac:dyDescent="0.2">
      <c r="A221" s="80">
        <v>44347</v>
      </c>
      <c r="B221" s="92"/>
      <c r="C221" s="91"/>
      <c r="D221" s="92" t="s">
        <v>85</v>
      </c>
      <c r="E221" s="106"/>
      <c r="F221" s="104">
        <f>'Right to Use Valuation_31-3-20'!F23</f>
        <v>0</v>
      </c>
      <c r="G221" s="105">
        <f t="shared" si="6"/>
        <v>-692000</v>
      </c>
    </row>
    <row r="222" spans="1:7" ht="12.75" customHeight="1" x14ac:dyDescent="0.2">
      <c r="A222" s="80">
        <v>44377</v>
      </c>
      <c r="B222" s="92"/>
      <c r="C222" s="91"/>
      <c r="D222" s="92" t="s">
        <v>85</v>
      </c>
      <c r="E222" s="106"/>
      <c r="F222" s="104">
        <f>'Right to Use Valuation_31-3-20'!F24</f>
        <v>0</v>
      </c>
      <c r="G222" s="105">
        <f t="shared" si="6"/>
        <v>-692000</v>
      </c>
    </row>
    <row r="223" spans="1:7" ht="12.75" customHeight="1" x14ac:dyDescent="0.2">
      <c r="A223" s="80">
        <v>44408</v>
      </c>
      <c r="B223" s="92"/>
      <c r="C223" s="91"/>
      <c r="D223" s="92" t="s">
        <v>85</v>
      </c>
      <c r="E223" s="106"/>
      <c r="F223" s="104">
        <f>'Right to Use Valuation_31-3-20'!F25</f>
        <v>0</v>
      </c>
      <c r="G223" s="105">
        <f t="shared" si="6"/>
        <v>-692000</v>
      </c>
    </row>
    <row r="224" spans="1:7" ht="12.75" customHeight="1" x14ac:dyDescent="0.2">
      <c r="A224" s="80">
        <v>44439</v>
      </c>
      <c r="B224" s="92"/>
      <c r="C224" s="91"/>
      <c r="D224" s="92" t="s">
        <v>85</v>
      </c>
      <c r="E224" s="106"/>
      <c r="F224" s="104">
        <f>'Right to Use Valuation_31-3-20'!F26</f>
        <v>0</v>
      </c>
      <c r="G224" s="105">
        <f t="shared" si="6"/>
        <v>-692000</v>
      </c>
    </row>
    <row r="225" spans="1:7" ht="12.75" customHeight="1" x14ac:dyDescent="0.2">
      <c r="A225" s="80">
        <v>44469</v>
      </c>
      <c r="B225" s="92"/>
      <c r="C225" s="91"/>
      <c r="D225" s="92" t="s">
        <v>85</v>
      </c>
      <c r="E225" s="106"/>
      <c r="F225" s="104">
        <f>'Right to Use Valuation_31-3-20'!F27</f>
        <v>0</v>
      </c>
      <c r="G225" s="105">
        <f t="shared" si="6"/>
        <v>-692000</v>
      </c>
    </row>
    <row r="226" spans="1:7" ht="12.75" customHeight="1" x14ac:dyDescent="0.2">
      <c r="A226" s="80">
        <v>44500</v>
      </c>
      <c r="B226" s="92"/>
      <c r="C226" s="91"/>
      <c r="D226" s="92" t="s">
        <v>85</v>
      </c>
      <c r="E226" s="106"/>
      <c r="F226" s="104">
        <f>'Right to Use Valuation_31-3-20'!F28</f>
        <v>132300</v>
      </c>
      <c r="G226" s="105">
        <f t="shared" si="6"/>
        <v>-824300</v>
      </c>
    </row>
    <row r="227" spans="1:7" ht="12.75" customHeight="1" x14ac:dyDescent="0.2">
      <c r="A227" s="80">
        <v>44530</v>
      </c>
      <c r="B227" s="92"/>
      <c r="C227" s="91"/>
      <c r="D227" s="92" t="s">
        <v>85</v>
      </c>
      <c r="E227" s="106"/>
      <c r="F227" s="104">
        <f>'Right to Use Valuation_31-3-20'!F29</f>
        <v>0</v>
      </c>
      <c r="G227" s="105">
        <f t="shared" si="6"/>
        <v>-824300</v>
      </c>
    </row>
    <row r="228" spans="1:7" ht="12.75" customHeight="1" x14ac:dyDescent="0.2">
      <c r="A228" s="80">
        <v>44561</v>
      </c>
      <c r="B228" s="92"/>
      <c r="C228" s="91"/>
      <c r="D228" s="92" t="s">
        <v>85</v>
      </c>
      <c r="E228" s="106"/>
      <c r="F228" s="104">
        <f>'Right to Use Valuation_31-3-20'!F30</f>
        <v>0</v>
      </c>
      <c r="G228" s="105">
        <f t="shared" si="6"/>
        <v>-824300</v>
      </c>
    </row>
    <row r="229" spans="1:7" ht="12.75" customHeight="1" x14ac:dyDescent="0.2">
      <c r="A229" s="80">
        <v>44592</v>
      </c>
      <c r="B229" s="92"/>
      <c r="C229" s="91"/>
      <c r="D229" s="92" t="s">
        <v>85</v>
      </c>
      <c r="E229" s="106"/>
      <c r="F229" s="104">
        <f>'Right to Use Valuation_31-3-20'!F31</f>
        <v>0</v>
      </c>
      <c r="G229" s="105">
        <f t="shared" si="6"/>
        <v>-824300</v>
      </c>
    </row>
    <row r="230" spans="1:7" ht="12.75" customHeight="1" x14ac:dyDescent="0.2">
      <c r="A230" s="80">
        <v>44620</v>
      </c>
      <c r="B230" s="92"/>
      <c r="C230" s="91"/>
      <c r="D230" s="92" t="s">
        <v>85</v>
      </c>
      <c r="E230" s="106"/>
      <c r="F230" s="104">
        <f>'Right to Use Valuation_31-3-20'!F32</f>
        <v>0</v>
      </c>
      <c r="G230" s="105">
        <f t="shared" si="6"/>
        <v>-824300</v>
      </c>
    </row>
    <row r="231" spans="1:7" ht="12.75" customHeight="1" x14ac:dyDescent="0.2">
      <c r="A231" s="80">
        <v>44651</v>
      </c>
      <c r="B231" s="92"/>
      <c r="C231" s="91"/>
      <c r="D231" s="92" t="s">
        <v>85</v>
      </c>
      <c r="E231" s="106"/>
      <c r="F231" s="104">
        <f>'Right to Use Valuation_31-3-20'!F33</f>
        <v>0</v>
      </c>
      <c r="G231" s="105">
        <f t="shared" si="6"/>
        <v>-824300</v>
      </c>
    </row>
    <row r="232" spans="1:7" ht="12.75" customHeight="1" x14ac:dyDescent="0.2">
      <c r="A232" s="80">
        <v>44681</v>
      </c>
      <c r="B232" s="92"/>
      <c r="C232" s="91"/>
      <c r="D232" s="92" t="s">
        <v>85</v>
      </c>
      <c r="E232" s="106"/>
      <c r="F232" s="104">
        <f>'Right to Use Valuation_31-3-20'!F34</f>
        <v>132300</v>
      </c>
      <c r="G232" s="105">
        <f t="shared" si="6"/>
        <v>-956600</v>
      </c>
    </row>
    <row r="233" spans="1:7" ht="12.75" customHeight="1" x14ac:dyDescent="0.2">
      <c r="A233" s="86">
        <v>44712</v>
      </c>
      <c r="B233" s="92"/>
      <c r="C233" s="91"/>
      <c r="D233" s="92" t="s">
        <v>85</v>
      </c>
      <c r="E233" s="106"/>
      <c r="F233" s="104">
        <f>'Right to Use Valuation_31-3-20'!F35</f>
        <v>0</v>
      </c>
      <c r="G233" s="105">
        <f t="shared" si="6"/>
        <v>-956600</v>
      </c>
    </row>
    <row r="234" spans="1:7" ht="12.75" customHeight="1" x14ac:dyDescent="0.2">
      <c r="A234" s="86">
        <v>44712</v>
      </c>
      <c r="B234" s="92"/>
      <c r="C234" s="91"/>
      <c r="D234" s="92" t="s">
        <v>93</v>
      </c>
      <c r="E234" s="104">
        <f>F201</f>
        <v>200000</v>
      </c>
      <c r="F234" s="104"/>
      <c r="G234" s="105">
        <f t="shared" si="6"/>
        <v>-756600</v>
      </c>
    </row>
    <row r="235" spans="1:7" ht="12.75" customHeight="1" x14ac:dyDescent="0.2">
      <c r="A235" s="111"/>
      <c r="B235" s="92"/>
      <c r="C235" s="91"/>
      <c r="D235" s="92"/>
      <c r="E235" s="94"/>
      <c r="F235" s="94"/>
      <c r="G235" s="99"/>
    </row>
    <row r="236" spans="1:7" ht="12.75" customHeight="1" x14ac:dyDescent="0.2">
      <c r="A236" s="111"/>
      <c r="B236" s="92"/>
      <c r="C236" s="91"/>
      <c r="D236" s="92"/>
      <c r="E236" s="94"/>
      <c r="F236" s="94"/>
      <c r="G236" s="99"/>
    </row>
    <row r="237" spans="1:7" ht="12.75" customHeight="1" x14ac:dyDescent="0.2">
      <c r="A237" s="111"/>
      <c r="B237" s="92"/>
      <c r="C237" s="91"/>
      <c r="D237" s="92"/>
      <c r="E237" s="94"/>
      <c r="F237" s="94"/>
      <c r="G237" s="99"/>
    </row>
    <row r="238" spans="1:7" ht="12.75" customHeight="1" x14ac:dyDescent="0.2">
      <c r="A238" s="107"/>
      <c r="B238" s="108"/>
      <c r="C238" s="39"/>
      <c r="D238" s="108"/>
      <c r="E238" s="109"/>
      <c r="F238" s="109"/>
      <c r="G238" s="109"/>
    </row>
    <row r="239" spans="1:7" ht="12.75" customHeight="1" x14ac:dyDescent="0.2">
      <c r="A239" s="107"/>
      <c r="B239" s="108"/>
      <c r="C239" s="39"/>
      <c r="D239" s="108"/>
      <c r="E239" s="109"/>
      <c r="F239" s="109"/>
      <c r="G239" s="109"/>
    </row>
    <row r="240" spans="1:7" ht="12.75" customHeight="1" x14ac:dyDescent="0.2">
      <c r="D240" s="5"/>
    </row>
    <row r="241" spans="1:7" ht="12.75" customHeight="1" x14ac:dyDescent="0.2">
      <c r="A241" s="145" t="s">
        <v>119</v>
      </c>
      <c r="B241" s="146"/>
      <c r="C241" s="146"/>
      <c r="D241" s="146"/>
      <c r="E241" s="146"/>
      <c r="F241" s="146"/>
      <c r="G241" s="147"/>
    </row>
    <row r="242" spans="1:7" ht="12.75" customHeight="1" x14ac:dyDescent="0.2">
      <c r="A242" s="100" t="s">
        <v>5</v>
      </c>
      <c r="B242" s="101" t="s">
        <v>111</v>
      </c>
      <c r="C242" s="101" t="s">
        <v>112</v>
      </c>
      <c r="D242" s="102" t="s">
        <v>113</v>
      </c>
      <c r="E242" s="103" t="s">
        <v>114</v>
      </c>
      <c r="F242" s="103" t="s">
        <v>115</v>
      </c>
      <c r="G242" s="103" t="s">
        <v>116</v>
      </c>
    </row>
    <row r="243" spans="1:7" ht="12.75" customHeight="1" x14ac:dyDescent="0.2">
      <c r="A243" s="80"/>
      <c r="B243" s="92"/>
      <c r="C243" s="91"/>
      <c r="D243" s="92" t="s">
        <v>117</v>
      </c>
      <c r="E243" s="53">
        <f>'Liability 31-3-20'!E4</f>
        <v>0</v>
      </c>
      <c r="F243" s="104"/>
      <c r="G243" s="104">
        <f>E243-F243</f>
        <v>0</v>
      </c>
    </row>
    <row r="244" spans="1:7" ht="12.75" customHeight="1" x14ac:dyDescent="0.2">
      <c r="A244" s="80">
        <v>43799</v>
      </c>
      <c r="B244" s="92"/>
      <c r="C244" s="91"/>
      <c r="D244" s="92" t="s">
        <v>117</v>
      </c>
      <c r="E244" s="53">
        <f>'Liability 31-3-20'!E5</f>
        <v>4110.864289008081</v>
      </c>
      <c r="F244" s="104"/>
      <c r="G244" s="105">
        <f t="shared" ref="G244:G274" si="7">G243+E244-F244</f>
        <v>4110.864289008081</v>
      </c>
    </row>
    <row r="245" spans="1:7" ht="12.75" customHeight="1" x14ac:dyDescent="0.2">
      <c r="A245" s="80">
        <v>43830</v>
      </c>
      <c r="B245" s="92"/>
      <c r="C245" s="91"/>
      <c r="D245" s="92" t="s">
        <v>117</v>
      </c>
      <c r="E245" s="53">
        <f>'Liability 31-3-20'!E6</f>
        <v>4428.1285708079813</v>
      </c>
      <c r="F245" s="104"/>
      <c r="G245" s="105">
        <f t="shared" si="7"/>
        <v>8538.9928598160623</v>
      </c>
    </row>
    <row r="246" spans="1:7" ht="12.75" customHeight="1" x14ac:dyDescent="0.2">
      <c r="A246" s="80">
        <v>43861</v>
      </c>
      <c r="B246" s="92"/>
      <c r="C246" s="91"/>
      <c r="D246" s="92" t="s">
        <v>117</v>
      </c>
      <c r="E246" s="53">
        <f>'Liability 31-3-20'!E7</f>
        <v>4463.2811239847215</v>
      </c>
      <c r="F246" s="104"/>
      <c r="G246" s="105">
        <f t="shared" si="7"/>
        <v>13002.273983800784</v>
      </c>
    </row>
    <row r="247" spans="1:7" ht="12.75" customHeight="1" x14ac:dyDescent="0.2">
      <c r="A247" s="80">
        <v>43890</v>
      </c>
      <c r="B247" s="92"/>
      <c r="C247" s="91"/>
      <c r="D247" s="92" t="s">
        <v>117</v>
      </c>
      <c r="E247" s="53">
        <f>'Liability 31-3-20'!E8</f>
        <v>4207.398522595875</v>
      </c>
      <c r="F247" s="104"/>
      <c r="G247" s="105">
        <f t="shared" si="7"/>
        <v>17209.672506396659</v>
      </c>
    </row>
    <row r="248" spans="1:7" ht="12.75" customHeight="1" x14ac:dyDescent="0.2">
      <c r="A248" s="80">
        <v>43921</v>
      </c>
      <c r="B248" s="92"/>
      <c r="C248" s="91"/>
      <c r="D248" s="92" t="s">
        <v>117</v>
      </c>
      <c r="E248" s="53">
        <f>'Liability 31-3-20'!E9</f>
        <v>4532.1130294909235</v>
      </c>
      <c r="F248" s="104"/>
      <c r="G248" s="105">
        <f t="shared" si="7"/>
        <v>21741.785535887582</v>
      </c>
    </row>
    <row r="249" spans="1:7" ht="12.75" customHeight="1" x14ac:dyDescent="0.2">
      <c r="A249" s="80">
        <v>43951</v>
      </c>
      <c r="B249" s="92"/>
      <c r="C249" s="91"/>
      <c r="D249" s="92" t="s">
        <v>117</v>
      </c>
      <c r="E249" s="53">
        <f>'Liability 31-3-20'!E10</f>
        <v>4420.1687938914401</v>
      </c>
      <c r="F249" s="104"/>
      <c r="G249" s="105">
        <f t="shared" si="7"/>
        <v>26161.954329779022</v>
      </c>
    </row>
    <row r="250" spans="1:7" ht="12.75" customHeight="1" x14ac:dyDescent="0.2">
      <c r="A250" s="80">
        <v>43982</v>
      </c>
      <c r="B250" s="92"/>
      <c r="C250" s="91"/>
      <c r="D250" s="92" t="s">
        <v>117</v>
      </c>
      <c r="E250" s="53">
        <f>'Liability 31-3-20'!E11</f>
        <v>3650.5643671297585</v>
      </c>
      <c r="F250" s="104"/>
      <c r="G250" s="105">
        <f t="shared" si="7"/>
        <v>29812.518696908781</v>
      </c>
    </row>
    <row r="251" spans="1:7" ht="12.75" customHeight="1" x14ac:dyDescent="0.2">
      <c r="A251" s="80">
        <v>44012</v>
      </c>
      <c r="B251" s="92"/>
      <c r="C251" s="91"/>
      <c r="D251" s="92" t="s">
        <v>117</v>
      </c>
      <c r="E251" s="53">
        <f>'Liability 31-3-20'!E12</f>
        <v>3560.3945865162532</v>
      </c>
      <c r="F251" s="104"/>
      <c r="G251" s="105">
        <f t="shared" si="7"/>
        <v>33372.913283425034</v>
      </c>
    </row>
    <row r="252" spans="1:7" ht="12.75" customHeight="1" x14ac:dyDescent="0.2">
      <c r="A252" s="80">
        <v>44043</v>
      </c>
      <c r="B252" s="92"/>
      <c r="C252" s="91"/>
      <c r="D252" s="92" t="s">
        <v>117</v>
      </c>
      <c r="E252" s="53">
        <f>'Liability 31-3-20'!E13</f>
        <v>3707.8083278730046</v>
      </c>
      <c r="F252" s="104"/>
      <c r="G252" s="105">
        <f t="shared" si="7"/>
        <v>37080.721611298039</v>
      </c>
    </row>
    <row r="253" spans="1:7" ht="12.75" customHeight="1" x14ac:dyDescent="0.2">
      <c r="A253" s="80">
        <v>44074</v>
      </c>
      <c r="B253" s="92"/>
      <c r="C253" s="91"/>
      <c r="D253" s="92" t="s">
        <v>117</v>
      </c>
      <c r="E253" s="53">
        <f>'Liability 31-3-20'!E14</f>
        <v>3737.2426424667356</v>
      </c>
      <c r="F253" s="104"/>
      <c r="G253" s="105">
        <f t="shared" si="7"/>
        <v>40817.964253764774</v>
      </c>
    </row>
    <row r="254" spans="1:7" ht="12.75" customHeight="1" x14ac:dyDescent="0.2">
      <c r="A254" s="80">
        <v>44104</v>
      </c>
      <c r="B254" s="92"/>
      <c r="C254" s="91"/>
      <c r="D254" s="92" t="s">
        <v>117</v>
      </c>
      <c r="E254" s="53">
        <f>'Liability 31-3-20'!E15</f>
        <v>3644.9318884898676</v>
      </c>
      <c r="F254" s="104"/>
      <c r="G254" s="105">
        <f t="shared" si="7"/>
        <v>44462.896142254642</v>
      </c>
    </row>
    <row r="255" spans="1:7" ht="12.75" customHeight="1" x14ac:dyDescent="0.2">
      <c r="A255" s="80">
        <v>44135</v>
      </c>
      <c r="B255" s="92"/>
      <c r="C255" s="91"/>
      <c r="D255" s="92" t="s">
        <v>117</v>
      </c>
      <c r="E255" s="53">
        <f>'Liability 31-3-20'!E16</f>
        <v>3795.845792445296</v>
      </c>
      <c r="F255" s="104"/>
      <c r="G255" s="105">
        <f t="shared" si="7"/>
        <v>48258.741934699938</v>
      </c>
    </row>
    <row r="256" spans="1:7" ht="12.75" customHeight="1" x14ac:dyDescent="0.2">
      <c r="A256" s="80">
        <v>44165</v>
      </c>
      <c r="B256" s="92"/>
      <c r="C256" s="91"/>
      <c r="D256" s="92" t="s">
        <v>117</v>
      </c>
      <c r="E256" s="53">
        <f>'Liability 31-3-20'!E17</f>
        <v>2734.2302974302438</v>
      </c>
      <c r="F256" s="104"/>
      <c r="G256" s="105">
        <f t="shared" si="7"/>
        <v>50992.972232130182</v>
      </c>
    </row>
    <row r="257" spans="1:7" ht="12.75" customHeight="1" x14ac:dyDescent="0.2">
      <c r="A257" s="80">
        <v>44196</v>
      </c>
      <c r="B257" s="92"/>
      <c r="C257" s="91"/>
      <c r="D257" s="92" t="s">
        <v>117</v>
      </c>
      <c r="E257" s="53">
        <f>'Liability 31-3-20'!E18</f>
        <v>2847.4377265735529</v>
      </c>
      <c r="F257" s="104"/>
      <c r="G257" s="105">
        <f t="shared" si="7"/>
        <v>53840.409958703734</v>
      </c>
    </row>
    <row r="258" spans="1:7" ht="12.75" customHeight="1" x14ac:dyDescent="0.2">
      <c r="A258" s="80">
        <v>44227</v>
      </c>
      <c r="B258" s="92"/>
      <c r="C258" s="91"/>
      <c r="D258" s="92" t="s">
        <v>117</v>
      </c>
      <c r="E258" s="53">
        <f>'Liability 31-3-20'!E19</f>
        <v>2870.0420174156898</v>
      </c>
      <c r="F258" s="104"/>
      <c r="G258" s="105">
        <f t="shared" si="7"/>
        <v>56710.451976119424</v>
      </c>
    </row>
    <row r="259" spans="1:7" ht="12.75" customHeight="1" x14ac:dyDescent="0.2">
      <c r="A259" s="80">
        <v>44255</v>
      </c>
      <c r="B259" s="92"/>
      <c r="C259" s="91"/>
      <c r="D259" s="92" t="s">
        <v>117</v>
      </c>
      <c r="E259" s="53">
        <f>'Liability 31-3-20'!E20</f>
        <v>2611.8741173960734</v>
      </c>
      <c r="F259" s="104"/>
      <c r="G259" s="105">
        <f t="shared" si="7"/>
        <v>59322.326093515498</v>
      </c>
    </row>
    <row r="260" spans="1:7" ht="12.75" customHeight="1" x14ac:dyDescent="0.2">
      <c r="A260" s="80">
        <v>44286</v>
      </c>
      <c r="B260" s="92"/>
      <c r="C260" s="91"/>
      <c r="D260" s="92" t="s">
        <v>117</v>
      </c>
      <c r="E260" s="53">
        <f>'Liability 31-3-20'!E21</f>
        <v>2913.5600285478868</v>
      </c>
      <c r="F260" s="104"/>
      <c r="G260" s="105">
        <f t="shared" si="7"/>
        <v>62235.886122063384</v>
      </c>
    </row>
    <row r="261" spans="1:7" ht="12.75" customHeight="1" x14ac:dyDescent="0.2">
      <c r="A261" s="80">
        <v>44316</v>
      </c>
      <c r="B261" s="92"/>
      <c r="C261" s="91"/>
      <c r="D261" s="92" t="s">
        <v>117</v>
      </c>
      <c r="E261" s="53">
        <f>'Liability 31-3-20'!E22</f>
        <v>2841.5944248336018</v>
      </c>
      <c r="F261" s="104"/>
      <c r="G261" s="105">
        <f t="shared" si="7"/>
        <v>65077.480546896986</v>
      </c>
    </row>
    <row r="262" spans="1:7" ht="12.75" customHeight="1" x14ac:dyDescent="0.2">
      <c r="A262" s="80">
        <v>44347</v>
      </c>
      <c r="B262" s="92"/>
      <c r="C262" s="91"/>
      <c r="D262" s="92" t="s">
        <v>117</v>
      </c>
      <c r="E262" s="53">
        <f>'Liability 31-3-20'!E23</f>
        <v>1959.0002727243118</v>
      </c>
      <c r="F262" s="104"/>
      <c r="G262" s="105">
        <f t="shared" si="7"/>
        <v>67036.480819621298</v>
      </c>
    </row>
    <row r="263" spans="1:7" ht="12.75" customHeight="1" x14ac:dyDescent="0.2">
      <c r="A263" s="80">
        <v>44377</v>
      </c>
      <c r="B263" s="92"/>
      <c r="C263" s="91"/>
      <c r="D263" s="92" t="s">
        <v>117</v>
      </c>
      <c r="E263" s="53">
        <f>'Liability 31-3-20'!E24</f>
        <v>1910.6125148192805</v>
      </c>
      <c r="F263" s="104"/>
      <c r="G263" s="105">
        <f t="shared" si="7"/>
        <v>68947.093334440578</v>
      </c>
    </row>
    <row r="264" spans="1:7" ht="12.75" customHeight="1" x14ac:dyDescent="0.2">
      <c r="A264" s="80">
        <v>44408</v>
      </c>
      <c r="B264" s="92"/>
      <c r="C264" s="91"/>
      <c r="D264" s="92" t="s">
        <v>117</v>
      </c>
      <c r="E264" s="53">
        <f>'Liability 31-3-20'!E25</f>
        <v>1989.7190667051764</v>
      </c>
      <c r="F264" s="104"/>
      <c r="G264" s="105">
        <f t="shared" si="7"/>
        <v>70936.812401145755</v>
      </c>
    </row>
    <row r="265" spans="1:7" ht="12.75" customHeight="1" x14ac:dyDescent="0.2">
      <c r="A265" s="80">
        <v>44439</v>
      </c>
      <c r="B265" s="92"/>
      <c r="C265" s="91"/>
      <c r="D265" s="92" t="s">
        <v>117</v>
      </c>
      <c r="E265" s="53">
        <f>'Liability 31-3-20'!E26</f>
        <v>2005.5143861456017</v>
      </c>
      <c r="F265" s="104"/>
      <c r="G265" s="105">
        <f t="shared" si="7"/>
        <v>72942.326787291357</v>
      </c>
    </row>
    <row r="266" spans="1:7" ht="12.75" customHeight="1" x14ac:dyDescent="0.2">
      <c r="A266" s="80">
        <v>44469</v>
      </c>
      <c r="B266" s="92"/>
      <c r="C266" s="91"/>
      <c r="D266" s="92" t="s">
        <v>117</v>
      </c>
      <c r="E266" s="53">
        <f>'Liability 31-3-20'!E27</f>
        <v>1955.9777189266169</v>
      </c>
      <c r="F266" s="104"/>
      <c r="G266" s="105">
        <f t="shared" si="7"/>
        <v>74898.304506217974</v>
      </c>
    </row>
    <row r="267" spans="1:7" ht="12.75" customHeight="1" x14ac:dyDescent="0.2">
      <c r="A267" s="80">
        <v>44500</v>
      </c>
      <c r="B267" s="92"/>
      <c r="C267" s="91"/>
      <c r="D267" s="92" t="s">
        <v>117</v>
      </c>
      <c r="E267" s="53">
        <f>'Liability 31-3-20'!E28</f>
        <v>2036.9625610700459</v>
      </c>
      <c r="F267" s="104"/>
      <c r="G267" s="105">
        <f t="shared" si="7"/>
        <v>76935.267067288019</v>
      </c>
    </row>
    <row r="268" spans="1:7" ht="12.75" customHeight="1" x14ac:dyDescent="0.2">
      <c r="A268" s="80">
        <v>44530</v>
      </c>
      <c r="B268" s="92"/>
      <c r="C268" s="91"/>
      <c r="D268" s="92" t="s">
        <v>117</v>
      </c>
      <c r="E268" s="53">
        <f>'Liability 31-3-20'!E29</f>
        <v>970.39902546380472</v>
      </c>
      <c r="F268" s="104"/>
      <c r="G268" s="105">
        <f t="shared" si="7"/>
        <v>77905.666092751824</v>
      </c>
    </row>
    <row r="269" spans="1:7" ht="12.75" customHeight="1" x14ac:dyDescent="0.2">
      <c r="A269" s="80">
        <v>44561</v>
      </c>
      <c r="B269" s="92"/>
      <c r="C269" s="91"/>
      <c r="D269" s="92" t="s">
        <v>117</v>
      </c>
      <c r="E269" s="53">
        <f>'Liability 31-3-20'!E30</f>
        <v>1010.5771988309716</v>
      </c>
      <c r="F269" s="104"/>
      <c r="G269" s="105">
        <f t="shared" si="7"/>
        <v>78916.243291582796</v>
      </c>
    </row>
    <row r="270" spans="1:7" ht="12.75" customHeight="1" x14ac:dyDescent="0.2">
      <c r="A270" s="80">
        <v>44592</v>
      </c>
      <c r="B270" s="92"/>
      <c r="C270" s="91"/>
      <c r="D270" s="92" t="s">
        <v>117</v>
      </c>
      <c r="E270" s="53">
        <f>'Liability 31-3-20'!E31</f>
        <v>1018.5996327221947</v>
      </c>
      <c r="F270" s="104"/>
      <c r="G270" s="105">
        <f t="shared" si="7"/>
        <v>79934.84292430499</v>
      </c>
    </row>
    <row r="271" spans="1:7" ht="12.75" customHeight="1" x14ac:dyDescent="0.2">
      <c r="A271" s="80">
        <v>44620</v>
      </c>
      <c r="B271" s="92"/>
      <c r="C271" s="91"/>
      <c r="D271" s="92" t="s">
        <v>117</v>
      </c>
      <c r="E271" s="53">
        <f>'Liability 31-3-20'!E32</f>
        <v>926.97389116686827</v>
      </c>
      <c r="F271" s="104"/>
      <c r="G271" s="105">
        <f t="shared" si="7"/>
        <v>80861.816815471859</v>
      </c>
    </row>
    <row r="272" spans="1:7" ht="12.75" customHeight="1" x14ac:dyDescent="0.2">
      <c r="A272" s="80">
        <v>44651</v>
      </c>
      <c r="B272" s="92"/>
      <c r="C272" s="91"/>
      <c r="D272" s="92" t="s">
        <v>117</v>
      </c>
      <c r="E272" s="53">
        <f>'Liability 31-3-20'!E33</f>
        <v>1034.044504221325</v>
      </c>
      <c r="F272" s="104"/>
      <c r="G272" s="105">
        <f t="shared" si="7"/>
        <v>81895.861319693184</v>
      </c>
    </row>
    <row r="273" spans="1:7" ht="12.75" customHeight="1" x14ac:dyDescent="0.2">
      <c r="A273" s="80">
        <v>44681</v>
      </c>
      <c r="B273" s="92"/>
      <c r="C273" s="91"/>
      <c r="D273" s="92" t="s">
        <v>117</v>
      </c>
      <c r="E273" s="53">
        <f>'Liability 31-3-20'!E34</f>
        <v>1008.5033668208052</v>
      </c>
      <c r="F273" s="104"/>
      <c r="G273" s="105">
        <f t="shared" si="7"/>
        <v>82904.364686513989</v>
      </c>
    </row>
    <row r="274" spans="1:7" ht="12.75" customHeight="1" x14ac:dyDescent="0.2">
      <c r="A274" s="86">
        <v>44712</v>
      </c>
      <c r="B274" s="92"/>
      <c r="C274" s="91"/>
      <c r="D274" s="92" t="s">
        <v>117</v>
      </c>
      <c r="E274" s="53">
        <f>'Liability 31-3-20'!E35</f>
        <v>0</v>
      </c>
      <c r="F274" s="104"/>
      <c r="G274" s="105">
        <f t="shared" si="7"/>
        <v>82904.364686513989</v>
      </c>
    </row>
    <row r="275" spans="1:7" ht="12.75" customHeight="1" x14ac:dyDescent="0.2">
      <c r="B275" s="92"/>
      <c r="C275" s="91"/>
      <c r="D275" s="92"/>
      <c r="E275" s="104"/>
      <c r="F275" s="104"/>
      <c r="G275" s="105"/>
    </row>
    <row r="276" spans="1:7" ht="12.75" customHeight="1" x14ac:dyDescent="0.2">
      <c r="A276" s="95"/>
      <c r="B276" s="92"/>
      <c r="C276" s="91"/>
      <c r="D276" s="92"/>
      <c r="E276" s="104"/>
      <c r="F276" s="104"/>
      <c r="G276" s="105"/>
    </row>
    <row r="277" spans="1:7" ht="12.75" customHeight="1" x14ac:dyDescent="0.2">
      <c r="A277" s="95"/>
      <c r="B277" s="92"/>
      <c r="C277" s="91"/>
      <c r="D277" s="92"/>
      <c r="E277" s="104"/>
      <c r="F277" s="104"/>
      <c r="G277" s="105"/>
    </row>
    <row r="278" spans="1:7" ht="12.75" customHeight="1" x14ac:dyDescent="0.2">
      <c r="A278" s="95"/>
      <c r="B278" s="92"/>
      <c r="C278" s="91"/>
      <c r="D278" s="92"/>
      <c r="E278" s="104"/>
      <c r="F278" s="104"/>
      <c r="G278" s="105"/>
    </row>
    <row r="279" spans="1:7" ht="12.75" customHeight="1" x14ac:dyDescent="0.2">
      <c r="D279" s="5"/>
    </row>
    <row r="280" spans="1:7" ht="12.75" customHeight="1" x14ac:dyDescent="0.2">
      <c r="D280" s="5"/>
    </row>
    <row r="281" spans="1:7" ht="12.75" customHeight="1" x14ac:dyDescent="0.2">
      <c r="D281" s="5"/>
    </row>
    <row r="282" spans="1:7" ht="12.75" customHeight="1" x14ac:dyDescent="0.2">
      <c r="A282" s="145" t="s">
        <v>94</v>
      </c>
      <c r="B282" s="146"/>
      <c r="C282" s="146"/>
      <c r="D282" s="146"/>
      <c r="E282" s="146"/>
      <c r="F282" s="146"/>
      <c r="G282" s="147"/>
    </row>
    <row r="283" spans="1:7" ht="12.75" customHeight="1" x14ac:dyDescent="0.2">
      <c r="A283" s="100" t="s">
        <v>5</v>
      </c>
      <c r="B283" s="101" t="s">
        <v>111</v>
      </c>
      <c r="C283" s="101" t="s">
        <v>112</v>
      </c>
      <c r="D283" s="102" t="s">
        <v>113</v>
      </c>
      <c r="E283" s="103" t="s">
        <v>114</v>
      </c>
      <c r="F283" s="103" t="s">
        <v>115</v>
      </c>
      <c r="G283" s="103" t="s">
        <v>116</v>
      </c>
    </row>
    <row r="284" spans="1:7" ht="12.75" customHeight="1" x14ac:dyDescent="0.2">
      <c r="A284" s="80">
        <v>43799</v>
      </c>
      <c r="B284" s="92"/>
      <c r="C284" s="91"/>
      <c r="D284" s="92" t="s">
        <v>93</v>
      </c>
      <c r="E284" s="94"/>
      <c r="F284" s="104">
        <f>LeaseDeposit!H4</f>
        <v>1131.9509455234802</v>
      </c>
      <c r="G284" s="104">
        <f>E284-F284</f>
        <v>-1131.9509455234802</v>
      </c>
    </row>
    <row r="285" spans="1:7" ht="12.75" customHeight="1" x14ac:dyDescent="0.2">
      <c r="A285" s="80">
        <v>43830</v>
      </c>
      <c r="B285" s="92"/>
      <c r="C285" s="91"/>
      <c r="D285" s="92" t="s">
        <v>93</v>
      </c>
      <c r="E285" s="94"/>
      <c r="F285" s="104">
        <f>LeaseDeposit!H5</f>
        <v>1219.3115535407851</v>
      </c>
      <c r="G285" s="105">
        <f t="shared" ref="G285:G315" si="8">G284+E285-F285</f>
        <v>-2351.2624990642653</v>
      </c>
    </row>
    <row r="286" spans="1:7" ht="12.75" customHeight="1" x14ac:dyDescent="0.2">
      <c r="A286" s="80">
        <v>43861</v>
      </c>
      <c r="B286" s="92"/>
      <c r="C286" s="91"/>
      <c r="D286" s="92" t="s">
        <v>93</v>
      </c>
      <c r="E286" s="94"/>
      <c r="F286" s="104">
        <f>LeaseDeposit!H6</f>
        <v>1228.9910182490421</v>
      </c>
      <c r="G286" s="105">
        <f t="shared" si="8"/>
        <v>-3580.2535173133074</v>
      </c>
    </row>
    <row r="287" spans="1:7" ht="12.75" customHeight="1" x14ac:dyDescent="0.2">
      <c r="A287" s="80">
        <v>43890</v>
      </c>
      <c r="B287" s="92"/>
      <c r="C287" s="91"/>
      <c r="D287" s="92" t="s">
        <v>93</v>
      </c>
      <c r="E287" s="94"/>
      <c r="F287" s="104">
        <f>LeaseDeposit!H7</f>
        <v>1158.5322212122264</v>
      </c>
      <c r="G287" s="105">
        <f t="shared" si="8"/>
        <v>-4738.7857385255338</v>
      </c>
    </row>
    <row r="288" spans="1:7" ht="12.75" customHeight="1" x14ac:dyDescent="0.2">
      <c r="A288" s="80">
        <v>43921</v>
      </c>
      <c r="B288" s="92"/>
      <c r="C288" s="91"/>
      <c r="D288" s="92" t="s">
        <v>93</v>
      </c>
      <c r="E288" s="94"/>
      <c r="F288" s="104">
        <f>LeaseDeposit!H8</f>
        <v>1247.9442930453515</v>
      </c>
      <c r="G288" s="105">
        <f t="shared" si="8"/>
        <v>-5986.7300315708853</v>
      </c>
    </row>
    <row r="289" spans="1:7" ht="12.75" customHeight="1" x14ac:dyDescent="0.2">
      <c r="A289" s="80">
        <v>43951</v>
      </c>
      <c r="B289" s="92"/>
      <c r="C289" s="91"/>
      <c r="D289" s="92" t="s">
        <v>93</v>
      </c>
      <c r="E289" s="94"/>
      <c r="F289" s="104">
        <f>LeaseDeposit!H9</f>
        <v>1217.1197815985652</v>
      </c>
      <c r="G289" s="105">
        <f t="shared" si="8"/>
        <v>-7203.8498131694505</v>
      </c>
    </row>
    <row r="290" spans="1:7" ht="12.75" customHeight="1" x14ac:dyDescent="0.2">
      <c r="A290" s="80">
        <v>43982</v>
      </c>
      <c r="B290" s="92"/>
      <c r="C290" s="91"/>
      <c r="D290" s="92" t="s">
        <v>93</v>
      </c>
      <c r="E290" s="94"/>
      <c r="F290" s="104">
        <f>LeaseDeposit!H10</f>
        <v>1267.5131232141866</v>
      </c>
      <c r="G290" s="105">
        <f t="shared" si="8"/>
        <v>-8471.3629363836371</v>
      </c>
    </row>
    <row r="291" spans="1:7" ht="12.75" customHeight="1" x14ac:dyDescent="0.2">
      <c r="A291" s="80">
        <v>44012</v>
      </c>
      <c r="B291" s="92"/>
      <c r="C291" s="91"/>
      <c r="D291" s="92" t="s">
        <v>93</v>
      </c>
      <c r="E291" s="94"/>
      <c r="F291" s="104">
        <f>LeaseDeposit!H11</f>
        <v>1236.2052571554377</v>
      </c>
      <c r="G291" s="105">
        <f t="shared" si="8"/>
        <v>-9707.5681935390749</v>
      </c>
    </row>
    <row r="292" spans="1:7" ht="12.75" customHeight="1" x14ac:dyDescent="0.2">
      <c r="A292" s="80">
        <v>44043</v>
      </c>
      <c r="B292" s="92"/>
      <c r="C292" s="91"/>
      <c r="D292" s="92" t="s">
        <v>93</v>
      </c>
      <c r="E292" s="94"/>
      <c r="F292" s="104">
        <f>LeaseDeposit!H12</f>
        <v>1287.3888093190908</v>
      </c>
      <c r="G292" s="105">
        <f t="shared" si="8"/>
        <v>-10994.957002858166</v>
      </c>
    </row>
    <row r="293" spans="1:7" ht="12.75" customHeight="1" x14ac:dyDescent="0.2">
      <c r="A293" s="80">
        <v>44074</v>
      </c>
      <c r="B293" s="92"/>
      <c r="C293" s="91"/>
      <c r="D293" s="92" t="s">
        <v>93</v>
      </c>
      <c r="E293" s="94"/>
      <c r="F293" s="104">
        <f>LeaseDeposit!H13</f>
        <v>1297.6087030857452</v>
      </c>
      <c r="G293" s="105">
        <f t="shared" si="8"/>
        <v>-12292.565705943911</v>
      </c>
    </row>
    <row r="294" spans="1:7" ht="12.75" customHeight="1" x14ac:dyDescent="0.2">
      <c r="A294" s="80">
        <v>44104</v>
      </c>
      <c r="B294" s="92"/>
      <c r="C294" s="91"/>
      <c r="D294" s="92" t="s">
        <v>93</v>
      </c>
      <c r="E294" s="94"/>
      <c r="F294" s="104">
        <f>LeaseDeposit!H14</f>
        <v>1265.5574692729861</v>
      </c>
      <c r="G294" s="105">
        <f t="shared" si="8"/>
        <v>-13558.123175216897</v>
      </c>
    </row>
    <row r="295" spans="1:7" ht="12.75" customHeight="1" x14ac:dyDescent="0.2">
      <c r="A295" s="80">
        <v>44135</v>
      </c>
      <c r="B295" s="92"/>
      <c r="C295" s="91"/>
      <c r="D295" s="92" t="s">
        <v>93</v>
      </c>
      <c r="E295" s="94"/>
      <c r="F295" s="104">
        <f>LeaseDeposit!H15</f>
        <v>1317.9563135342323</v>
      </c>
      <c r="G295" s="105">
        <f t="shared" si="8"/>
        <v>-14876.079488751129</v>
      </c>
    </row>
    <row r="296" spans="1:7" ht="12.75" customHeight="1" x14ac:dyDescent="0.2">
      <c r="A296" s="80">
        <v>44165</v>
      </c>
      <c r="B296" s="92"/>
      <c r="C296" s="91"/>
      <c r="D296" s="92" t="s">
        <v>93</v>
      </c>
      <c r="E296" s="94"/>
      <c r="F296" s="104">
        <f>LeaseDeposit!H16</f>
        <v>1285.4024890572182</v>
      </c>
      <c r="G296" s="105">
        <f t="shared" si="8"/>
        <v>-16161.481977808347</v>
      </c>
    </row>
    <row r="297" spans="1:7" ht="12.75" customHeight="1" x14ac:dyDescent="0.2">
      <c r="A297" s="80">
        <v>44196</v>
      </c>
      <c r="B297" s="92"/>
      <c r="C297" s="91"/>
      <c r="D297" s="92" t="s">
        <v>93</v>
      </c>
      <c r="E297" s="94"/>
      <c r="F297" s="104">
        <f>LeaseDeposit!H17</f>
        <v>1338.6229918573517</v>
      </c>
      <c r="G297" s="105">
        <f t="shared" si="8"/>
        <v>-17500.104969665699</v>
      </c>
    </row>
    <row r="298" spans="1:7" ht="12.75" customHeight="1" x14ac:dyDescent="0.2">
      <c r="A298" s="80">
        <v>44227</v>
      </c>
      <c r="B298" s="92"/>
      <c r="C298" s="91"/>
      <c r="D298" s="92" t="s">
        <v>93</v>
      </c>
      <c r="E298" s="94"/>
      <c r="F298" s="104">
        <f>LeaseDeposit!H18</f>
        <v>1349.2496064988081</v>
      </c>
      <c r="G298" s="105">
        <f t="shared" si="8"/>
        <v>-18849.354576164507</v>
      </c>
    </row>
    <row r="299" spans="1:7" ht="12.75" customHeight="1" x14ac:dyDescent="0.2">
      <c r="A299" s="80">
        <v>44255</v>
      </c>
      <c r="B299" s="92"/>
      <c r="C299" s="91"/>
      <c r="D299" s="92" t="s">
        <v>93</v>
      </c>
      <c r="E299" s="94"/>
      <c r="F299" s="104">
        <f>LeaseDeposit!H19</f>
        <v>1227.8810218584549</v>
      </c>
      <c r="G299" s="105">
        <f t="shared" si="8"/>
        <v>-20077.235598022962</v>
      </c>
    </row>
    <row r="300" spans="1:7" ht="12.75" customHeight="1" x14ac:dyDescent="0.2">
      <c r="A300" s="80">
        <v>44286</v>
      </c>
      <c r="B300" s="92"/>
      <c r="C300" s="91"/>
      <c r="D300" s="92" t="s">
        <v>93</v>
      </c>
      <c r="E300" s="94"/>
      <c r="F300" s="104">
        <f>LeaseDeposit!H20</f>
        <v>1369.7080733224575</v>
      </c>
      <c r="G300" s="105">
        <f t="shared" si="8"/>
        <v>-21446.94367134542</v>
      </c>
    </row>
    <row r="301" spans="1:7" ht="12.75" customHeight="1" x14ac:dyDescent="0.2">
      <c r="A301" s="80">
        <v>44316</v>
      </c>
      <c r="B301" s="92"/>
      <c r="C301" s="91"/>
      <c r="D301" s="92" t="s">
        <v>93</v>
      </c>
      <c r="E301" s="94"/>
      <c r="F301" s="104">
        <f>LeaseDeposit!H21</f>
        <v>1335.8759684599645</v>
      </c>
      <c r="G301" s="105">
        <f t="shared" si="8"/>
        <v>-22782.819639805384</v>
      </c>
    </row>
    <row r="302" spans="1:7" ht="12.75" customHeight="1" x14ac:dyDescent="0.2">
      <c r="A302" s="80">
        <v>44347</v>
      </c>
      <c r="B302" s="92"/>
      <c r="C302" s="91"/>
      <c r="D302" s="92" t="s">
        <v>93</v>
      </c>
      <c r="E302" s="94"/>
      <c r="F302" s="104">
        <f>LeaseDeposit!H22</f>
        <v>1391.1862633483543</v>
      </c>
      <c r="G302" s="105">
        <f t="shared" si="8"/>
        <v>-24174.005903153738</v>
      </c>
    </row>
    <row r="303" spans="1:7" ht="12.75" customHeight="1" x14ac:dyDescent="0.2">
      <c r="A303" s="80">
        <v>44377</v>
      </c>
      <c r="B303" s="92"/>
      <c r="C303" s="91"/>
      <c r="D303" s="92" t="s">
        <v>93</v>
      </c>
      <c r="E303" s="94"/>
      <c r="F303" s="104">
        <f>LeaseDeposit!H23</f>
        <v>1356.8236422456685</v>
      </c>
      <c r="G303" s="105">
        <f t="shared" si="8"/>
        <v>-25530.829545399407</v>
      </c>
    </row>
    <row r="304" spans="1:7" ht="12.75" customHeight="1" x14ac:dyDescent="0.2">
      <c r="A304" s="80">
        <v>44408</v>
      </c>
      <c r="B304" s="92"/>
      <c r="C304" s="91"/>
      <c r="D304" s="92" t="s">
        <v>93</v>
      </c>
      <c r="E304" s="94"/>
      <c r="F304" s="104">
        <f>LeaseDeposit!H24</f>
        <v>1413.0012497002608</v>
      </c>
      <c r="G304" s="105">
        <f t="shared" si="8"/>
        <v>-26943.830795099668</v>
      </c>
    </row>
    <row r="305" spans="1:7" ht="12.75" customHeight="1" x14ac:dyDescent="0.2">
      <c r="A305" s="80">
        <v>44439</v>
      </c>
      <c r="B305" s="92"/>
      <c r="C305" s="91"/>
      <c r="D305" s="92" t="s">
        <v>93</v>
      </c>
      <c r="E305" s="94"/>
      <c r="F305" s="104">
        <f>LeaseDeposit!H25</f>
        <v>1424.2183136979584</v>
      </c>
      <c r="G305" s="105">
        <f t="shared" si="8"/>
        <v>-28368.049108797626</v>
      </c>
    </row>
    <row r="306" spans="1:7" ht="12.75" customHeight="1" x14ac:dyDescent="0.2">
      <c r="A306" s="80">
        <v>44469</v>
      </c>
      <c r="B306" s="92"/>
      <c r="C306" s="91"/>
      <c r="D306" s="92" t="s">
        <v>93</v>
      </c>
      <c r="E306" s="94"/>
      <c r="F306" s="104">
        <f>LeaseDeposit!H26</f>
        <v>1389.0397933441855</v>
      </c>
      <c r="G306" s="105">
        <f t="shared" si="8"/>
        <v>-29757.088902141812</v>
      </c>
    </row>
    <row r="307" spans="1:7" ht="12.75" customHeight="1" x14ac:dyDescent="0.2">
      <c r="A307" s="80">
        <v>44500</v>
      </c>
      <c r="B307" s="92"/>
      <c r="C307" s="91"/>
      <c r="D307" s="92" t="s">
        <v>93</v>
      </c>
      <c r="E307" s="94"/>
      <c r="F307" s="104">
        <f>LeaseDeposit!H27</f>
        <v>1446.551270753378</v>
      </c>
      <c r="G307" s="105">
        <f t="shared" si="8"/>
        <v>-31203.64017289519</v>
      </c>
    </row>
    <row r="308" spans="1:7" ht="12.75" customHeight="1" x14ac:dyDescent="0.2">
      <c r="A308" s="80">
        <v>44530</v>
      </c>
      <c r="B308" s="92"/>
      <c r="C308" s="91"/>
      <c r="D308" s="92" t="s">
        <v>93</v>
      </c>
      <c r="E308" s="94"/>
      <c r="F308" s="104">
        <f>LeaseDeposit!H28</f>
        <v>1410.8211212168972</v>
      </c>
      <c r="G308" s="105">
        <f t="shared" si="8"/>
        <v>-32614.461294112087</v>
      </c>
    </row>
    <row r="309" spans="1:7" ht="12.75" customHeight="1" x14ac:dyDescent="0.2">
      <c r="A309" s="80">
        <v>44561</v>
      </c>
      <c r="B309" s="92"/>
      <c r="C309" s="91"/>
      <c r="D309" s="92" t="s">
        <v>93</v>
      </c>
      <c r="E309" s="94"/>
      <c r="F309" s="104">
        <f>LeaseDeposit!H29</f>
        <v>1469.234427610354</v>
      </c>
      <c r="G309" s="105">
        <f t="shared" si="8"/>
        <v>-34083.695721722441</v>
      </c>
    </row>
    <row r="310" spans="1:7" ht="12.75" customHeight="1" x14ac:dyDescent="0.2">
      <c r="A310" s="80">
        <v>44592</v>
      </c>
      <c r="B310" s="92"/>
      <c r="C310" s="91"/>
      <c r="D310" s="92" t="s">
        <v>93</v>
      </c>
      <c r="E310" s="94"/>
      <c r="F310" s="104">
        <f>LeaseDeposit!H30</f>
        <v>1480.8978968434094</v>
      </c>
      <c r="G310" s="105">
        <f t="shared" si="8"/>
        <v>-35564.59361856585</v>
      </c>
    </row>
    <row r="311" spans="1:7" ht="12.75" customHeight="1" x14ac:dyDescent="0.2">
      <c r="A311" s="80">
        <v>44620</v>
      </c>
      <c r="B311" s="92"/>
      <c r="C311" s="91"/>
      <c r="D311" s="92" t="s">
        <v>93</v>
      </c>
      <c r="E311" s="94"/>
      <c r="F311" s="104">
        <f>LeaseDeposit!H31</f>
        <v>1347.6871989332139</v>
      </c>
      <c r="G311" s="105">
        <f t="shared" si="8"/>
        <v>-36912.280817499064</v>
      </c>
    </row>
    <row r="312" spans="1:7" ht="12.75" customHeight="1" x14ac:dyDescent="0.2">
      <c r="A312" s="80">
        <v>44651</v>
      </c>
      <c r="B312" s="92"/>
      <c r="C312" s="91"/>
      <c r="D312" s="92" t="s">
        <v>93</v>
      </c>
      <c r="E312" s="94"/>
      <c r="F312" s="104">
        <f>LeaseDeposit!H32</f>
        <v>1503.352526695322</v>
      </c>
      <c r="G312" s="105">
        <f t="shared" si="8"/>
        <v>-38415.633344194386</v>
      </c>
    </row>
    <row r="313" spans="1:7" ht="12.75" customHeight="1" x14ac:dyDescent="0.2">
      <c r="A313" s="80">
        <v>44681</v>
      </c>
      <c r="B313" s="92"/>
      <c r="C313" s="91"/>
      <c r="D313" s="92" t="s">
        <v>93</v>
      </c>
      <c r="E313" s="94"/>
      <c r="F313" s="104">
        <f>LeaseDeposit!H33</f>
        <v>1466.2193730554427</v>
      </c>
      <c r="G313" s="105">
        <f t="shared" si="8"/>
        <v>-39881.852717249829</v>
      </c>
    </row>
    <row r="314" spans="1:7" ht="12.75" customHeight="1" x14ac:dyDescent="0.2">
      <c r="A314" s="80">
        <v>44712</v>
      </c>
      <c r="B314" s="92"/>
      <c r="C314" s="91"/>
      <c r="D314" s="92" t="s">
        <v>93</v>
      </c>
      <c r="E314" s="94"/>
      <c r="F314" s="104">
        <f>LeaseDeposit!H34</f>
        <v>1526.9263756586006</v>
      </c>
      <c r="G314" s="105">
        <f t="shared" si="8"/>
        <v>-41408.779092908429</v>
      </c>
    </row>
    <row r="315" spans="1:7" ht="12.75" customHeight="1" x14ac:dyDescent="0.2">
      <c r="A315" s="80">
        <v>44742</v>
      </c>
      <c r="B315" s="92"/>
      <c r="C315" s="91"/>
      <c r="D315" s="92" t="s">
        <v>93</v>
      </c>
      <c r="E315" s="94"/>
      <c r="F315" s="104">
        <f>LeaseDeposit!H35</f>
        <v>1489.2109425201197</v>
      </c>
      <c r="G315" s="105">
        <f t="shared" si="8"/>
        <v>-42897.990035428549</v>
      </c>
    </row>
    <row r="316" spans="1:7" s="128" customFormat="1" ht="12.75" customHeight="1" x14ac:dyDescent="0.2">
      <c r="A316" s="80">
        <v>44773</v>
      </c>
      <c r="B316" s="92"/>
      <c r="C316" s="91"/>
      <c r="D316" s="92" t="s">
        <v>93</v>
      </c>
      <c r="E316" s="94"/>
      <c r="F316" s="104">
        <f>LeaseDeposit!H36</f>
        <v>1550.8698826661857</v>
      </c>
      <c r="G316" s="105">
        <f t="shared" ref="G316:G318" si="9">G315+E316-F316</f>
        <v>-44448.859918094735</v>
      </c>
    </row>
    <row r="317" spans="1:7" s="128" customFormat="1" ht="12.75" customHeight="1" x14ac:dyDescent="0.2">
      <c r="A317" s="80">
        <v>44804</v>
      </c>
      <c r="B317" s="92"/>
      <c r="C317" s="91"/>
      <c r="D317" s="92" t="s">
        <v>93</v>
      </c>
      <c r="E317" s="94"/>
      <c r="F317" s="104">
        <f>LeaseDeposit!H37</f>
        <v>1563.181412277132</v>
      </c>
      <c r="G317" s="105">
        <f t="shared" si="9"/>
        <v>-46012.041330371867</v>
      </c>
    </row>
    <row r="318" spans="1:7" s="128" customFormat="1" ht="12.75" customHeight="1" x14ac:dyDescent="0.2">
      <c r="A318" s="80">
        <v>44834</v>
      </c>
      <c r="B318" s="92"/>
      <c r="C318" s="91"/>
      <c r="D318" s="92" t="s">
        <v>93</v>
      </c>
      <c r="E318" s="94"/>
      <c r="F318" s="104">
        <f>LeaseDeposit!H38</f>
        <v>1524.5704713844461</v>
      </c>
      <c r="G318" s="105">
        <f t="shared" si="9"/>
        <v>-47536.611801756313</v>
      </c>
    </row>
    <row r="319" spans="1:7" s="128" customFormat="1" ht="12.75" customHeight="1" x14ac:dyDescent="0.2">
      <c r="A319" s="80"/>
      <c r="B319" s="92"/>
      <c r="C319" s="91"/>
      <c r="D319" s="92"/>
      <c r="E319" s="94"/>
      <c r="F319" s="104"/>
      <c r="G319" s="105"/>
    </row>
    <row r="320" spans="1:7" s="128" customFormat="1" ht="12.75" customHeight="1" x14ac:dyDescent="0.2">
      <c r="A320" s="86"/>
      <c r="B320" s="92"/>
      <c r="C320" s="91"/>
      <c r="D320" s="92"/>
      <c r="E320" s="94"/>
      <c r="F320" s="104"/>
      <c r="G320" s="133"/>
    </row>
    <row r="321" spans="1:7" s="128" customFormat="1" ht="12.75" customHeight="1" x14ac:dyDescent="0.2">
      <c r="A321" s="86"/>
      <c r="B321" s="92"/>
      <c r="C321" s="91"/>
      <c r="D321" s="92"/>
      <c r="E321" s="94"/>
      <c r="F321" s="104"/>
      <c r="G321" s="133"/>
    </row>
    <row r="322" spans="1:7" s="128" customFormat="1" ht="12.75" customHeight="1" x14ac:dyDescent="0.2">
      <c r="A322" s="86"/>
      <c r="B322" s="92"/>
      <c r="C322" s="91"/>
      <c r="D322" s="92"/>
      <c r="E322" s="94"/>
      <c r="F322" s="104"/>
      <c r="G322" s="133"/>
    </row>
    <row r="323" spans="1:7" ht="12.75" customHeight="1" x14ac:dyDescent="0.2">
      <c r="A323" s="95"/>
      <c r="B323" s="92"/>
      <c r="C323" s="91"/>
      <c r="D323" s="92"/>
      <c r="E323" s="94"/>
      <c r="F323" s="104"/>
      <c r="G323" s="105"/>
    </row>
    <row r="324" spans="1:7" ht="12.75" customHeight="1" x14ac:dyDescent="0.2">
      <c r="D324" s="5"/>
    </row>
    <row r="325" spans="1:7" ht="12.75" customHeight="1" x14ac:dyDescent="0.2">
      <c r="A325" s="145" t="s">
        <v>93</v>
      </c>
      <c r="B325" s="146"/>
      <c r="C325" s="146"/>
      <c r="D325" s="146"/>
      <c r="E325" s="146"/>
      <c r="F325" s="146"/>
      <c r="G325" s="147"/>
    </row>
    <row r="326" spans="1:7" ht="12.75" customHeight="1" x14ac:dyDescent="0.2">
      <c r="A326" s="100" t="s">
        <v>5</v>
      </c>
      <c r="B326" s="101" t="s">
        <v>111</v>
      </c>
      <c r="C326" s="101" t="s">
        <v>112</v>
      </c>
      <c r="D326" s="102" t="s">
        <v>113</v>
      </c>
      <c r="E326" s="103" t="s">
        <v>114</v>
      </c>
      <c r="F326" s="103" t="s">
        <v>115</v>
      </c>
      <c r="G326" s="103" t="s">
        <v>116</v>
      </c>
    </row>
    <row r="327" spans="1:7" ht="12.75" customHeight="1" x14ac:dyDescent="0.2">
      <c r="A327" s="89">
        <v>43770</v>
      </c>
      <c r="B327" s="92"/>
      <c r="C327" s="91" t="s">
        <v>66</v>
      </c>
      <c r="D327" s="92" t="s">
        <v>86</v>
      </c>
      <c r="E327" s="104">
        <f>LeaseDeposit!D3</f>
        <v>200000</v>
      </c>
      <c r="F327" s="104"/>
      <c r="G327" s="104">
        <f>E327-F327</f>
        <v>200000</v>
      </c>
    </row>
    <row r="328" spans="1:7" ht="12.75" customHeight="1" x14ac:dyDescent="0.2">
      <c r="A328" s="89">
        <v>43770</v>
      </c>
      <c r="B328" s="92"/>
      <c r="C328" s="91" t="s">
        <v>66</v>
      </c>
      <c r="D328" s="92" t="s">
        <v>99</v>
      </c>
      <c r="E328" s="104"/>
      <c r="F328" s="104">
        <f>LeaseDeposit!I3</f>
        <v>47536.611801756779</v>
      </c>
      <c r="G328" s="105">
        <f t="shared" ref="G328:G360" si="10">G327+E328-F328</f>
        <v>152463.38819824322</v>
      </c>
    </row>
    <row r="329" spans="1:7" ht="12.75" customHeight="1" x14ac:dyDescent="0.2">
      <c r="A329" s="80">
        <v>43799</v>
      </c>
      <c r="B329" s="92"/>
      <c r="C329" s="91" t="s">
        <v>66</v>
      </c>
      <c r="D329" s="92" t="s">
        <v>94</v>
      </c>
      <c r="E329" s="104">
        <f>LeaseDeposit!H4</f>
        <v>1131.9509455234802</v>
      </c>
      <c r="F329" s="104"/>
      <c r="G329" s="105">
        <f t="shared" si="10"/>
        <v>153595.3391437667</v>
      </c>
    </row>
    <row r="330" spans="1:7" ht="12.75" customHeight="1" x14ac:dyDescent="0.2">
      <c r="A330" s="80">
        <v>43830</v>
      </c>
      <c r="B330" s="92"/>
      <c r="C330" s="91" t="s">
        <v>66</v>
      </c>
      <c r="D330" s="92" t="s">
        <v>94</v>
      </c>
      <c r="E330" s="104">
        <f>LeaseDeposit!H5</f>
        <v>1219.3115535407851</v>
      </c>
      <c r="F330" s="104"/>
      <c r="G330" s="105">
        <f t="shared" si="10"/>
        <v>154814.65069730749</v>
      </c>
    </row>
    <row r="331" spans="1:7" ht="12.75" customHeight="1" x14ac:dyDescent="0.2">
      <c r="A331" s="80">
        <v>43861</v>
      </c>
      <c r="B331" s="92"/>
      <c r="C331" s="91" t="s">
        <v>66</v>
      </c>
      <c r="D331" s="92" t="s">
        <v>94</v>
      </c>
      <c r="E331" s="104">
        <f>LeaseDeposit!H6</f>
        <v>1228.9910182490421</v>
      </c>
      <c r="F331" s="104"/>
      <c r="G331" s="105">
        <f t="shared" si="10"/>
        <v>156043.64171555653</v>
      </c>
    </row>
    <row r="332" spans="1:7" ht="12.75" customHeight="1" x14ac:dyDescent="0.2">
      <c r="A332" s="80">
        <v>43890</v>
      </c>
      <c r="B332" s="92"/>
      <c r="C332" s="91" t="s">
        <v>66</v>
      </c>
      <c r="D332" s="92" t="s">
        <v>94</v>
      </c>
      <c r="E332" s="104">
        <f>LeaseDeposit!H7</f>
        <v>1158.5322212122264</v>
      </c>
      <c r="F332" s="104"/>
      <c r="G332" s="105">
        <f t="shared" si="10"/>
        <v>157202.17393676876</v>
      </c>
    </row>
    <row r="333" spans="1:7" ht="12.75" customHeight="1" x14ac:dyDescent="0.2">
      <c r="A333" s="80">
        <v>43921</v>
      </c>
      <c r="B333" s="92"/>
      <c r="C333" s="91" t="s">
        <v>66</v>
      </c>
      <c r="D333" s="92" t="s">
        <v>94</v>
      </c>
      <c r="E333" s="104">
        <f>LeaseDeposit!H8</f>
        <v>1247.9442930453515</v>
      </c>
      <c r="F333" s="104"/>
      <c r="G333" s="105">
        <f t="shared" si="10"/>
        <v>158450.11822981411</v>
      </c>
    </row>
    <row r="334" spans="1:7" ht="12.75" customHeight="1" x14ac:dyDescent="0.2">
      <c r="A334" s="80">
        <v>43951</v>
      </c>
      <c r="B334" s="92"/>
      <c r="C334" s="91" t="s">
        <v>66</v>
      </c>
      <c r="D334" s="92" t="s">
        <v>94</v>
      </c>
      <c r="E334" s="104">
        <f>LeaseDeposit!H9</f>
        <v>1217.1197815985652</v>
      </c>
      <c r="F334" s="104"/>
      <c r="G334" s="105">
        <f t="shared" si="10"/>
        <v>159667.23801141267</v>
      </c>
    </row>
    <row r="335" spans="1:7" ht="12.75" customHeight="1" x14ac:dyDescent="0.2">
      <c r="A335" s="80">
        <v>43982</v>
      </c>
      <c r="B335" s="92"/>
      <c r="C335" s="91" t="s">
        <v>66</v>
      </c>
      <c r="D335" s="92" t="s">
        <v>94</v>
      </c>
      <c r="E335" s="104">
        <f>LeaseDeposit!H10</f>
        <v>1267.5131232141866</v>
      </c>
      <c r="F335" s="104"/>
      <c r="G335" s="105">
        <f t="shared" si="10"/>
        <v>160934.75113462686</v>
      </c>
    </row>
    <row r="336" spans="1:7" ht="12.75" customHeight="1" x14ac:dyDescent="0.2">
      <c r="A336" s="80">
        <v>44012</v>
      </c>
      <c r="B336" s="92"/>
      <c r="C336" s="91" t="s">
        <v>66</v>
      </c>
      <c r="D336" s="92" t="s">
        <v>94</v>
      </c>
      <c r="E336" s="104">
        <f>LeaseDeposit!H11</f>
        <v>1236.2052571554377</v>
      </c>
      <c r="F336" s="104"/>
      <c r="G336" s="105">
        <f t="shared" si="10"/>
        <v>162170.9563917823</v>
      </c>
    </row>
    <row r="337" spans="1:7" ht="12.75" customHeight="1" x14ac:dyDescent="0.2">
      <c r="A337" s="80">
        <v>44043</v>
      </c>
      <c r="B337" s="92"/>
      <c r="C337" s="91" t="s">
        <v>66</v>
      </c>
      <c r="D337" s="92" t="s">
        <v>94</v>
      </c>
      <c r="E337" s="104">
        <f>LeaseDeposit!H12</f>
        <v>1287.3888093190908</v>
      </c>
      <c r="F337" s="84"/>
      <c r="G337" s="105">
        <f t="shared" si="10"/>
        <v>163458.34520110139</v>
      </c>
    </row>
    <row r="338" spans="1:7" ht="12.75" customHeight="1" x14ac:dyDescent="0.2">
      <c r="A338" s="80">
        <v>44074</v>
      </c>
      <c r="B338" s="92"/>
      <c r="C338" s="91" t="s">
        <v>66</v>
      </c>
      <c r="D338" s="92" t="s">
        <v>94</v>
      </c>
      <c r="E338" s="104">
        <f>LeaseDeposit!H13</f>
        <v>1297.6087030857452</v>
      </c>
      <c r="F338" s="84"/>
      <c r="G338" s="105">
        <f t="shared" si="10"/>
        <v>164755.95390418713</v>
      </c>
    </row>
    <row r="339" spans="1:7" ht="12.75" customHeight="1" x14ac:dyDescent="0.2">
      <c r="A339" s="80">
        <v>44104</v>
      </c>
      <c r="B339" s="112"/>
      <c r="C339" s="91" t="s">
        <v>66</v>
      </c>
      <c r="D339" s="92" t="s">
        <v>94</v>
      </c>
      <c r="E339" s="104">
        <f>LeaseDeposit!H14</f>
        <v>1265.5574692729861</v>
      </c>
      <c r="F339" s="84"/>
      <c r="G339" s="105">
        <f t="shared" si="10"/>
        <v>166021.51137346012</v>
      </c>
    </row>
    <row r="340" spans="1:7" ht="12.75" customHeight="1" x14ac:dyDescent="0.2">
      <c r="A340" s="80">
        <v>44135</v>
      </c>
      <c r="B340" s="112"/>
      <c r="C340" s="91" t="s">
        <v>66</v>
      </c>
      <c r="D340" s="92" t="s">
        <v>94</v>
      </c>
      <c r="E340" s="104">
        <f>LeaseDeposit!H15</f>
        <v>1317.9563135342323</v>
      </c>
      <c r="F340" s="84"/>
      <c r="G340" s="105">
        <f t="shared" si="10"/>
        <v>167339.46768699435</v>
      </c>
    </row>
    <row r="341" spans="1:7" ht="12.75" customHeight="1" x14ac:dyDescent="0.2">
      <c r="A341" s="80">
        <v>44165</v>
      </c>
      <c r="B341" s="112"/>
      <c r="C341" s="91" t="s">
        <v>66</v>
      </c>
      <c r="D341" s="92" t="s">
        <v>94</v>
      </c>
      <c r="E341" s="104">
        <f>LeaseDeposit!H16</f>
        <v>1285.4024890572182</v>
      </c>
      <c r="F341" s="84"/>
      <c r="G341" s="105">
        <f t="shared" si="10"/>
        <v>168624.87017605157</v>
      </c>
    </row>
    <row r="342" spans="1:7" ht="12.75" customHeight="1" x14ac:dyDescent="0.2">
      <c r="A342" s="80">
        <v>44196</v>
      </c>
      <c r="B342" s="112"/>
      <c r="C342" s="91" t="s">
        <v>66</v>
      </c>
      <c r="D342" s="92" t="s">
        <v>94</v>
      </c>
      <c r="E342" s="104">
        <f>LeaseDeposit!H17</f>
        <v>1338.6229918573517</v>
      </c>
      <c r="F342" s="84"/>
      <c r="G342" s="105">
        <f t="shared" si="10"/>
        <v>169963.49316790892</v>
      </c>
    </row>
    <row r="343" spans="1:7" ht="12.75" customHeight="1" x14ac:dyDescent="0.2">
      <c r="A343" s="80">
        <v>44227</v>
      </c>
      <c r="B343" s="112"/>
      <c r="C343" s="91" t="s">
        <v>66</v>
      </c>
      <c r="D343" s="92" t="s">
        <v>94</v>
      </c>
      <c r="E343" s="104">
        <f>LeaseDeposit!H18</f>
        <v>1349.2496064988081</v>
      </c>
      <c r="F343" s="84"/>
      <c r="G343" s="105">
        <f t="shared" si="10"/>
        <v>171312.74277440773</v>
      </c>
    </row>
    <row r="344" spans="1:7" ht="12.75" customHeight="1" x14ac:dyDescent="0.2">
      <c r="A344" s="80">
        <v>44255</v>
      </c>
      <c r="B344" s="112"/>
      <c r="C344" s="91" t="s">
        <v>66</v>
      </c>
      <c r="D344" s="92" t="s">
        <v>94</v>
      </c>
      <c r="E344" s="104">
        <f>LeaseDeposit!H19</f>
        <v>1227.8810218584549</v>
      </c>
      <c r="F344" s="84"/>
      <c r="G344" s="105">
        <f t="shared" si="10"/>
        <v>172540.62379626618</v>
      </c>
    </row>
    <row r="345" spans="1:7" ht="12.75" customHeight="1" x14ac:dyDescent="0.2">
      <c r="A345" s="80">
        <v>44286</v>
      </c>
      <c r="B345" s="112"/>
      <c r="C345" s="91" t="s">
        <v>66</v>
      </c>
      <c r="D345" s="92" t="s">
        <v>94</v>
      </c>
      <c r="E345" s="104">
        <f>LeaseDeposit!H20</f>
        <v>1369.7080733224575</v>
      </c>
      <c r="F345" s="84"/>
      <c r="G345" s="105">
        <f t="shared" si="10"/>
        <v>173910.33186958864</v>
      </c>
    </row>
    <row r="346" spans="1:7" ht="12.75" customHeight="1" x14ac:dyDescent="0.2">
      <c r="A346" s="80">
        <v>44316</v>
      </c>
      <c r="B346" s="112"/>
      <c r="C346" s="91" t="s">
        <v>66</v>
      </c>
      <c r="D346" s="92" t="s">
        <v>94</v>
      </c>
      <c r="E346" s="104">
        <f>LeaseDeposit!H21</f>
        <v>1335.8759684599645</v>
      </c>
      <c r="F346" s="84"/>
      <c r="G346" s="105">
        <f t="shared" si="10"/>
        <v>175246.20783804861</v>
      </c>
    </row>
    <row r="347" spans="1:7" ht="12.75" customHeight="1" x14ac:dyDescent="0.2">
      <c r="A347" s="80">
        <v>44347</v>
      </c>
      <c r="B347" s="112"/>
      <c r="C347" s="91" t="s">
        <v>66</v>
      </c>
      <c r="D347" s="92" t="s">
        <v>94</v>
      </c>
      <c r="E347" s="104">
        <f>LeaseDeposit!H22</f>
        <v>1391.1862633483543</v>
      </c>
      <c r="F347" s="84"/>
      <c r="G347" s="105">
        <f t="shared" si="10"/>
        <v>176637.39410139696</v>
      </c>
    </row>
    <row r="348" spans="1:7" ht="12.75" customHeight="1" x14ac:dyDescent="0.2">
      <c r="A348" s="80">
        <v>44377</v>
      </c>
      <c r="B348" s="112"/>
      <c r="C348" s="91" t="s">
        <v>66</v>
      </c>
      <c r="D348" s="92" t="s">
        <v>94</v>
      </c>
      <c r="E348" s="104">
        <f>LeaseDeposit!H23</f>
        <v>1356.8236422456685</v>
      </c>
      <c r="F348" s="84"/>
      <c r="G348" s="105">
        <f t="shared" si="10"/>
        <v>177994.21774364263</v>
      </c>
    </row>
    <row r="349" spans="1:7" ht="12.75" customHeight="1" x14ac:dyDescent="0.2">
      <c r="A349" s="80">
        <v>44408</v>
      </c>
      <c r="B349" s="112"/>
      <c r="C349" s="91" t="s">
        <v>66</v>
      </c>
      <c r="D349" s="92" t="s">
        <v>94</v>
      </c>
      <c r="E349" s="104">
        <f>LeaseDeposit!H24</f>
        <v>1413.0012497002608</v>
      </c>
      <c r="F349" s="84"/>
      <c r="G349" s="105">
        <f t="shared" si="10"/>
        <v>179407.21899334289</v>
      </c>
    </row>
    <row r="350" spans="1:7" ht="12.75" customHeight="1" x14ac:dyDescent="0.2">
      <c r="A350" s="80">
        <v>44439</v>
      </c>
      <c r="B350" s="112"/>
      <c r="C350" s="91" t="s">
        <v>66</v>
      </c>
      <c r="D350" s="92" t="s">
        <v>94</v>
      </c>
      <c r="E350" s="104">
        <f>LeaseDeposit!H25</f>
        <v>1424.2183136979584</v>
      </c>
      <c r="F350" s="84"/>
      <c r="G350" s="105">
        <f t="shared" si="10"/>
        <v>180831.43730704085</v>
      </c>
    </row>
    <row r="351" spans="1:7" ht="12.75" customHeight="1" x14ac:dyDescent="0.2">
      <c r="A351" s="80">
        <v>44469</v>
      </c>
      <c r="B351" s="112"/>
      <c r="C351" s="91" t="s">
        <v>66</v>
      </c>
      <c r="D351" s="92" t="s">
        <v>94</v>
      </c>
      <c r="E351" s="104">
        <f>LeaseDeposit!H26</f>
        <v>1389.0397933441855</v>
      </c>
      <c r="F351" s="84"/>
      <c r="G351" s="105">
        <f t="shared" si="10"/>
        <v>182220.47710038503</v>
      </c>
    </row>
    <row r="352" spans="1:7" ht="12.75" customHeight="1" x14ac:dyDescent="0.2">
      <c r="A352" s="80">
        <v>44500</v>
      </c>
      <c r="B352" s="112"/>
      <c r="C352" s="91" t="s">
        <v>66</v>
      </c>
      <c r="D352" s="92" t="s">
        <v>94</v>
      </c>
      <c r="E352" s="104">
        <f>LeaseDeposit!H27</f>
        <v>1446.551270753378</v>
      </c>
      <c r="F352" s="84"/>
      <c r="G352" s="105">
        <f t="shared" si="10"/>
        <v>183667.02837113841</v>
      </c>
    </row>
    <row r="353" spans="1:7" ht="12.75" customHeight="1" x14ac:dyDescent="0.2">
      <c r="A353" s="80">
        <v>44530</v>
      </c>
      <c r="B353" s="112"/>
      <c r="C353" s="91" t="s">
        <v>66</v>
      </c>
      <c r="D353" s="92" t="s">
        <v>94</v>
      </c>
      <c r="E353" s="104">
        <f>LeaseDeposit!H28</f>
        <v>1410.8211212168972</v>
      </c>
      <c r="F353" s="84"/>
      <c r="G353" s="105">
        <f t="shared" si="10"/>
        <v>185077.84949235531</v>
      </c>
    </row>
    <row r="354" spans="1:7" ht="12.75" customHeight="1" x14ac:dyDescent="0.2">
      <c r="A354" s="80">
        <v>44561</v>
      </c>
      <c r="B354" s="112"/>
      <c r="C354" s="91" t="s">
        <v>66</v>
      </c>
      <c r="D354" s="92" t="s">
        <v>94</v>
      </c>
      <c r="E354" s="104">
        <f>LeaseDeposit!H29</f>
        <v>1469.234427610354</v>
      </c>
      <c r="F354" s="84"/>
      <c r="G354" s="105">
        <f t="shared" si="10"/>
        <v>186547.08391996566</v>
      </c>
    </row>
    <row r="355" spans="1:7" ht="12.75" customHeight="1" x14ac:dyDescent="0.2">
      <c r="A355" s="80">
        <v>44592</v>
      </c>
      <c r="B355" s="112"/>
      <c r="C355" s="91" t="s">
        <v>66</v>
      </c>
      <c r="D355" s="92" t="s">
        <v>94</v>
      </c>
      <c r="E355" s="104">
        <f>LeaseDeposit!H30</f>
        <v>1480.8978968434094</v>
      </c>
      <c r="F355" s="84"/>
      <c r="G355" s="105">
        <f t="shared" si="10"/>
        <v>188027.98181680907</v>
      </c>
    </row>
    <row r="356" spans="1:7" ht="12.75" customHeight="1" x14ac:dyDescent="0.2">
      <c r="A356" s="80">
        <v>44620</v>
      </c>
      <c r="B356" s="112"/>
      <c r="C356" s="91" t="s">
        <v>66</v>
      </c>
      <c r="D356" s="92" t="s">
        <v>94</v>
      </c>
      <c r="E356" s="104">
        <f>LeaseDeposit!H31</f>
        <v>1347.6871989332139</v>
      </c>
      <c r="F356" s="84"/>
      <c r="G356" s="105">
        <f t="shared" si="10"/>
        <v>189375.66901574229</v>
      </c>
    </row>
    <row r="357" spans="1:7" ht="12.75" customHeight="1" x14ac:dyDescent="0.2">
      <c r="A357" s="80">
        <v>44651</v>
      </c>
      <c r="B357" s="112"/>
      <c r="C357" s="91" t="s">
        <v>66</v>
      </c>
      <c r="D357" s="92" t="s">
        <v>94</v>
      </c>
      <c r="E357" s="104">
        <f>LeaseDeposit!H32</f>
        <v>1503.352526695322</v>
      </c>
      <c r="F357" s="84"/>
      <c r="G357" s="105">
        <f t="shared" si="10"/>
        <v>190879.02154243761</v>
      </c>
    </row>
    <row r="358" spans="1:7" ht="12.75" customHeight="1" x14ac:dyDescent="0.2">
      <c r="A358" s="80">
        <v>44681</v>
      </c>
      <c r="B358" s="112"/>
      <c r="C358" s="91" t="s">
        <v>66</v>
      </c>
      <c r="D358" s="92" t="s">
        <v>94</v>
      </c>
      <c r="E358" s="104">
        <f>LeaseDeposit!H33</f>
        <v>1466.2193730554427</v>
      </c>
      <c r="F358" s="84"/>
      <c r="G358" s="105">
        <f t="shared" si="10"/>
        <v>192345.24091549305</v>
      </c>
    </row>
    <row r="359" spans="1:7" ht="12.75" customHeight="1" x14ac:dyDescent="0.2">
      <c r="A359" s="86">
        <v>44712</v>
      </c>
      <c r="B359" s="112"/>
      <c r="C359" s="91" t="s">
        <v>66</v>
      </c>
      <c r="D359" s="92" t="s">
        <v>94</v>
      </c>
      <c r="E359" s="104">
        <f>LeaseDeposit!H34</f>
        <v>1526.9263756586006</v>
      </c>
      <c r="F359" s="84"/>
      <c r="G359" s="105">
        <f t="shared" si="10"/>
        <v>193872.16729115165</v>
      </c>
    </row>
    <row r="360" spans="1:7" ht="12.75" customHeight="1" x14ac:dyDescent="0.2">
      <c r="A360" s="80">
        <v>44742</v>
      </c>
      <c r="B360" s="112"/>
      <c r="C360" s="91" t="s">
        <v>66</v>
      </c>
      <c r="D360" s="92" t="s">
        <v>94</v>
      </c>
      <c r="E360" s="104">
        <f>LeaseDeposit!H35</f>
        <v>1489.2109425201197</v>
      </c>
      <c r="F360" s="84"/>
      <c r="G360" s="105">
        <f t="shared" si="10"/>
        <v>195361.37823367177</v>
      </c>
    </row>
    <row r="361" spans="1:7" s="128" customFormat="1" ht="12.75" customHeight="1" x14ac:dyDescent="0.2">
      <c r="A361" s="86">
        <v>44773</v>
      </c>
      <c r="B361" s="112"/>
      <c r="C361" s="91" t="s">
        <v>160</v>
      </c>
      <c r="D361" s="92" t="s">
        <v>94</v>
      </c>
      <c r="E361" s="104">
        <f>LeaseDeposit!H36</f>
        <v>1550.8698826661857</v>
      </c>
      <c r="F361" s="84"/>
      <c r="G361" s="105">
        <f t="shared" ref="G361:G364" si="11">G360+E361-F361</f>
        <v>196912.24811633796</v>
      </c>
    </row>
    <row r="362" spans="1:7" s="128" customFormat="1" ht="12.75" customHeight="1" x14ac:dyDescent="0.2">
      <c r="A362" s="80">
        <v>44804</v>
      </c>
      <c r="B362" s="112"/>
      <c r="C362" s="91" t="s">
        <v>161</v>
      </c>
      <c r="D362" s="92" t="s">
        <v>94</v>
      </c>
      <c r="E362" s="104">
        <f>LeaseDeposit!H37</f>
        <v>1563.181412277132</v>
      </c>
      <c r="F362" s="84"/>
      <c r="G362" s="105">
        <f t="shared" si="11"/>
        <v>198475.42952861509</v>
      </c>
    </row>
    <row r="363" spans="1:7" s="128" customFormat="1" ht="12.75" customHeight="1" x14ac:dyDescent="0.2">
      <c r="A363" s="86">
        <v>44834</v>
      </c>
      <c r="B363" s="112"/>
      <c r="C363" s="91" t="s">
        <v>162</v>
      </c>
      <c r="D363" s="92" t="s">
        <v>94</v>
      </c>
      <c r="E363" s="104">
        <f>LeaseDeposit!H38</f>
        <v>1524.5704713844461</v>
      </c>
      <c r="F363" s="84"/>
      <c r="G363" s="105">
        <f t="shared" si="11"/>
        <v>199999.99999999953</v>
      </c>
    </row>
    <row r="364" spans="1:7" ht="12.75" customHeight="1" x14ac:dyDescent="0.2">
      <c r="A364" s="86">
        <v>44834</v>
      </c>
      <c r="B364" s="112"/>
      <c r="C364" s="91" t="s">
        <v>66</v>
      </c>
      <c r="D364" s="92" t="s">
        <v>86</v>
      </c>
      <c r="E364" s="113"/>
      <c r="F364" s="104">
        <f>E327</f>
        <v>200000</v>
      </c>
      <c r="G364" s="105">
        <f t="shared" si="11"/>
        <v>-4.6566128730773926E-10</v>
      </c>
    </row>
    <row r="365" spans="1:7" ht="12.75" customHeight="1" x14ac:dyDescent="0.2">
      <c r="A365" s="95"/>
      <c r="B365" s="112"/>
      <c r="C365" s="91"/>
      <c r="D365" s="92"/>
      <c r="E365" s="113"/>
      <c r="F365" s="84"/>
      <c r="G365" s="105"/>
    </row>
    <row r="366" spans="1:7" ht="12.75" customHeight="1" x14ac:dyDescent="0.2">
      <c r="D366" s="5"/>
    </row>
    <row r="367" spans="1:7" ht="12.75" customHeight="1" x14ac:dyDescent="0.2">
      <c r="A367" s="145" t="s">
        <v>99</v>
      </c>
      <c r="B367" s="146"/>
      <c r="C367" s="146"/>
      <c r="D367" s="146"/>
      <c r="E367" s="146"/>
      <c r="F367" s="146"/>
      <c r="G367" s="147"/>
    </row>
    <row r="368" spans="1:7" ht="12.75" customHeight="1" x14ac:dyDescent="0.2">
      <c r="A368" s="100" t="s">
        <v>5</v>
      </c>
      <c r="B368" s="101" t="s">
        <v>111</v>
      </c>
      <c r="C368" s="101" t="s">
        <v>112</v>
      </c>
      <c r="D368" s="102" t="s">
        <v>113</v>
      </c>
      <c r="E368" s="103" t="s">
        <v>114</v>
      </c>
      <c r="F368" s="103" t="s">
        <v>115</v>
      </c>
      <c r="G368" s="103" t="s">
        <v>116</v>
      </c>
    </row>
    <row r="369" spans="1:7" ht="12.75" customHeight="1" x14ac:dyDescent="0.2">
      <c r="A369" s="80">
        <v>43770</v>
      </c>
      <c r="B369" s="92"/>
      <c r="C369" s="91" t="s">
        <v>66</v>
      </c>
      <c r="D369" s="92" t="s">
        <v>117</v>
      </c>
      <c r="E369" s="104">
        <f>LeaseDeposit!I3</f>
        <v>47536.611801756779</v>
      </c>
      <c r="F369" s="104"/>
      <c r="G369" s="104">
        <f>E369-F369</f>
        <v>47536.611801756779</v>
      </c>
    </row>
    <row r="370" spans="1:7" ht="12.75" customHeight="1" x14ac:dyDescent="0.2">
      <c r="A370" s="80">
        <v>43799</v>
      </c>
      <c r="B370" s="92"/>
      <c r="C370" s="91" t="s">
        <v>66</v>
      </c>
      <c r="D370" s="92" t="s">
        <v>100</v>
      </c>
      <c r="E370" s="94"/>
      <c r="F370" s="104">
        <f>LeaseDeposit!J4</f>
        <v>1358.1889086216222</v>
      </c>
      <c r="G370" s="105">
        <f t="shared" ref="G370:G401" si="12">G369+E370-F370</f>
        <v>46178.422893135154</v>
      </c>
    </row>
    <row r="371" spans="1:7" ht="12.75" customHeight="1" x14ac:dyDescent="0.2">
      <c r="A371" s="80">
        <v>43830</v>
      </c>
      <c r="B371" s="92"/>
      <c r="C371" s="91" t="s">
        <v>66</v>
      </c>
      <c r="D371" s="92" t="s">
        <v>100</v>
      </c>
      <c r="E371" s="94"/>
      <c r="F371" s="104">
        <f>LeaseDeposit!J5</f>
        <v>1358.1889086216222</v>
      </c>
      <c r="G371" s="105">
        <f t="shared" si="12"/>
        <v>44820.233984513528</v>
      </c>
    </row>
    <row r="372" spans="1:7" ht="12.75" customHeight="1" x14ac:dyDescent="0.2">
      <c r="A372" s="80">
        <v>43861</v>
      </c>
      <c r="B372" s="92"/>
      <c r="C372" s="91" t="s">
        <v>66</v>
      </c>
      <c r="D372" s="92" t="s">
        <v>100</v>
      </c>
      <c r="E372" s="94"/>
      <c r="F372" s="104">
        <f>LeaseDeposit!J6</f>
        <v>1358.1889086216222</v>
      </c>
      <c r="G372" s="105">
        <f t="shared" si="12"/>
        <v>43462.045075891903</v>
      </c>
    </row>
    <row r="373" spans="1:7" ht="12.75" customHeight="1" x14ac:dyDescent="0.2">
      <c r="A373" s="80">
        <v>43890</v>
      </c>
      <c r="B373" s="92"/>
      <c r="C373" s="91" t="s">
        <v>66</v>
      </c>
      <c r="D373" s="92" t="s">
        <v>100</v>
      </c>
      <c r="E373" s="94"/>
      <c r="F373" s="104">
        <f>LeaseDeposit!J7</f>
        <v>1358.1889086216222</v>
      </c>
      <c r="G373" s="105">
        <f t="shared" si="12"/>
        <v>42103.856167270278</v>
      </c>
    </row>
    <row r="374" spans="1:7" ht="12.75" customHeight="1" x14ac:dyDescent="0.2">
      <c r="A374" s="80">
        <v>43921</v>
      </c>
      <c r="B374" s="92"/>
      <c r="C374" s="91" t="s">
        <v>66</v>
      </c>
      <c r="D374" s="92" t="s">
        <v>100</v>
      </c>
      <c r="E374" s="94"/>
      <c r="F374" s="104">
        <f>LeaseDeposit!J8</f>
        <v>1358.1889086216222</v>
      </c>
      <c r="G374" s="105">
        <f t="shared" si="12"/>
        <v>40745.667258648653</v>
      </c>
    </row>
    <row r="375" spans="1:7" ht="12.75" customHeight="1" x14ac:dyDescent="0.2">
      <c r="A375" s="80">
        <v>43951</v>
      </c>
      <c r="B375" s="92"/>
      <c r="C375" s="91" t="s">
        <v>66</v>
      </c>
      <c r="D375" s="92" t="s">
        <v>100</v>
      </c>
      <c r="E375" s="94"/>
      <c r="F375" s="104">
        <f>LeaseDeposit!J9</f>
        <v>1358.1889086216222</v>
      </c>
      <c r="G375" s="105">
        <f t="shared" si="12"/>
        <v>39387.478350027028</v>
      </c>
    </row>
    <row r="376" spans="1:7" ht="12.75" customHeight="1" x14ac:dyDescent="0.2">
      <c r="A376" s="80">
        <v>43982</v>
      </c>
      <c r="B376" s="92"/>
      <c r="C376" s="91" t="s">
        <v>66</v>
      </c>
      <c r="D376" s="92" t="s">
        <v>100</v>
      </c>
      <c r="E376" s="94"/>
      <c r="F376" s="104">
        <f>LeaseDeposit!J10</f>
        <v>1358.1889086216222</v>
      </c>
      <c r="G376" s="105">
        <f t="shared" si="12"/>
        <v>38029.289441405403</v>
      </c>
    </row>
    <row r="377" spans="1:7" ht="12.75" customHeight="1" x14ac:dyDescent="0.2">
      <c r="A377" s="80">
        <v>44012</v>
      </c>
      <c r="B377" s="92"/>
      <c r="C377" s="91" t="s">
        <v>66</v>
      </c>
      <c r="D377" s="92" t="s">
        <v>100</v>
      </c>
      <c r="E377" s="94"/>
      <c r="F377" s="104">
        <f>LeaseDeposit!J11</f>
        <v>1358.1889086216222</v>
      </c>
      <c r="G377" s="105">
        <f t="shared" si="12"/>
        <v>36671.100532783777</v>
      </c>
    </row>
    <row r="378" spans="1:7" ht="12.75" customHeight="1" x14ac:dyDescent="0.2">
      <c r="A378" s="80">
        <v>44043</v>
      </c>
      <c r="B378" s="92"/>
      <c r="C378" s="91" t="s">
        <v>66</v>
      </c>
      <c r="D378" s="92" t="s">
        <v>100</v>
      </c>
      <c r="E378" s="94"/>
      <c r="F378" s="104">
        <f>LeaseDeposit!J12</f>
        <v>1358.1889086216222</v>
      </c>
      <c r="G378" s="105">
        <f t="shared" si="12"/>
        <v>35312.911624162152</v>
      </c>
    </row>
    <row r="379" spans="1:7" ht="12.75" customHeight="1" x14ac:dyDescent="0.2">
      <c r="A379" s="80">
        <v>44074</v>
      </c>
      <c r="B379" s="92"/>
      <c r="C379" s="91" t="s">
        <v>66</v>
      </c>
      <c r="D379" s="92" t="s">
        <v>100</v>
      </c>
      <c r="E379" s="94"/>
      <c r="F379" s="104">
        <f>LeaseDeposit!J13</f>
        <v>1358.1889086216222</v>
      </c>
      <c r="G379" s="105">
        <f t="shared" si="12"/>
        <v>33954.722715540527</v>
      </c>
    </row>
    <row r="380" spans="1:7" ht="12.75" customHeight="1" x14ac:dyDescent="0.2">
      <c r="A380" s="80">
        <v>44104</v>
      </c>
      <c r="B380" s="92"/>
      <c r="C380" s="91" t="s">
        <v>66</v>
      </c>
      <c r="D380" s="92" t="s">
        <v>100</v>
      </c>
      <c r="E380" s="94"/>
      <c r="F380" s="104">
        <f>LeaseDeposit!J14</f>
        <v>1358.1889086216222</v>
      </c>
      <c r="G380" s="105">
        <f t="shared" si="12"/>
        <v>32596.533806918906</v>
      </c>
    </row>
    <row r="381" spans="1:7" ht="12.75" customHeight="1" x14ac:dyDescent="0.2">
      <c r="A381" s="80">
        <v>44135</v>
      </c>
      <c r="B381" s="92"/>
      <c r="C381" s="91" t="s">
        <v>66</v>
      </c>
      <c r="D381" s="92" t="s">
        <v>100</v>
      </c>
      <c r="E381" s="94"/>
      <c r="F381" s="104">
        <f>LeaseDeposit!J15</f>
        <v>1358.1889086216222</v>
      </c>
      <c r="G381" s="105">
        <f t="shared" si="12"/>
        <v>31238.344898297284</v>
      </c>
    </row>
    <row r="382" spans="1:7" ht="12.75" customHeight="1" x14ac:dyDescent="0.2">
      <c r="A382" s="80">
        <v>44165</v>
      </c>
      <c r="B382" s="92"/>
      <c r="C382" s="91" t="s">
        <v>66</v>
      </c>
      <c r="D382" s="92" t="s">
        <v>100</v>
      </c>
      <c r="E382" s="94"/>
      <c r="F382" s="104">
        <f>LeaseDeposit!J16</f>
        <v>1358.1889086216222</v>
      </c>
      <c r="G382" s="105">
        <f t="shared" si="12"/>
        <v>29880.155989675663</v>
      </c>
    </row>
    <row r="383" spans="1:7" ht="12.75" customHeight="1" x14ac:dyDescent="0.2">
      <c r="A383" s="80">
        <v>44196</v>
      </c>
      <c r="B383" s="92"/>
      <c r="C383" s="91" t="s">
        <v>66</v>
      </c>
      <c r="D383" s="92" t="s">
        <v>100</v>
      </c>
      <c r="E383" s="94"/>
      <c r="F383" s="104">
        <f>LeaseDeposit!J17</f>
        <v>1358.1889086216222</v>
      </c>
      <c r="G383" s="105">
        <f t="shared" si="12"/>
        <v>28521.967081054041</v>
      </c>
    </row>
    <row r="384" spans="1:7" ht="12.75" customHeight="1" x14ac:dyDescent="0.2">
      <c r="A384" s="80">
        <v>44227</v>
      </c>
      <c r="B384" s="92"/>
      <c r="C384" s="91" t="s">
        <v>66</v>
      </c>
      <c r="D384" s="92" t="s">
        <v>100</v>
      </c>
      <c r="E384" s="94"/>
      <c r="F384" s="104">
        <f>LeaseDeposit!J18</f>
        <v>1358.1889086216222</v>
      </c>
      <c r="G384" s="105">
        <f t="shared" si="12"/>
        <v>27163.77817243242</v>
      </c>
    </row>
    <row r="385" spans="1:7" ht="12.75" customHeight="1" x14ac:dyDescent="0.2">
      <c r="A385" s="80">
        <v>44255</v>
      </c>
      <c r="B385" s="92"/>
      <c r="C385" s="91" t="s">
        <v>66</v>
      </c>
      <c r="D385" s="92" t="s">
        <v>100</v>
      </c>
      <c r="E385" s="94"/>
      <c r="F385" s="104">
        <f>LeaseDeposit!J19</f>
        <v>1358.1889086216222</v>
      </c>
      <c r="G385" s="105">
        <f t="shared" si="12"/>
        <v>25805.589263810798</v>
      </c>
    </row>
    <row r="386" spans="1:7" ht="12.75" customHeight="1" x14ac:dyDescent="0.2">
      <c r="A386" s="80">
        <v>44286</v>
      </c>
      <c r="B386" s="92"/>
      <c r="C386" s="91" t="s">
        <v>66</v>
      </c>
      <c r="D386" s="92" t="s">
        <v>100</v>
      </c>
      <c r="E386" s="94"/>
      <c r="F386" s="104">
        <f>LeaseDeposit!J20</f>
        <v>1358.1889086216222</v>
      </c>
      <c r="G386" s="105">
        <f t="shared" si="12"/>
        <v>24447.400355189176</v>
      </c>
    </row>
    <row r="387" spans="1:7" ht="12.75" customHeight="1" x14ac:dyDescent="0.2">
      <c r="A387" s="80">
        <v>44316</v>
      </c>
      <c r="B387" s="92"/>
      <c r="C387" s="91" t="s">
        <v>66</v>
      </c>
      <c r="D387" s="92" t="s">
        <v>100</v>
      </c>
      <c r="E387" s="94"/>
      <c r="F387" s="104">
        <f>LeaseDeposit!J21</f>
        <v>1358.1889086216222</v>
      </c>
      <c r="G387" s="105">
        <f t="shared" si="12"/>
        <v>23089.211446567555</v>
      </c>
    </row>
    <row r="388" spans="1:7" ht="12.75" customHeight="1" x14ac:dyDescent="0.2">
      <c r="A388" s="80">
        <v>44347</v>
      </c>
      <c r="B388" s="92"/>
      <c r="C388" s="91" t="s">
        <v>66</v>
      </c>
      <c r="D388" s="92" t="s">
        <v>100</v>
      </c>
      <c r="E388" s="94"/>
      <c r="F388" s="104">
        <f>LeaseDeposit!J22</f>
        <v>1358.1889086216222</v>
      </c>
      <c r="G388" s="105">
        <f t="shared" si="12"/>
        <v>21731.022537945933</v>
      </c>
    </row>
    <row r="389" spans="1:7" ht="12.75" customHeight="1" x14ac:dyDescent="0.2">
      <c r="A389" s="80">
        <v>44377</v>
      </c>
      <c r="B389" s="92"/>
      <c r="C389" s="91" t="s">
        <v>66</v>
      </c>
      <c r="D389" s="92" t="s">
        <v>100</v>
      </c>
      <c r="E389" s="94"/>
      <c r="F389" s="104">
        <f>LeaseDeposit!J23</f>
        <v>1358.1889086216222</v>
      </c>
      <c r="G389" s="105">
        <f t="shared" si="12"/>
        <v>20372.833629324312</v>
      </c>
    </row>
    <row r="390" spans="1:7" ht="12.75" customHeight="1" x14ac:dyDescent="0.2">
      <c r="A390" s="80">
        <v>44408</v>
      </c>
      <c r="B390" s="92"/>
      <c r="C390" s="91" t="s">
        <v>66</v>
      </c>
      <c r="D390" s="92" t="s">
        <v>100</v>
      </c>
      <c r="E390" s="94"/>
      <c r="F390" s="104">
        <f>LeaseDeposit!J24</f>
        <v>1358.1889086216222</v>
      </c>
      <c r="G390" s="105">
        <f t="shared" si="12"/>
        <v>19014.64472070269</v>
      </c>
    </row>
    <row r="391" spans="1:7" ht="12.75" customHeight="1" x14ac:dyDescent="0.2">
      <c r="A391" s="80">
        <v>44439</v>
      </c>
      <c r="B391" s="92"/>
      <c r="C391" s="91" t="s">
        <v>66</v>
      </c>
      <c r="D391" s="92" t="s">
        <v>100</v>
      </c>
      <c r="E391" s="94"/>
      <c r="F391" s="104">
        <f>LeaseDeposit!J25</f>
        <v>1358.1889086216222</v>
      </c>
      <c r="G391" s="105">
        <f t="shared" si="12"/>
        <v>17656.455812081069</v>
      </c>
    </row>
    <row r="392" spans="1:7" ht="12.75" customHeight="1" x14ac:dyDescent="0.2">
      <c r="A392" s="80">
        <v>44469</v>
      </c>
      <c r="B392" s="92"/>
      <c r="C392" s="91" t="s">
        <v>66</v>
      </c>
      <c r="D392" s="92" t="s">
        <v>100</v>
      </c>
      <c r="E392" s="94"/>
      <c r="F392" s="104">
        <f>LeaseDeposit!J26</f>
        <v>1358.1889086216222</v>
      </c>
      <c r="G392" s="105">
        <f t="shared" si="12"/>
        <v>16298.266903459447</v>
      </c>
    </row>
    <row r="393" spans="1:7" ht="12.75" customHeight="1" x14ac:dyDescent="0.2">
      <c r="A393" s="80">
        <v>44500</v>
      </c>
      <c r="B393" s="92"/>
      <c r="C393" s="91" t="s">
        <v>66</v>
      </c>
      <c r="D393" s="92" t="s">
        <v>100</v>
      </c>
      <c r="E393" s="94"/>
      <c r="F393" s="104">
        <f>LeaseDeposit!J27</f>
        <v>1358.1889086216222</v>
      </c>
      <c r="G393" s="105">
        <f t="shared" si="12"/>
        <v>14940.077994837826</v>
      </c>
    </row>
    <row r="394" spans="1:7" ht="12.75" customHeight="1" x14ac:dyDescent="0.2">
      <c r="A394" s="80">
        <v>44530</v>
      </c>
      <c r="B394" s="92"/>
      <c r="C394" s="91" t="s">
        <v>66</v>
      </c>
      <c r="D394" s="92" t="s">
        <v>100</v>
      </c>
      <c r="E394" s="94"/>
      <c r="F394" s="104">
        <f>LeaseDeposit!J28</f>
        <v>1358.1889086216222</v>
      </c>
      <c r="G394" s="105">
        <f t="shared" si="12"/>
        <v>13581.889086216204</v>
      </c>
    </row>
    <row r="395" spans="1:7" ht="12.75" customHeight="1" x14ac:dyDescent="0.2">
      <c r="A395" s="80">
        <v>44561</v>
      </c>
      <c r="B395" s="92"/>
      <c r="C395" s="91" t="s">
        <v>66</v>
      </c>
      <c r="D395" s="92" t="s">
        <v>100</v>
      </c>
      <c r="E395" s="94"/>
      <c r="F395" s="104">
        <f>LeaseDeposit!J29</f>
        <v>1358.1889086216222</v>
      </c>
      <c r="G395" s="105">
        <f t="shared" si="12"/>
        <v>12223.700177594583</v>
      </c>
    </row>
    <row r="396" spans="1:7" ht="12.75" customHeight="1" x14ac:dyDescent="0.2">
      <c r="A396" s="80">
        <v>44592</v>
      </c>
      <c r="B396" s="92"/>
      <c r="C396" s="91" t="s">
        <v>66</v>
      </c>
      <c r="D396" s="92" t="s">
        <v>100</v>
      </c>
      <c r="E396" s="94"/>
      <c r="F396" s="104">
        <f>LeaseDeposit!J30</f>
        <v>1358.1889086216222</v>
      </c>
      <c r="G396" s="105">
        <f t="shared" si="12"/>
        <v>10865.511268972961</v>
      </c>
    </row>
    <row r="397" spans="1:7" ht="12.75" customHeight="1" x14ac:dyDescent="0.2">
      <c r="A397" s="80">
        <v>44620</v>
      </c>
      <c r="B397" s="92"/>
      <c r="C397" s="91" t="s">
        <v>66</v>
      </c>
      <c r="D397" s="92" t="s">
        <v>100</v>
      </c>
      <c r="E397" s="94"/>
      <c r="F397" s="104">
        <f>LeaseDeposit!J31</f>
        <v>1358.1889086216222</v>
      </c>
      <c r="G397" s="105">
        <f t="shared" si="12"/>
        <v>9507.3223603513397</v>
      </c>
    </row>
    <row r="398" spans="1:7" ht="12.75" customHeight="1" x14ac:dyDescent="0.2">
      <c r="A398" s="80">
        <v>44651</v>
      </c>
      <c r="B398" s="92"/>
      <c r="C398" s="91" t="s">
        <v>66</v>
      </c>
      <c r="D398" s="92" t="s">
        <v>100</v>
      </c>
      <c r="E398" s="94"/>
      <c r="F398" s="104">
        <f>LeaseDeposit!J32</f>
        <v>1358.1889086216222</v>
      </c>
      <c r="G398" s="105">
        <f t="shared" si="12"/>
        <v>8149.1334517297173</v>
      </c>
    </row>
    <row r="399" spans="1:7" ht="12.75" customHeight="1" x14ac:dyDescent="0.2">
      <c r="A399" s="80">
        <v>44681</v>
      </c>
      <c r="B399" s="92"/>
      <c r="C399" s="91" t="s">
        <v>66</v>
      </c>
      <c r="D399" s="92" t="s">
        <v>100</v>
      </c>
      <c r="E399" s="94"/>
      <c r="F399" s="104">
        <f>LeaseDeposit!J33</f>
        <v>1358.1889086216222</v>
      </c>
      <c r="G399" s="105">
        <f t="shared" si="12"/>
        <v>6790.9445431080949</v>
      </c>
    </row>
    <row r="400" spans="1:7" ht="12.75" customHeight="1" x14ac:dyDescent="0.2">
      <c r="A400" s="86">
        <v>44712</v>
      </c>
      <c r="B400" s="92"/>
      <c r="C400" s="91" t="s">
        <v>66</v>
      </c>
      <c r="D400" s="92" t="s">
        <v>100</v>
      </c>
      <c r="E400" s="94"/>
      <c r="F400" s="104">
        <f>LeaseDeposit!J34</f>
        <v>1358.1889086216222</v>
      </c>
      <c r="G400" s="105">
        <f t="shared" si="12"/>
        <v>5432.7556344864724</v>
      </c>
    </row>
    <row r="401" spans="1:7" ht="12.75" customHeight="1" x14ac:dyDescent="0.2">
      <c r="A401" s="80">
        <v>44742</v>
      </c>
      <c r="B401" s="92"/>
      <c r="C401" s="91" t="s">
        <v>66</v>
      </c>
      <c r="D401" s="92" t="s">
        <v>100</v>
      </c>
      <c r="E401" s="94"/>
      <c r="F401" s="104">
        <f>LeaseDeposit!J35</f>
        <v>1358.1889086216222</v>
      </c>
      <c r="G401" s="105">
        <f t="shared" si="12"/>
        <v>4074.56672586485</v>
      </c>
    </row>
    <row r="402" spans="1:7" ht="12.75" customHeight="1" x14ac:dyDescent="0.2">
      <c r="A402" s="86">
        <v>44773</v>
      </c>
      <c r="C402" s="91" t="s">
        <v>160</v>
      </c>
      <c r="D402" s="92" t="s">
        <v>100</v>
      </c>
      <c r="E402" s="94"/>
      <c r="F402" s="104">
        <f>LeaseDeposit!J36</f>
        <v>1358.1889086216222</v>
      </c>
      <c r="G402" s="105">
        <f t="shared" ref="G402:G404" si="13">G401+E402-F402</f>
        <v>2716.3778172432276</v>
      </c>
    </row>
    <row r="403" spans="1:7" ht="12.75" customHeight="1" x14ac:dyDescent="0.2">
      <c r="A403" s="80">
        <v>44804</v>
      </c>
      <c r="C403" s="91" t="s">
        <v>161</v>
      </c>
      <c r="D403" s="92" t="s">
        <v>100</v>
      </c>
      <c r="E403" s="94"/>
      <c r="F403" s="104">
        <f>LeaseDeposit!J37</f>
        <v>1358.1889086216222</v>
      </c>
      <c r="G403" s="105">
        <f t="shared" si="13"/>
        <v>1358.1889086216054</v>
      </c>
    </row>
    <row r="404" spans="1:7" ht="12.75" customHeight="1" x14ac:dyDescent="0.2">
      <c r="A404" s="86">
        <v>44834</v>
      </c>
      <c r="C404" s="91" t="s">
        <v>162</v>
      </c>
      <c r="D404" s="92" t="s">
        <v>100</v>
      </c>
      <c r="E404" s="94"/>
      <c r="F404" s="104">
        <f>LeaseDeposit!J38</f>
        <v>1358.1889086216222</v>
      </c>
      <c r="G404" s="105">
        <f t="shared" si="13"/>
        <v>-1.6825651982799172E-11</v>
      </c>
    </row>
    <row r="405" spans="1:7" ht="12.75" customHeight="1" x14ac:dyDescent="0.2">
      <c r="C405" s="91"/>
      <c r="D405" s="92"/>
      <c r="E405" s="94"/>
      <c r="F405" s="104"/>
      <c r="G405" s="105"/>
    </row>
    <row r="406" spans="1:7" ht="12.75" customHeight="1" x14ac:dyDescent="0.2">
      <c r="D406" s="5"/>
    </row>
    <row r="407" spans="1:7" ht="12.75" customHeight="1" x14ac:dyDescent="0.2">
      <c r="D407" s="5"/>
    </row>
    <row r="408" spans="1:7" ht="12.75" customHeight="1" x14ac:dyDescent="0.2">
      <c r="D408" s="5"/>
    </row>
    <row r="409" spans="1:7" ht="12.75" customHeight="1" x14ac:dyDescent="0.2">
      <c r="D409" s="5"/>
    </row>
    <row r="410" spans="1:7" ht="12.75" customHeight="1" x14ac:dyDescent="0.2">
      <c r="D410" s="5"/>
    </row>
    <row r="411" spans="1:7" ht="12.75" customHeight="1" x14ac:dyDescent="0.2">
      <c r="D411" s="5"/>
    </row>
    <row r="412" spans="1:7" ht="12.75" customHeight="1" x14ac:dyDescent="0.2">
      <c r="D412" s="5"/>
    </row>
    <row r="413" spans="1:7" ht="12.75" customHeight="1" x14ac:dyDescent="0.2">
      <c r="D413" s="5"/>
    </row>
    <row r="414" spans="1:7" ht="12.75" customHeight="1" x14ac:dyDescent="0.2">
      <c r="D414" s="5"/>
    </row>
    <row r="415" spans="1:7" ht="12.75" customHeight="1" x14ac:dyDescent="0.2">
      <c r="D415" s="5"/>
    </row>
    <row r="416" spans="1:7" ht="12.75" customHeight="1" x14ac:dyDescent="0.2">
      <c r="D416" s="5"/>
    </row>
    <row r="417" spans="4:4" ht="12.75" customHeight="1" x14ac:dyDescent="0.2">
      <c r="D417" s="5"/>
    </row>
    <row r="418" spans="4:4" ht="12.75" customHeight="1" x14ac:dyDescent="0.2">
      <c r="D418" s="5"/>
    </row>
    <row r="419" spans="4:4" ht="12.75" customHeight="1" x14ac:dyDescent="0.2">
      <c r="D419" s="5"/>
    </row>
    <row r="420" spans="4:4" ht="12.75" customHeight="1" x14ac:dyDescent="0.2">
      <c r="D420" s="5"/>
    </row>
    <row r="421" spans="4:4" ht="12.75" customHeight="1" x14ac:dyDescent="0.2">
      <c r="D421" s="5"/>
    </row>
    <row r="422" spans="4:4" ht="12.75" customHeight="1" x14ac:dyDescent="0.2">
      <c r="D422" s="5"/>
    </row>
    <row r="423" spans="4:4" ht="12.75" customHeight="1" x14ac:dyDescent="0.2">
      <c r="D423" s="5"/>
    </row>
    <row r="424" spans="4:4" ht="12.75" customHeight="1" x14ac:dyDescent="0.2">
      <c r="D424" s="5"/>
    </row>
    <row r="425" spans="4:4" ht="12.75" customHeight="1" x14ac:dyDescent="0.2">
      <c r="D425" s="5"/>
    </row>
    <row r="426" spans="4:4" ht="12.75" customHeight="1" x14ac:dyDescent="0.2">
      <c r="D426" s="5"/>
    </row>
    <row r="427" spans="4:4" ht="12.75" customHeight="1" x14ac:dyDescent="0.2">
      <c r="D427" s="5"/>
    </row>
    <row r="428" spans="4:4" ht="12.75" customHeight="1" x14ac:dyDescent="0.2">
      <c r="D428" s="5"/>
    </row>
    <row r="429" spans="4:4" ht="12.75" customHeight="1" x14ac:dyDescent="0.2">
      <c r="D429" s="5"/>
    </row>
    <row r="430" spans="4:4" ht="12.75" customHeight="1" x14ac:dyDescent="0.2">
      <c r="D430" s="5"/>
    </row>
    <row r="431" spans="4:4" ht="12.75" customHeight="1" x14ac:dyDescent="0.2">
      <c r="D431" s="5"/>
    </row>
    <row r="432" spans="4:4" ht="12.75" customHeight="1" x14ac:dyDescent="0.2">
      <c r="D432" s="5"/>
    </row>
    <row r="433" spans="4:4" ht="12.75" customHeight="1" x14ac:dyDescent="0.2">
      <c r="D433" s="5"/>
    </row>
    <row r="434" spans="4:4" ht="12.75" customHeight="1" x14ac:dyDescent="0.2">
      <c r="D434" s="5"/>
    </row>
    <row r="435" spans="4:4" ht="12.75" customHeight="1" x14ac:dyDescent="0.2">
      <c r="D435" s="5"/>
    </row>
    <row r="436" spans="4:4" ht="12.75" customHeight="1" x14ac:dyDescent="0.2">
      <c r="D436" s="5"/>
    </row>
    <row r="437" spans="4:4" ht="12.75" customHeight="1" x14ac:dyDescent="0.2">
      <c r="D437" s="5"/>
    </row>
    <row r="438" spans="4:4" ht="12.75" customHeight="1" x14ac:dyDescent="0.2">
      <c r="D438" s="5"/>
    </row>
    <row r="439" spans="4:4" ht="12.75" customHeight="1" x14ac:dyDescent="0.2">
      <c r="D439" s="5"/>
    </row>
    <row r="440" spans="4:4" ht="12.75" customHeight="1" x14ac:dyDescent="0.2">
      <c r="D440" s="5"/>
    </row>
    <row r="441" spans="4:4" ht="12.75" customHeight="1" x14ac:dyDescent="0.2">
      <c r="D441" s="5"/>
    </row>
    <row r="442" spans="4:4" ht="12.75" customHeight="1" x14ac:dyDescent="0.2">
      <c r="D442" s="5"/>
    </row>
    <row r="443" spans="4:4" ht="12.75" customHeight="1" x14ac:dyDescent="0.2">
      <c r="D443" s="5"/>
    </row>
    <row r="444" spans="4:4" ht="12.75" customHeight="1" x14ac:dyDescent="0.2">
      <c r="D444" s="5"/>
    </row>
    <row r="445" spans="4:4" ht="12.75" customHeight="1" x14ac:dyDescent="0.2">
      <c r="D445" s="5"/>
    </row>
    <row r="446" spans="4:4" ht="12.75" customHeight="1" x14ac:dyDescent="0.2">
      <c r="D446" s="5"/>
    </row>
    <row r="447" spans="4:4" ht="12.75" customHeight="1" x14ac:dyDescent="0.2">
      <c r="D447" s="5"/>
    </row>
    <row r="448" spans="4:4" ht="12.75" customHeight="1" x14ac:dyDescent="0.2">
      <c r="D448" s="5"/>
    </row>
    <row r="449" spans="4:4" ht="12.75" customHeight="1" x14ac:dyDescent="0.2">
      <c r="D449" s="5"/>
    </row>
    <row r="450" spans="4:4" ht="12.75" customHeight="1" x14ac:dyDescent="0.2">
      <c r="D450" s="5"/>
    </row>
    <row r="451" spans="4:4" ht="12.75" customHeight="1" x14ac:dyDescent="0.2">
      <c r="D451" s="5"/>
    </row>
    <row r="452" spans="4:4" ht="12.75" customHeight="1" x14ac:dyDescent="0.2">
      <c r="D452" s="5"/>
    </row>
    <row r="453" spans="4:4" ht="12.75" customHeight="1" x14ac:dyDescent="0.2">
      <c r="D453" s="5"/>
    </row>
    <row r="454" spans="4:4" ht="12.75" customHeight="1" x14ac:dyDescent="0.2">
      <c r="D454" s="5"/>
    </row>
    <row r="455" spans="4:4" ht="12.75" customHeight="1" x14ac:dyDescent="0.2">
      <c r="D455" s="5"/>
    </row>
    <row r="456" spans="4:4" ht="12.75" customHeight="1" x14ac:dyDescent="0.2">
      <c r="D456" s="5"/>
    </row>
    <row r="457" spans="4:4" ht="12.75" customHeight="1" x14ac:dyDescent="0.2">
      <c r="D457" s="5"/>
    </row>
    <row r="458" spans="4:4" ht="12.75" customHeight="1" x14ac:dyDescent="0.2">
      <c r="D458" s="5"/>
    </row>
    <row r="459" spans="4:4" ht="12.75" customHeight="1" x14ac:dyDescent="0.2">
      <c r="D459" s="5"/>
    </row>
    <row r="460" spans="4:4" ht="12.75" customHeight="1" x14ac:dyDescent="0.2">
      <c r="D460" s="5"/>
    </row>
    <row r="461" spans="4:4" ht="12.75" customHeight="1" x14ac:dyDescent="0.2">
      <c r="D461" s="5"/>
    </row>
    <row r="462" spans="4:4" ht="12.75" customHeight="1" x14ac:dyDescent="0.2">
      <c r="D462" s="5"/>
    </row>
    <row r="463" spans="4:4" ht="12.75" customHeight="1" x14ac:dyDescent="0.2">
      <c r="D463" s="5"/>
    </row>
    <row r="464" spans="4:4" ht="12.75" customHeight="1" x14ac:dyDescent="0.2">
      <c r="D464" s="5"/>
    </row>
    <row r="465" spans="4:4" ht="12.75" customHeight="1" x14ac:dyDescent="0.2">
      <c r="D465" s="5"/>
    </row>
    <row r="466" spans="4:4" ht="12.75" customHeight="1" x14ac:dyDescent="0.2">
      <c r="D466" s="5"/>
    </row>
    <row r="467" spans="4:4" ht="12.75" customHeight="1" x14ac:dyDescent="0.2">
      <c r="D467" s="5"/>
    </row>
    <row r="468" spans="4:4" ht="12.75" customHeight="1" x14ac:dyDescent="0.2">
      <c r="D468" s="5"/>
    </row>
    <row r="469" spans="4:4" ht="12.75" customHeight="1" x14ac:dyDescent="0.2">
      <c r="D469" s="5"/>
    </row>
    <row r="470" spans="4:4" ht="12.75" customHeight="1" x14ac:dyDescent="0.2">
      <c r="D470" s="5"/>
    </row>
    <row r="471" spans="4:4" ht="12.75" customHeight="1" x14ac:dyDescent="0.2">
      <c r="D471" s="5"/>
    </row>
    <row r="472" spans="4:4" ht="12.75" customHeight="1" x14ac:dyDescent="0.2">
      <c r="D472" s="5"/>
    </row>
    <row r="473" spans="4:4" ht="12.75" customHeight="1" x14ac:dyDescent="0.2">
      <c r="D473" s="5"/>
    </row>
    <row r="474" spans="4:4" ht="12.75" customHeight="1" x14ac:dyDescent="0.2">
      <c r="D474" s="5"/>
    </row>
    <row r="475" spans="4:4" ht="12.75" customHeight="1" x14ac:dyDescent="0.2">
      <c r="D475" s="5"/>
    </row>
    <row r="476" spans="4:4" ht="12.75" customHeight="1" x14ac:dyDescent="0.2">
      <c r="D476" s="5"/>
    </row>
    <row r="477" spans="4:4" ht="12.75" customHeight="1" x14ac:dyDescent="0.2">
      <c r="D477" s="5"/>
    </row>
    <row r="478" spans="4:4" ht="12.75" customHeight="1" x14ac:dyDescent="0.2">
      <c r="D478" s="5"/>
    </row>
    <row r="479" spans="4:4" ht="12.75" customHeight="1" x14ac:dyDescent="0.2">
      <c r="D479" s="5"/>
    </row>
    <row r="480" spans="4:4" ht="12.75" customHeight="1" x14ac:dyDescent="0.2">
      <c r="D480" s="5"/>
    </row>
    <row r="481" spans="4:4" ht="12.75" customHeight="1" x14ac:dyDescent="0.2">
      <c r="D481" s="5"/>
    </row>
    <row r="482" spans="4:4" ht="12.75" customHeight="1" x14ac:dyDescent="0.2">
      <c r="D482" s="5"/>
    </row>
    <row r="483" spans="4:4" ht="12.75" customHeight="1" x14ac:dyDescent="0.2">
      <c r="D483" s="5"/>
    </row>
    <row r="484" spans="4:4" ht="12.75" customHeight="1" x14ac:dyDescent="0.2">
      <c r="D484" s="5"/>
    </row>
    <row r="485" spans="4:4" ht="12.75" customHeight="1" x14ac:dyDescent="0.2">
      <c r="D485" s="5"/>
    </row>
    <row r="486" spans="4:4" ht="12.75" customHeight="1" x14ac:dyDescent="0.2">
      <c r="D486" s="5"/>
    </row>
    <row r="487" spans="4:4" ht="12.75" customHeight="1" x14ac:dyDescent="0.2">
      <c r="D487" s="5"/>
    </row>
    <row r="488" spans="4:4" ht="12.75" customHeight="1" x14ac:dyDescent="0.2">
      <c r="D488" s="5"/>
    </row>
    <row r="489" spans="4:4" ht="12.75" customHeight="1" x14ac:dyDescent="0.2">
      <c r="D489" s="5"/>
    </row>
    <row r="490" spans="4:4" ht="12.75" customHeight="1" x14ac:dyDescent="0.2">
      <c r="D490" s="5"/>
    </row>
    <row r="491" spans="4:4" ht="12.75" customHeight="1" x14ac:dyDescent="0.2">
      <c r="D491" s="5"/>
    </row>
    <row r="492" spans="4:4" ht="12.75" customHeight="1" x14ac:dyDescent="0.2">
      <c r="D492" s="5"/>
    </row>
    <row r="493" spans="4:4" ht="12.75" customHeight="1" x14ac:dyDescent="0.2">
      <c r="D493" s="5"/>
    </row>
    <row r="494" spans="4:4" ht="12.75" customHeight="1" x14ac:dyDescent="0.2">
      <c r="D494" s="5"/>
    </row>
    <row r="495" spans="4:4" ht="12.75" customHeight="1" x14ac:dyDescent="0.2">
      <c r="D495" s="5"/>
    </row>
    <row r="496" spans="4:4" ht="12.75" customHeight="1" x14ac:dyDescent="0.2">
      <c r="D496" s="5"/>
    </row>
    <row r="497" spans="4:4" ht="12.75" customHeight="1" x14ac:dyDescent="0.2">
      <c r="D497" s="5"/>
    </row>
    <row r="498" spans="4:4" ht="12.75" customHeight="1" x14ac:dyDescent="0.2">
      <c r="D498" s="5"/>
    </row>
    <row r="499" spans="4:4" ht="12.75" customHeight="1" x14ac:dyDescent="0.2">
      <c r="D499" s="5"/>
    </row>
    <row r="500" spans="4:4" ht="12.75" customHeight="1" x14ac:dyDescent="0.2">
      <c r="D500" s="5"/>
    </row>
    <row r="501" spans="4:4" ht="12.75" customHeight="1" x14ac:dyDescent="0.2">
      <c r="D501" s="5"/>
    </row>
    <row r="502" spans="4:4" ht="12.75" customHeight="1" x14ac:dyDescent="0.2">
      <c r="D502" s="5"/>
    </row>
    <row r="503" spans="4:4" ht="12.75" customHeight="1" x14ac:dyDescent="0.2">
      <c r="D503" s="5"/>
    </row>
    <row r="504" spans="4:4" ht="12.75" customHeight="1" x14ac:dyDescent="0.2">
      <c r="D504" s="5"/>
    </row>
    <row r="505" spans="4:4" ht="12.75" customHeight="1" x14ac:dyDescent="0.2">
      <c r="D505" s="5"/>
    </row>
    <row r="506" spans="4:4" ht="12.75" customHeight="1" x14ac:dyDescent="0.2">
      <c r="D506" s="5"/>
    </row>
    <row r="507" spans="4:4" ht="12.75" customHeight="1" x14ac:dyDescent="0.2">
      <c r="D507" s="5"/>
    </row>
    <row r="508" spans="4:4" ht="12.75" customHeight="1" x14ac:dyDescent="0.2">
      <c r="D508" s="5"/>
    </row>
    <row r="509" spans="4:4" ht="12.75" customHeight="1" x14ac:dyDescent="0.2">
      <c r="D509" s="5"/>
    </row>
    <row r="510" spans="4:4" ht="12.75" customHeight="1" x14ac:dyDescent="0.2">
      <c r="D510" s="5"/>
    </row>
    <row r="511" spans="4:4" ht="12.75" customHeight="1" x14ac:dyDescent="0.2">
      <c r="D511" s="5"/>
    </row>
    <row r="512" spans="4:4" ht="12.75" customHeight="1" x14ac:dyDescent="0.2">
      <c r="D512" s="5"/>
    </row>
    <row r="513" spans="4:4" ht="12.75" customHeight="1" x14ac:dyDescent="0.2">
      <c r="D513" s="5"/>
    </row>
    <row r="514" spans="4:4" ht="12.75" customHeight="1" x14ac:dyDescent="0.2">
      <c r="D514" s="5"/>
    </row>
    <row r="515" spans="4:4" ht="12.75" customHeight="1" x14ac:dyDescent="0.2">
      <c r="D515" s="5"/>
    </row>
    <row r="516" spans="4:4" ht="12.75" customHeight="1" x14ac:dyDescent="0.2">
      <c r="D516" s="5"/>
    </row>
    <row r="517" spans="4:4" ht="12.75" customHeight="1" x14ac:dyDescent="0.2">
      <c r="D517" s="5"/>
    </row>
    <row r="518" spans="4:4" ht="12.75" customHeight="1" x14ac:dyDescent="0.2">
      <c r="D518" s="5"/>
    </row>
    <row r="519" spans="4:4" ht="12.75" customHeight="1" x14ac:dyDescent="0.2">
      <c r="D519" s="5"/>
    </row>
    <row r="520" spans="4:4" ht="12.75" customHeight="1" x14ac:dyDescent="0.2">
      <c r="D520" s="5"/>
    </row>
    <row r="521" spans="4:4" ht="12.75" customHeight="1" x14ac:dyDescent="0.2">
      <c r="D521" s="5"/>
    </row>
    <row r="522" spans="4:4" ht="12.75" customHeight="1" x14ac:dyDescent="0.2">
      <c r="D522" s="5"/>
    </row>
    <row r="523" spans="4:4" ht="12.75" customHeight="1" x14ac:dyDescent="0.2">
      <c r="D523" s="5"/>
    </row>
    <row r="524" spans="4:4" ht="12.75" customHeight="1" x14ac:dyDescent="0.2">
      <c r="D524" s="5"/>
    </row>
    <row r="525" spans="4:4" ht="12.75" customHeight="1" x14ac:dyDescent="0.2">
      <c r="D525" s="5"/>
    </row>
    <row r="526" spans="4:4" ht="12.75" customHeight="1" x14ac:dyDescent="0.2">
      <c r="D526" s="5"/>
    </row>
    <row r="527" spans="4:4" ht="12.75" customHeight="1" x14ac:dyDescent="0.2">
      <c r="D527" s="5"/>
    </row>
    <row r="528" spans="4:4" ht="12.75" customHeight="1" x14ac:dyDescent="0.2">
      <c r="D528" s="5"/>
    </row>
    <row r="529" spans="4:4" ht="12.75" customHeight="1" x14ac:dyDescent="0.2">
      <c r="D529" s="5"/>
    </row>
    <row r="530" spans="4:4" ht="12.75" customHeight="1" x14ac:dyDescent="0.2">
      <c r="D530" s="5"/>
    </row>
    <row r="531" spans="4:4" ht="12.75" customHeight="1" x14ac:dyDescent="0.2">
      <c r="D531" s="5"/>
    </row>
    <row r="532" spans="4:4" ht="12.75" customHeight="1" x14ac:dyDescent="0.2">
      <c r="D532" s="5"/>
    </row>
    <row r="533" spans="4:4" ht="12.75" customHeight="1" x14ac:dyDescent="0.2">
      <c r="D533" s="5"/>
    </row>
    <row r="534" spans="4:4" ht="12.75" customHeight="1" x14ac:dyDescent="0.2">
      <c r="D534" s="5"/>
    </row>
    <row r="535" spans="4:4" ht="12.75" customHeight="1" x14ac:dyDescent="0.2">
      <c r="D535" s="5"/>
    </row>
    <row r="536" spans="4:4" ht="12.75" customHeight="1" x14ac:dyDescent="0.2">
      <c r="D536" s="5"/>
    </row>
    <row r="537" spans="4:4" ht="12.75" customHeight="1" x14ac:dyDescent="0.2">
      <c r="D537" s="5"/>
    </row>
    <row r="538" spans="4:4" ht="12.75" customHeight="1" x14ac:dyDescent="0.2">
      <c r="D538" s="5"/>
    </row>
    <row r="539" spans="4:4" ht="12.75" customHeight="1" x14ac:dyDescent="0.2">
      <c r="D539" s="5"/>
    </row>
    <row r="540" spans="4:4" ht="12.75" customHeight="1" x14ac:dyDescent="0.2">
      <c r="D540" s="5"/>
    </row>
    <row r="541" spans="4:4" ht="12.75" customHeight="1" x14ac:dyDescent="0.2">
      <c r="D541" s="5"/>
    </row>
    <row r="542" spans="4:4" ht="12.75" customHeight="1" x14ac:dyDescent="0.2">
      <c r="D542" s="5"/>
    </row>
    <row r="543" spans="4:4" ht="12.75" customHeight="1" x14ac:dyDescent="0.2">
      <c r="D543" s="5"/>
    </row>
    <row r="544" spans="4:4" ht="12.75" customHeight="1" x14ac:dyDescent="0.2">
      <c r="D544" s="5"/>
    </row>
    <row r="545" spans="4:4" ht="12.75" customHeight="1" x14ac:dyDescent="0.2">
      <c r="D545" s="5"/>
    </row>
    <row r="546" spans="4:4" ht="12.75" customHeight="1" x14ac:dyDescent="0.2">
      <c r="D546" s="5"/>
    </row>
    <row r="547" spans="4:4" ht="12.75" customHeight="1" x14ac:dyDescent="0.2">
      <c r="D547" s="5"/>
    </row>
    <row r="548" spans="4:4" ht="12.75" customHeight="1" x14ac:dyDescent="0.2">
      <c r="D548" s="5"/>
    </row>
    <row r="549" spans="4:4" ht="12.75" customHeight="1" x14ac:dyDescent="0.2">
      <c r="D549" s="5"/>
    </row>
    <row r="550" spans="4:4" ht="12.75" customHeight="1" x14ac:dyDescent="0.2">
      <c r="D550" s="5"/>
    </row>
    <row r="551" spans="4:4" ht="12.75" customHeight="1" x14ac:dyDescent="0.2">
      <c r="D551" s="5"/>
    </row>
    <row r="552" spans="4:4" ht="12.75" customHeight="1" x14ac:dyDescent="0.2">
      <c r="D552" s="5"/>
    </row>
    <row r="553" spans="4:4" ht="12.75" customHeight="1" x14ac:dyDescent="0.2">
      <c r="D553" s="5"/>
    </row>
    <row r="554" spans="4:4" ht="12.75" customHeight="1" x14ac:dyDescent="0.2">
      <c r="D554" s="5"/>
    </row>
    <row r="555" spans="4:4" ht="12.75" customHeight="1" x14ac:dyDescent="0.2">
      <c r="D555" s="5"/>
    </row>
    <row r="556" spans="4:4" ht="12.75" customHeight="1" x14ac:dyDescent="0.2">
      <c r="D556" s="5"/>
    </row>
    <row r="557" spans="4:4" ht="12.75" customHeight="1" x14ac:dyDescent="0.2">
      <c r="D557" s="5"/>
    </row>
    <row r="558" spans="4:4" ht="12.75" customHeight="1" x14ac:dyDescent="0.2">
      <c r="D558" s="5"/>
    </row>
    <row r="559" spans="4:4" ht="12.75" customHeight="1" x14ac:dyDescent="0.2">
      <c r="D559" s="5"/>
    </row>
    <row r="560" spans="4:4" ht="12.75" customHeight="1" x14ac:dyDescent="0.2">
      <c r="D560" s="5"/>
    </row>
    <row r="561" spans="4:4" ht="12.75" customHeight="1" x14ac:dyDescent="0.2">
      <c r="D561" s="5"/>
    </row>
    <row r="562" spans="4:4" ht="12.75" customHeight="1" x14ac:dyDescent="0.2">
      <c r="D562" s="5"/>
    </row>
    <row r="563" spans="4:4" ht="12.75" customHeight="1" x14ac:dyDescent="0.2">
      <c r="D563" s="5"/>
    </row>
    <row r="564" spans="4:4" ht="12.75" customHeight="1" x14ac:dyDescent="0.2">
      <c r="D564" s="5"/>
    </row>
    <row r="565" spans="4:4" ht="12.75" customHeight="1" x14ac:dyDescent="0.2">
      <c r="D565" s="5"/>
    </row>
    <row r="566" spans="4:4" ht="12.75" customHeight="1" x14ac:dyDescent="0.2">
      <c r="D566" s="5"/>
    </row>
    <row r="567" spans="4:4" ht="12.75" customHeight="1" x14ac:dyDescent="0.2">
      <c r="D567" s="5"/>
    </row>
    <row r="568" spans="4:4" ht="12.75" customHeight="1" x14ac:dyDescent="0.2">
      <c r="D568" s="5"/>
    </row>
    <row r="569" spans="4:4" ht="12.75" customHeight="1" x14ac:dyDescent="0.2">
      <c r="D569" s="5"/>
    </row>
    <row r="570" spans="4:4" ht="12.75" customHeight="1" x14ac:dyDescent="0.2">
      <c r="D570" s="5"/>
    </row>
    <row r="571" spans="4:4" ht="12.75" customHeight="1" x14ac:dyDescent="0.2">
      <c r="D571" s="5"/>
    </row>
    <row r="572" spans="4:4" ht="12.75" customHeight="1" x14ac:dyDescent="0.2">
      <c r="D572" s="5"/>
    </row>
    <row r="573" spans="4:4" ht="12.75" customHeight="1" x14ac:dyDescent="0.2">
      <c r="D573" s="5"/>
    </row>
    <row r="574" spans="4:4" ht="12.75" customHeight="1" x14ac:dyDescent="0.2">
      <c r="D574" s="5"/>
    </row>
    <row r="575" spans="4:4" ht="12.75" customHeight="1" x14ac:dyDescent="0.2">
      <c r="D575" s="5"/>
    </row>
    <row r="576" spans="4:4" ht="12.75" customHeight="1" x14ac:dyDescent="0.2">
      <c r="D576" s="5"/>
    </row>
    <row r="577" spans="4:4" ht="12.75" customHeight="1" x14ac:dyDescent="0.2">
      <c r="D577" s="5"/>
    </row>
    <row r="578" spans="4:4" ht="12.75" customHeight="1" x14ac:dyDescent="0.2">
      <c r="D578" s="5"/>
    </row>
    <row r="579" spans="4:4" ht="12.75" customHeight="1" x14ac:dyDescent="0.2">
      <c r="D579" s="5"/>
    </row>
    <row r="580" spans="4:4" ht="12.75" customHeight="1" x14ac:dyDescent="0.2">
      <c r="D580" s="5"/>
    </row>
    <row r="581" spans="4:4" ht="12.75" customHeight="1" x14ac:dyDescent="0.2">
      <c r="D581" s="5"/>
    </row>
    <row r="582" spans="4:4" ht="12.75" customHeight="1" x14ac:dyDescent="0.2">
      <c r="D582" s="5"/>
    </row>
    <row r="583" spans="4:4" ht="12.75" customHeight="1" x14ac:dyDescent="0.2">
      <c r="D583" s="5"/>
    </row>
    <row r="584" spans="4:4" ht="12.75" customHeight="1" x14ac:dyDescent="0.2">
      <c r="D584" s="5"/>
    </row>
    <row r="585" spans="4:4" ht="12.75" customHeight="1" x14ac:dyDescent="0.2">
      <c r="D585" s="5"/>
    </row>
    <row r="586" spans="4:4" ht="12.75" customHeight="1" x14ac:dyDescent="0.2">
      <c r="D586" s="5"/>
    </row>
    <row r="587" spans="4:4" ht="12.75" customHeight="1" x14ac:dyDescent="0.2">
      <c r="D587" s="5"/>
    </row>
    <row r="588" spans="4:4" ht="12.75" customHeight="1" x14ac:dyDescent="0.2">
      <c r="D588" s="5"/>
    </row>
    <row r="589" spans="4:4" ht="12.75" customHeight="1" x14ac:dyDescent="0.2">
      <c r="D589" s="5"/>
    </row>
    <row r="590" spans="4:4" ht="12.75" customHeight="1" x14ac:dyDescent="0.2">
      <c r="D590" s="5"/>
    </row>
    <row r="591" spans="4:4" ht="12.75" customHeight="1" x14ac:dyDescent="0.2">
      <c r="D591" s="5"/>
    </row>
    <row r="592" spans="4:4" ht="12.75" customHeight="1" x14ac:dyDescent="0.2">
      <c r="D592" s="5"/>
    </row>
    <row r="593" spans="4:4" ht="12.75" customHeight="1" x14ac:dyDescent="0.2">
      <c r="D593" s="5"/>
    </row>
    <row r="594" spans="4:4" ht="12.75" customHeight="1" x14ac:dyDescent="0.2">
      <c r="D594" s="5"/>
    </row>
    <row r="595" spans="4:4" ht="12.75" customHeight="1" x14ac:dyDescent="0.2">
      <c r="D595" s="5"/>
    </row>
    <row r="596" spans="4:4" ht="12.75" customHeight="1" x14ac:dyDescent="0.2">
      <c r="D596" s="5"/>
    </row>
    <row r="597" spans="4:4" ht="12.75" customHeight="1" x14ac:dyDescent="0.2">
      <c r="D597" s="5"/>
    </row>
    <row r="598" spans="4:4" ht="12.75" customHeight="1" x14ac:dyDescent="0.2">
      <c r="D598" s="5"/>
    </row>
    <row r="599" spans="4:4" ht="12.75" customHeight="1" x14ac:dyDescent="0.2">
      <c r="D599" s="5"/>
    </row>
    <row r="600" spans="4:4" ht="12.75" customHeight="1" x14ac:dyDescent="0.2">
      <c r="D600" s="5"/>
    </row>
    <row r="601" spans="4:4" ht="12.75" customHeight="1" x14ac:dyDescent="0.2">
      <c r="D601" s="5"/>
    </row>
    <row r="602" spans="4:4" ht="12.75" customHeight="1" x14ac:dyDescent="0.2">
      <c r="D602" s="5"/>
    </row>
    <row r="603" spans="4:4" ht="12.75" customHeight="1" x14ac:dyDescent="0.2">
      <c r="D603" s="5"/>
    </row>
    <row r="604" spans="4:4" ht="12.75" customHeight="1" x14ac:dyDescent="0.2">
      <c r="D604" s="5"/>
    </row>
    <row r="605" spans="4:4" ht="12.75" customHeight="1" x14ac:dyDescent="0.2">
      <c r="D605" s="5"/>
    </row>
    <row r="606" spans="4:4" ht="12.75" customHeight="1" x14ac:dyDescent="0.2">
      <c r="D606" s="5"/>
    </row>
    <row r="607" spans="4:4" ht="12.75" customHeight="1" x14ac:dyDescent="0.2">
      <c r="D607" s="5"/>
    </row>
    <row r="608" spans="4:4" ht="12.75" customHeight="1" x14ac:dyDescent="0.2">
      <c r="D608" s="5"/>
    </row>
    <row r="609" spans="4:4" ht="12.75" customHeight="1" x14ac:dyDescent="0.2">
      <c r="D609" s="5"/>
    </row>
    <row r="610" spans="4:4" ht="12.75" customHeight="1" x14ac:dyDescent="0.2">
      <c r="D610" s="5"/>
    </row>
    <row r="611" spans="4:4" ht="12.75" customHeight="1" x14ac:dyDescent="0.2">
      <c r="D611" s="5"/>
    </row>
    <row r="612" spans="4:4" ht="12.75" customHeight="1" x14ac:dyDescent="0.2">
      <c r="D612" s="5"/>
    </row>
    <row r="613" spans="4:4" ht="12.75" customHeight="1" x14ac:dyDescent="0.2">
      <c r="D613" s="5"/>
    </row>
    <row r="614" spans="4:4" ht="12.75" customHeight="1" x14ac:dyDescent="0.2">
      <c r="D614" s="5"/>
    </row>
    <row r="615" spans="4:4" ht="12.75" customHeight="1" x14ac:dyDescent="0.2">
      <c r="D615" s="5"/>
    </row>
    <row r="616" spans="4:4" ht="12.75" customHeight="1" x14ac:dyDescent="0.2">
      <c r="D616" s="5"/>
    </row>
    <row r="617" spans="4:4" ht="12.75" customHeight="1" x14ac:dyDescent="0.2">
      <c r="D617" s="5"/>
    </row>
    <row r="618" spans="4:4" ht="12.75" customHeight="1" x14ac:dyDescent="0.2">
      <c r="D618" s="5"/>
    </row>
    <row r="619" spans="4:4" ht="12.75" customHeight="1" x14ac:dyDescent="0.2">
      <c r="D619" s="5"/>
    </row>
    <row r="620" spans="4:4" ht="12.75" customHeight="1" x14ac:dyDescent="0.2">
      <c r="D620" s="5"/>
    </row>
    <row r="621" spans="4:4" ht="12.75" customHeight="1" x14ac:dyDescent="0.2">
      <c r="D621" s="5"/>
    </row>
    <row r="622" spans="4:4" ht="12.75" customHeight="1" x14ac:dyDescent="0.2">
      <c r="D622" s="5"/>
    </row>
    <row r="623" spans="4:4" ht="12.75" customHeight="1" x14ac:dyDescent="0.2">
      <c r="D623" s="5"/>
    </row>
    <row r="624" spans="4:4" ht="12.75" customHeight="1" x14ac:dyDescent="0.2">
      <c r="D624" s="5"/>
    </row>
    <row r="625" spans="4:4" ht="12.75" customHeight="1" x14ac:dyDescent="0.2">
      <c r="D625" s="5"/>
    </row>
    <row r="626" spans="4:4" ht="12.75" customHeight="1" x14ac:dyDescent="0.2">
      <c r="D626" s="5"/>
    </row>
    <row r="627" spans="4:4" ht="12.75" customHeight="1" x14ac:dyDescent="0.2">
      <c r="D627" s="5"/>
    </row>
    <row r="628" spans="4:4" ht="12.75" customHeight="1" x14ac:dyDescent="0.2">
      <c r="D628" s="5"/>
    </row>
    <row r="629" spans="4:4" ht="12.75" customHeight="1" x14ac:dyDescent="0.2">
      <c r="D629" s="5"/>
    </row>
    <row r="630" spans="4:4" ht="12.75" customHeight="1" x14ac:dyDescent="0.2">
      <c r="D630" s="5"/>
    </row>
    <row r="631" spans="4:4" ht="12.75" customHeight="1" x14ac:dyDescent="0.2">
      <c r="D631" s="5"/>
    </row>
    <row r="632" spans="4:4" ht="12.75" customHeight="1" x14ac:dyDescent="0.2">
      <c r="D632" s="5"/>
    </row>
    <row r="633" spans="4:4" ht="12.75" customHeight="1" x14ac:dyDescent="0.2">
      <c r="D633" s="5"/>
    </row>
    <row r="634" spans="4:4" ht="12.75" customHeight="1" x14ac:dyDescent="0.2">
      <c r="D634" s="5"/>
    </row>
    <row r="635" spans="4:4" ht="12.75" customHeight="1" x14ac:dyDescent="0.2">
      <c r="D635" s="5"/>
    </row>
    <row r="636" spans="4:4" ht="12.75" customHeight="1" x14ac:dyDescent="0.2">
      <c r="D636" s="5"/>
    </row>
    <row r="637" spans="4:4" ht="12.75" customHeight="1" x14ac:dyDescent="0.2">
      <c r="D637" s="5"/>
    </row>
    <row r="638" spans="4:4" ht="12.75" customHeight="1" x14ac:dyDescent="0.2">
      <c r="D638" s="5"/>
    </row>
    <row r="639" spans="4:4" ht="12.75" customHeight="1" x14ac:dyDescent="0.2">
      <c r="D639" s="5"/>
    </row>
    <row r="640" spans="4:4" ht="12.75" customHeight="1" x14ac:dyDescent="0.2">
      <c r="D640" s="5"/>
    </row>
    <row r="641" spans="4:4" ht="12.75" customHeight="1" x14ac:dyDescent="0.2">
      <c r="D641" s="5"/>
    </row>
    <row r="642" spans="4:4" ht="12.75" customHeight="1" x14ac:dyDescent="0.2">
      <c r="D642" s="5"/>
    </row>
    <row r="643" spans="4:4" ht="12.75" customHeight="1" x14ac:dyDescent="0.2">
      <c r="D643" s="5"/>
    </row>
    <row r="644" spans="4:4" ht="12.75" customHeight="1" x14ac:dyDescent="0.2">
      <c r="D644" s="5"/>
    </row>
    <row r="645" spans="4:4" ht="12.75" customHeight="1" x14ac:dyDescent="0.2">
      <c r="D645" s="5"/>
    </row>
    <row r="646" spans="4:4" ht="12.75" customHeight="1" x14ac:dyDescent="0.2">
      <c r="D646" s="5"/>
    </row>
    <row r="647" spans="4:4" ht="12.75" customHeight="1" x14ac:dyDescent="0.2">
      <c r="D647" s="5"/>
    </row>
    <row r="648" spans="4:4" ht="12.75" customHeight="1" x14ac:dyDescent="0.2">
      <c r="D648" s="5"/>
    </row>
    <row r="649" spans="4:4" ht="12.75" customHeight="1" x14ac:dyDescent="0.2">
      <c r="D649" s="5"/>
    </row>
    <row r="650" spans="4:4" ht="12.75" customHeight="1" x14ac:dyDescent="0.2">
      <c r="D650" s="5"/>
    </row>
    <row r="651" spans="4:4" ht="12.75" customHeight="1" x14ac:dyDescent="0.2">
      <c r="D651" s="5"/>
    </row>
    <row r="652" spans="4:4" ht="12.75" customHeight="1" x14ac:dyDescent="0.2">
      <c r="D652" s="5"/>
    </row>
    <row r="653" spans="4:4" ht="12.75" customHeight="1" x14ac:dyDescent="0.2">
      <c r="D653" s="5"/>
    </row>
    <row r="654" spans="4:4" ht="12.75" customHeight="1" x14ac:dyDescent="0.2">
      <c r="D654" s="5"/>
    </row>
    <row r="655" spans="4:4" ht="12.75" customHeight="1" x14ac:dyDescent="0.2">
      <c r="D655" s="5"/>
    </row>
    <row r="656" spans="4:4" ht="12.75" customHeight="1" x14ac:dyDescent="0.2">
      <c r="D656" s="5"/>
    </row>
    <row r="657" spans="4:4" ht="12.75" customHeight="1" x14ac:dyDescent="0.2">
      <c r="D657" s="5"/>
    </row>
    <row r="658" spans="4:4" ht="12.75" customHeight="1" x14ac:dyDescent="0.2">
      <c r="D658" s="5"/>
    </row>
    <row r="659" spans="4:4" ht="12.75" customHeight="1" x14ac:dyDescent="0.2">
      <c r="D659" s="5"/>
    </row>
    <row r="660" spans="4:4" ht="12.75" customHeight="1" x14ac:dyDescent="0.2">
      <c r="D660" s="5"/>
    </row>
    <row r="661" spans="4:4" ht="12.75" customHeight="1" x14ac:dyDescent="0.2">
      <c r="D661" s="5"/>
    </row>
    <row r="662" spans="4:4" ht="12.75" customHeight="1" x14ac:dyDescent="0.2">
      <c r="D662" s="5"/>
    </row>
    <row r="663" spans="4:4" ht="12.75" customHeight="1" x14ac:dyDescent="0.2">
      <c r="D663" s="5"/>
    </row>
    <row r="664" spans="4:4" ht="12.75" customHeight="1" x14ac:dyDescent="0.2">
      <c r="D664" s="5"/>
    </row>
    <row r="665" spans="4:4" ht="12.75" customHeight="1" x14ac:dyDescent="0.2">
      <c r="D665" s="5"/>
    </row>
    <row r="666" spans="4:4" ht="12.75" customHeight="1" x14ac:dyDescent="0.2">
      <c r="D666" s="5"/>
    </row>
    <row r="667" spans="4:4" ht="12.75" customHeight="1" x14ac:dyDescent="0.2">
      <c r="D667" s="5"/>
    </row>
    <row r="668" spans="4:4" ht="12.75" customHeight="1" x14ac:dyDescent="0.2">
      <c r="D668" s="5"/>
    </row>
    <row r="669" spans="4:4" ht="12.75" customHeight="1" x14ac:dyDescent="0.2">
      <c r="D669" s="5"/>
    </row>
    <row r="670" spans="4:4" ht="12.75" customHeight="1" x14ac:dyDescent="0.2">
      <c r="D670" s="5"/>
    </row>
    <row r="671" spans="4:4" ht="12.75" customHeight="1" x14ac:dyDescent="0.2">
      <c r="D671" s="5"/>
    </row>
    <row r="672" spans="4:4" ht="12.75" customHeight="1" x14ac:dyDescent="0.2">
      <c r="D672" s="5"/>
    </row>
    <row r="673" spans="4:4" ht="12.75" customHeight="1" x14ac:dyDescent="0.2">
      <c r="D673" s="5"/>
    </row>
    <row r="674" spans="4:4" ht="12.75" customHeight="1" x14ac:dyDescent="0.2">
      <c r="D674" s="5"/>
    </row>
    <row r="675" spans="4:4" ht="12.75" customHeight="1" x14ac:dyDescent="0.2">
      <c r="D675" s="5"/>
    </row>
    <row r="676" spans="4:4" ht="12.75" customHeight="1" x14ac:dyDescent="0.2">
      <c r="D676" s="5"/>
    </row>
    <row r="677" spans="4:4" ht="12.75" customHeight="1" x14ac:dyDescent="0.2">
      <c r="D677" s="5"/>
    </row>
    <row r="678" spans="4:4" ht="12.75" customHeight="1" x14ac:dyDescent="0.2">
      <c r="D678" s="5"/>
    </row>
    <row r="679" spans="4:4" ht="12.75" customHeight="1" x14ac:dyDescent="0.2">
      <c r="D679" s="5"/>
    </row>
    <row r="680" spans="4:4" ht="12.75" customHeight="1" x14ac:dyDescent="0.2">
      <c r="D680" s="5"/>
    </row>
    <row r="681" spans="4:4" ht="12.75" customHeight="1" x14ac:dyDescent="0.2">
      <c r="D681" s="5"/>
    </row>
    <row r="682" spans="4:4" ht="12.75" customHeight="1" x14ac:dyDescent="0.2">
      <c r="D682" s="5"/>
    </row>
    <row r="683" spans="4:4" ht="12.75" customHeight="1" x14ac:dyDescent="0.2">
      <c r="D683" s="5"/>
    </row>
    <row r="684" spans="4:4" ht="12.75" customHeight="1" x14ac:dyDescent="0.2">
      <c r="D684" s="5"/>
    </row>
    <row r="685" spans="4:4" ht="12.75" customHeight="1" x14ac:dyDescent="0.2">
      <c r="D685" s="5"/>
    </row>
    <row r="686" spans="4:4" ht="12.75" customHeight="1" x14ac:dyDescent="0.2">
      <c r="D686" s="5"/>
    </row>
    <row r="687" spans="4:4" ht="12.75" customHeight="1" x14ac:dyDescent="0.2">
      <c r="D687" s="5"/>
    </row>
    <row r="688" spans="4:4" ht="12.75" customHeight="1" x14ac:dyDescent="0.2">
      <c r="D688" s="5"/>
    </row>
    <row r="689" spans="4:4" ht="12.75" customHeight="1" x14ac:dyDescent="0.2">
      <c r="D689" s="5"/>
    </row>
    <row r="690" spans="4:4" ht="12.75" customHeight="1" x14ac:dyDescent="0.2">
      <c r="D690" s="5"/>
    </row>
    <row r="691" spans="4:4" ht="12.75" customHeight="1" x14ac:dyDescent="0.2">
      <c r="D691" s="5"/>
    </row>
    <row r="692" spans="4:4" ht="12.75" customHeight="1" x14ac:dyDescent="0.2">
      <c r="D692" s="5"/>
    </row>
    <row r="693" spans="4:4" ht="12.75" customHeight="1" x14ac:dyDescent="0.2">
      <c r="D693" s="5"/>
    </row>
    <row r="694" spans="4:4" ht="12.75" customHeight="1" x14ac:dyDescent="0.2">
      <c r="D694" s="5"/>
    </row>
    <row r="695" spans="4:4" ht="12.75" customHeight="1" x14ac:dyDescent="0.2">
      <c r="D695" s="5"/>
    </row>
    <row r="696" spans="4:4" ht="12.75" customHeight="1" x14ac:dyDescent="0.2">
      <c r="D696" s="5"/>
    </row>
    <row r="697" spans="4:4" ht="12.75" customHeight="1" x14ac:dyDescent="0.2">
      <c r="D697" s="5"/>
    </row>
    <row r="698" spans="4:4" ht="12.75" customHeight="1" x14ac:dyDescent="0.2">
      <c r="D698" s="5"/>
    </row>
    <row r="699" spans="4:4" ht="12.75" customHeight="1" x14ac:dyDescent="0.2">
      <c r="D699" s="5"/>
    </row>
    <row r="700" spans="4:4" ht="12.75" customHeight="1" x14ac:dyDescent="0.2">
      <c r="D700" s="5"/>
    </row>
    <row r="701" spans="4:4" ht="12.75" customHeight="1" x14ac:dyDescent="0.2">
      <c r="D701" s="5"/>
    </row>
    <row r="702" spans="4:4" ht="12.75" customHeight="1" x14ac:dyDescent="0.2">
      <c r="D702" s="5"/>
    </row>
    <row r="703" spans="4:4" ht="12.75" customHeight="1" x14ac:dyDescent="0.2">
      <c r="D703" s="5"/>
    </row>
    <row r="704" spans="4:4" ht="12.75" customHeight="1" x14ac:dyDescent="0.2">
      <c r="D704" s="5"/>
    </row>
    <row r="705" spans="4:4" ht="12.75" customHeight="1" x14ac:dyDescent="0.2">
      <c r="D705" s="5"/>
    </row>
    <row r="706" spans="4:4" ht="12.75" customHeight="1" x14ac:dyDescent="0.2">
      <c r="D706" s="5"/>
    </row>
    <row r="707" spans="4:4" ht="12.75" customHeight="1" x14ac:dyDescent="0.2">
      <c r="D707" s="5"/>
    </row>
    <row r="708" spans="4:4" ht="12.75" customHeight="1" x14ac:dyDescent="0.2">
      <c r="D708" s="5"/>
    </row>
    <row r="709" spans="4:4" ht="12.75" customHeight="1" x14ac:dyDescent="0.2">
      <c r="D709" s="5"/>
    </row>
    <row r="710" spans="4:4" ht="12.75" customHeight="1" x14ac:dyDescent="0.2">
      <c r="D710" s="5"/>
    </row>
    <row r="711" spans="4:4" ht="12.75" customHeight="1" x14ac:dyDescent="0.2">
      <c r="D711" s="5"/>
    </row>
    <row r="712" spans="4:4" ht="12.75" customHeight="1" x14ac:dyDescent="0.2">
      <c r="D712" s="5"/>
    </row>
    <row r="713" spans="4:4" ht="12.75" customHeight="1" x14ac:dyDescent="0.2">
      <c r="D713" s="5"/>
    </row>
    <row r="714" spans="4:4" ht="12.75" customHeight="1" x14ac:dyDescent="0.2">
      <c r="D714" s="5"/>
    </row>
    <row r="715" spans="4:4" ht="12.75" customHeight="1" x14ac:dyDescent="0.2">
      <c r="D715" s="5"/>
    </row>
    <row r="716" spans="4:4" ht="12.75" customHeight="1" x14ac:dyDescent="0.2">
      <c r="D716" s="5"/>
    </row>
    <row r="717" spans="4:4" ht="12.75" customHeight="1" x14ac:dyDescent="0.2">
      <c r="D717" s="5"/>
    </row>
    <row r="718" spans="4:4" ht="12.75" customHeight="1" x14ac:dyDescent="0.2">
      <c r="D718" s="5"/>
    </row>
    <row r="719" spans="4:4" ht="12.75" customHeight="1" x14ac:dyDescent="0.2">
      <c r="D719" s="5"/>
    </row>
    <row r="720" spans="4:4" ht="12.75" customHeight="1" x14ac:dyDescent="0.2">
      <c r="D720" s="5"/>
    </row>
    <row r="721" spans="4:4" ht="12.75" customHeight="1" x14ac:dyDescent="0.2">
      <c r="D721" s="5"/>
    </row>
    <row r="722" spans="4:4" ht="12.75" customHeight="1" x14ac:dyDescent="0.2">
      <c r="D722" s="5"/>
    </row>
    <row r="723" spans="4:4" ht="12.75" customHeight="1" x14ac:dyDescent="0.2">
      <c r="D723" s="5"/>
    </row>
    <row r="724" spans="4:4" ht="12.75" customHeight="1" x14ac:dyDescent="0.2">
      <c r="D724" s="5"/>
    </row>
    <row r="725" spans="4:4" ht="12.75" customHeight="1" x14ac:dyDescent="0.2">
      <c r="D725" s="5"/>
    </row>
    <row r="726" spans="4:4" ht="12.75" customHeight="1" x14ac:dyDescent="0.2">
      <c r="D726" s="5"/>
    </row>
    <row r="727" spans="4:4" ht="12.75" customHeight="1" x14ac:dyDescent="0.2">
      <c r="D727" s="5"/>
    </row>
    <row r="728" spans="4:4" ht="12.75" customHeight="1" x14ac:dyDescent="0.2">
      <c r="D728" s="5"/>
    </row>
    <row r="729" spans="4:4" ht="12.75" customHeight="1" x14ac:dyDescent="0.2">
      <c r="D729" s="5"/>
    </row>
    <row r="730" spans="4:4" ht="12.75" customHeight="1" x14ac:dyDescent="0.2">
      <c r="D730" s="5"/>
    </row>
    <row r="731" spans="4:4" ht="12.75" customHeight="1" x14ac:dyDescent="0.2">
      <c r="D731" s="5"/>
    </row>
    <row r="732" spans="4:4" ht="12.75" customHeight="1" x14ac:dyDescent="0.2">
      <c r="D732" s="5"/>
    </row>
    <row r="733" spans="4:4" ht="12.75" customHeight="1" x14ac:dyDescent="0.2">
      <c r="D733" s="5"/>
    </row>
    <row r="734" spans="4:4" ht="12.75" customHeight="1" x14ac:dyDescent="0.2">
      <c r="D734" s="5"/>
    </row>
    <row r="735" spans="4:4" ht="12.75" customHeight="1" x14ac:dyDescent="0.2">
      <c r="D735" s="5"/>
    </row>
    <row r="736" spans="4:4" ht="12.75" customHeight="1" x14ac:dyDescent="0.2">
      <c r="D736" s="5"/>
    </row>
    <row r="737" spans="4:4" ht="12.75" customHeight="1" x14ac:dyDescent="0.2">
      <c r="D737" s="5"/>
    </row>
    <row r="738" spans="4:4" ht="12.75" customHeight="1" x14ac:dyDescent="0.2">
      <c r="D738" s="5"/>
    </row>
    <row r="739" spans="4:4" ht="12.75" customHeight="1" x14ac:dyDescent="0.2">
      <c r="D739" s="5"/>
    </row>
    <row r="740" spans="4:4" ht="12.75" customHeight="1" x14ac:dyDescent="0.2">
      <c r="D740" s="5"/>
    </row>
    <row r="741" spans="4:4" ht="12.75" customHeight="1" x14ac:dyDescent="0.2">
      <c r="D741" s="5"/>
    </row>
    <row r="742" spans="4:4" ht="12.75" customHeight="1" x14ac:dyDescent="0.2">
      <c r="D742" s="5"/>
    </row>
    <row r="743" spans="4:4" ht="12.75" customHeight="1" x14ac:dyDescent="0.2">
      <c r="D743" s="5"/>
    </row>
    <row r="744" spans="4:4" ht="12.75" customHeight="1" x14ac:dyDescent="0.2">
      <c r="D744" s="5"/>
    </row>
    <row r="745" spans="4:4" ht="12.75" customHeight="1" x14ac:dyDescent="0.2">
      <c r="D745" s="5"/>
    </row>
    <row r="746" spans="4:4" ht="12.75" customHeight="1" x14ac:dyDescent="0.2">
      <c r="D746" s="5"/>
    </row>
    <row r="747" spans="4:4" ht="12.75" customHeight="1" x14ac:dyDescent="0.2">
      <c r="D747" s="5"/>
    </row>
    <row r="748" spans="4:4" ht="12.75" customHeight="1" x14ac:dyDescent="0.2">
      <c r="D748" s="5"/>
    </row>
    <row r="749" spans="4:4" ht="12.75" customHeight="1" x14ac:dyDescent="0.2">
      <c r="D749" s="5"/>
    </row>
    <row r="750" spans="4:4" ht="12.75" customHeight="1" x14ac:dyDescent="0.2">
      <c r="D750" s="5"/>
    </row>
    <row r="751" spans="4:4" ht="12.75" customHeight="1" x14ac:dyDescent="0.2">
      <c r="D751" s="5"/>
    </row>
    <row r="752" spans="4:4" ht="12.75" customHeight="1" x14ac:dyDescent="0.2">
      <c r="D752" s="5"/>
    </row>
    <row r="753" spans="4:4" ht="12.75" customHeight="1" x14ac:dyDescent="0.2">
      <c r="D753" s="5"/>
    </row>
    <row r="754" spans="4:4" ht="12.75" customHeight="1" x14ac:dyDescent="0.2">
      <c r="D754" s="5"/>
    </row>
    <row r="755" spans="4:4" ht="12.75" customHeight="1" x14ac:dyDescent="0.2">
      <c r="D755" s="5"/>
    </row>
    <row r="756" spans="4:4" ht="12.75" customHeight="1" x14ac:dyDescent="0.2">
      <c r="D756" s="5"/>
    </row>
    <row r="757" spans="4:4" ht="12.75" customHeight="1" x14ac:dyDescent="0.2">
      <c r="D757" s="5"/>
    </row>
    <row r="758" spans="4:4" ht="12.75" customHeight="1" x14ac:dyDescent="0.2">
      <c r="D758" s="5"/>
    </row>
    <row r="759" spans="4:4" ht="12.75" customHeight="1" x14ac:dyDescent="0.2">
      <c r="D759" s="5"/>
    </row>
    <row r="760" spans="4:4" ht="12.75" customHeight="1" x14ac:dyDescent="0.2">
      <c r="D760" s="5"/>
    </row>
    <row r="761" spans="4:4" ht="12.75" customHeight="1" x14ac:dyDescent="0.2">
      <c r="D761" s="5"/>
    </row>
    <row r="762" spans="4:4" ht="12.75" customHeight="1" x14ac:dyDescent="0.2">
      <c r="D762" s="5"/>
    </row>
    <row r="763" spans="4:4" ht="12.75" customHeight="1" x14ac:dyDescent="0.2">
      <c r="D763" s="5"/>
    </row>
    <row r="764" spans="4:4" ht="12.75" customHeight="1" x14ac:dyDescent="0.2">
      <c r="D764" s="5"/>
    </row>
    <row r="765" spans="4:4" ht="12.75" customHeight="1" x14ac:dyDescent="0.2">
      <c r="D765" s="5"/>
    </row>
    <row r="766" spans="4:4" ht="12.75" customHeight="1" x14ac:dyDescent="0.2">
      <c r="D766" s="5"/>
    </row>
    <row r="767" spans="4:4" ht="12.75" customHeight="1" x14ac:dyDescent="0.2">
      <c r="D767" s="5"/>
    </row>
    <row r="768" spans="4:4" ht="12.75" customHeight="1" x14ac:dyDescent="0.2">
      <c r="D768" s="5"/>
    </row>
    <row r="769" spans="4:4" ht="12.75" customHeight="1" x14ac:dyDescent="0.2">
      <c r="D769" s="5"/>
    </row>
    <row r="770" spans="4:4" ht="12.75" customHeight="1" x14ac:dyDescent="0.2">
      <c r="D770" s="5"/>
    </row>
    <row r="771" spans="4:4" ht="12.75" customHeight="1" x14ac:dyDescent="0.2">
      <c r="D771" s="5"/>
    </row>
    <row r="772" spans="4:4" ht="12.75" customHeight="1" x14ac:dyDescent="0.2">
      <c r="D772" s="5"/>
    </row>
    <row r="773" spans="4:4" ht="12.75" customHeight="1" x14ac:dyDescent="0.2">
      <c r="D773" s="5"/>
    </row>
    <row r="774" spans="4:4" ht="12.75" customHeight="1" x14ac:dyDescent="0.2">
      <c r="D774" s="5"/>
    </row>
    <row r="775" spans="4:4" ht="12.75" customHeight="1" x14ac:dyDescent="0.2">
      <c r="D775" s="5"/>
    </row>
    <row r="776" spans="4:4" ht="12.75" customHeight="1" x14ac:dyDescent="0.2">
      <c r="D776" s="5"/>
    </row>
    <row r="777" spans="4:4" ht="12.75" customHeight="1" x14ac:dyDescent="0.2">
      <c r="D777" s="5"/>
    </row>
    <row r="778" spans="4:4" ht="12.75" customHeight="1" x14ac:dyDescent="0.2">
      <c r="D778" s="5"/>
    </row>
    <row r="779" spans="4:4" ht="12.75" customHeight="1" x14ac:dyDescent="0.2">
      <c r="D779" s="5"/>
    </row>
    <row r="780" spans="4:4" ht="12.75" customHeight="1" x14ac:dyDescent="0.2">
      <c r="D780" s="5"/>
    </row>
    <row r="781" spans="4:4" ht="12.75" customHeight="1" x14ac:dyDescent="0.2">
      <c r="D781" s="5"/>
    </row>
    <row r="782" spans="4:4" ht="12.75" customHeight="1" x14ac:dyDescent="0.2">
      <c r="D782" s="5"/>
    </row>
    <row r="783" spans="4:4" ht="12.75" customHeight="1" x14ac:dyDescent="0.2">
      <c r="D783" s="5"/>
    </row>
    <row r="784" spans="4:4" ht="12.75" customHeight="1" x14ac:dyDescent="0.2">
      <c r="D784" s="5"/>
    </row>
    <row r="785" spans="4:4" ht="12.75" customHeight="1" x14ac:dyDescent="0.2">
      <c r="D785" s="5"/>
    </row>
    <row r="786" spans="4:4" ht="12.75" customHeight="1" x14ac:dyDescent="0.2">
      <c r="D786" s="5"/>
    </row>
    <row r="787" spans="4:4" ht="12.75" customHeight="1" x14ac:dyDescent="0.2">
      <c r="D787" s="5"/>
    </row>
  </sheetData>
  <sortState xmlns:xlrd2="http://schemas.microsoft.com/office/spreadsheetml/2017/richdata2" ref="A119:G182">
    <sortCondition ref="A119:A182"/>
  </sortState>
  <mergeCells count="8">
    <mergeCell ref="A282:G282"/>
    <mergeCell ref="A325:G325"/>
    <mergeCell ref="A367:G367"/>
    <mergeCell ref="A1:G1"/>
    <mergeCell ref="A45:G45"/>
    <mergeCell ref="A117:G117"/>
    <mergeCell ref="A199:G199"/>
    <mergeCell ref="A241:G241"/>
  </mergeCells>
  <phoneticPr fontId="15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33"/>
  <sheetViews>
    <sheetView zoomScale="150" workbookViewId="0">
      <selection activeCell="E11" sqref="E11"/>
    </sheetView>
  </sheetViews>
  <sheetFormatPr defaultColWidth="14.42578125" defaultRowHeight="15" customHeight="1" x14ac:dyDescent="0.2"/>
  <cols>
    <col min="1" max="1" width="11" customWidth="1"/>
    <col min="2" max="2" width="18.42578125" customWidth="1"/>
    <col min="3" max="3" width="13.140625" customWidth="1"/>
    <col min="4" max="4" width="13.7109375" customWidth="1"/>
    <col min="5" max="19" width="11.42578125" customWidth="1"/>
  </cols>
  <sheetData>
    <row r="1" spans="1:4" ht="12.75" customHeight="1" x14ac:dyDescent="0.2">
      <c r="A1" s="149" t="s">
        <v>120</v>
      </c>
      <c r="B1" s="146"/>
      <c r="C1" s="146"/>
      <c r="D1" s="147"/>
    </row>
    <row r="2" spans="1:4" ht="12.75" customHeight="1" x14ac:dyDescent="0.2">
      <c r="A2" s="101" t="s">
        <v>112</v>
      </c>
      <c r="B2" s="101" t="s">
        <v>113</v>
      </c>
      <c r="C2" s="103" t="s">
        <v>114</v>
      </c>
      <c r="D2" s="103" t="s">
        <v>115</v>
      </c>
    </row>
    <row r="3" spans="1:4" ht="12.75" customHeight="1" x14ac:dyDescent="0.2">
      <c r="A3" s="91" t="s">
        <v>66</v>
      </c>
      <c r="B3" s="92" t="s">
        <v>110</v>
      </c>
      <c r="C3" s="104">
        <f>Balances!G9</f>
        <v>578086.57428685355</v>
      </c>
      <c r="D3" s="104"/>
    </row>
    <row r="4" spans="1:4" ht="12.75" customHeight="1" x14ac:dyDescent="0.2">
      <c r="A4" s="91" t="s">
        <v>66</v>
      </c>
      <c r="B4" s="92" t="s">
        <v>121</v>
      </c>
      <c r="C4" s="104">
        <f>Balances!G375</f>
        <v>39387.478350027028</v>
      </c>
      <c r="D4" s="104"/>
    </row>
    <row r="5" spans="1:4" ht="12.75" customHeight="1" x14ac:dyDescent="0.2">
      <c r="A5" s="91" t="s">
        <v>66</v>
      </c>
      <c r="B5" s="92" t="s">
        <v>93</v>
      </c>
      <c r="C5" s="104">
        <f>Balances!G334</f>
        <v>159667.23801141267</v>
      </c>
      <c r="D5" s="104"/>
    </row>
    <row r="6" spans="1:4" ht="12.75" customHeight="1" x14ac:dyDescent="0.2">
      <c r="A6" s="91" t="s">
        <v>66</v>
      </c>
      <c r="B6" s="92" t="s">
        <v>117</v>
      </c>
      <c r="C6" s="104"/>
      <c r="D6" s="104">
        <f>-Balances!G58</f>
        <v>575437.4208493731</v>
      </c>
    </row>
    <row r="7" spans="1:4" ht="12.75" customHeight="1" x14ac:dyDescent="0.2">
      <c r="A7" s="91" t="s">
        <v>66</v>
      </c>
      <c r="B7" s="92" t="s">
        <v>118</v>
      </c>
      <c r="C7" s="104">
        <f>Balances!G130</f>
        <v>103758.19447836161</v>
      </c>
      <c r="D7" s="104"/>
    </row>
    <row r="8" spans="1:4" ht="12.75" customHeight="1" x14ac:dyDescent="0.2">
      <c r="A8" s="91" t="s">
        <v>66</v>
      </c>
      <c r="B8" s="92" t="s">
        <v>86</v>
      </c>
      <c r="C8" s="104"/>
      <c r="D8" s="104">
        <f>-Balances!G207</f>
        <v>320000</v>
      </c>
    </row>
    <row r="9" spans="1:4" ht="12.75" customHeight="1" x14ac:dyDescent="0.2">
      <c r="A9" s="91" t="s">
        <v>66</v>
      </c>
      <c r="B9" s="92" t="s">
        <v>94</v>
      </c>
      <c r="C9" s="104"/>
      <c r="D9" s="104">
        <f>-Balances!G289</f>
        <v>7203.8498131694505</v>
      </c>
    </row>
    <row r="10" spans="1:4" ht="12.75" customHeight="1" x14ac:dyDescent="0.2">
      <c r="A10" s="91" t="s">
        <v>66</v>
      </c>
      <c r="B10" s="92" t="s">
        <v>119</v>
      </c>
      <c r="C10" s="104">
        <f>Balances!G248</f>
        <v>21741.785535887582</v>
      </c>
      <c r="D10" s="104"/>
    </row>
    <row r="11" spans="1:4" ht="12.75" customHeight="1" x14ac:dyDescent="0.2">
      <c r="C11" s="110"/>
      <c r="D11" s="110"/>
    </row>
    <row r="12" spans="1:4" ht="12.75" customHeight="1" thickBot="1" x14ac:dyDescent="0.25">
      <c r="C12" s="114">
        <f t="shared" ref="C12:D12" si="0">SUM(C3:C11)</f>
        <v>902641.27066254243</v>
      </c>
      <c r="D12" s="114">
        <f t="shared" si="0"/>
        <v>902641.27066254255</v>
      </c>
    </row>
    <row r="13" spans="1:4" ht="12.75" customHeight="1" thickTop="1" x14ac:dyDescent="0.2">
      <c r="C13" s="108"/>
      <c r="D13" s="110">
        <f>C12-D12</f>
        <v>0</v>
      </c>
    </row>
    <row r="14" spans="1:4" s="128" customFormat="1" ht="12.75" customHeight="1" x14ac:dyDescent="0.2">
      <c r="C14" s="108"/>
      <c r="D14" s="110"/>
    </row>
    <row r="15" spans="1:4" s="128" customFormat="1" ht="12.75" customHeight="1" x14ac:dyDescent="0.2">
      <c r="A15" s="149" t="s">
        <v>188</v>
      </c>
      <c r="B15" s="146"/>
      <c r="C15" s="146"/>
      <c r="D15" s="147"/>
    </row>
    <row r="16" spans="1:4" s="128" customFormat="1" ht="12.75" customHeight="1" x14ac:dyDescent="0.2">
      <c r="A16" s="101" t="s">
        <v>112</v>
      </c>
      <c r="B16" s="101" t="s">
        <v>113</v>
      </c>
      <c r="C16" s="103" t="s">
        <v>114</v>
      </c>
      <c r="D16" s="103" t="s">
        <v>115</v>
      </c>
    </row>
    <row r="17" spans="1:4" s="128" customFormat="1" ht="12.75" customHeight="1" x14ac:dyDescent="0.2">
      <c r="A17" s="91" t="s">
        <v>66</v>
      </c>
      <c r="B17" s="92" t="s">
        <v>110</v>
      </c>
      <c r="C17" s="104">
        <f>Balances!G21</f>
        <v>346978.57909002819</v>
      </c>
      <c r="D17" s="104"/>
    </row>
    <row r="18" spans="1:4" s="128" customFormat="1" ht="12.75" customHeight="1" x14ac:dyDescent="0.2">
      <c r="A18" s="91" t="s">
        <v>66</v>
      </c>
      <c r="B18" s="92" t="s">
        <v>121</v>
      </c>
      <c r="C18" s="104">
        <f>Balances!G386</f>
        <v>24447.400355189176</v>
      </c>
      <c r="D18" s="104"/>
    </row>
    <row r="19" spans="1:4" s="128" customFormat="1" ht="12.75" customHeight="1" x14ac:dyDescent="0.2">
      <c r="A19" s="91" t="s">
        <v>66</v>
      </c>
      <c r="B19" s="92" t="s">
        <v>93</v>
      </c>
      <c r="C19" s="104">
        <f>Balances!G345</f>
        <v>173910.33186958864</v>
      </c>
      <c r="D19" s="104"/>
    </row>
    <row r="20" spans="1:4" s="128" customFormat="1" ht="12.75" customHeight="1" x14ac:dyDescent="0.2">
      <c r="A20" s="91" t="s">
        <v>66</v>
      </c>
      <c r="B20" s="92" t="s">
        <v>117</v>
      </c>
      <c r="C20" s="104"/>
      <c r="D20" s="104">
        <f>-Balances!G72</f>
        <v>355954.37724818545</v>
      </c>
    </row>
    <row r="21" spans="1:4" s="128" customFormat="1" ht="12.75" customHeight="1" x14ac:dyDescent="0.2">
      <c r="A21" s="91" t="s">
        <v>66</v>
      </c>
      <c r="B21" s="92" t="s">
        <v>118</v>
      </c>
      <c r="C21" s="104">
        <f>Balances!G153</f>
        <v>349806.26767002465</v>
      </c>
      <c r="D21" s="104"/>
    </row>
    <row r="22" spans="1:4" s="128" customFormat="1" ht="12.75" customHeight="1" x14ac:dyDescent="0.2">
      <c r="A22" s="91" t="s">
        <v>66</v>
      </c>
      <c r="B22" s="92" t="s">
        <v>86</v>
      </c>
      <c r="C22" s="104"/>
      <c r="D22" s="104">
        <f>-Balances!G219</f>
        <v>566000</v>
      </c>
    </row>
    <row r="23" spans="1:4" s="128" customFormat="1" ht="12.75" customHeight="1" x14ac:dyDescent="0.2">
      <c r="A23" s="91" t="s">
        <v>66</v>
      </c>
      <c r="B23" s="92" t="s">
        <v>94</v>
      </c>
      <c r="C23" s="104"/>
      <c r="D23" s="104">
        <f>-Balances!G300</f>
        <v>21446.94367134542</v>
      </c>
    </row>
    <row r="24" spans="1:4" s="128" customFormat="1" ht="12.75" customHeight="1" x14ac:dyDescent="0.2">
      <c r="A24" s="91" t="s">
        <v>66</v>
      </c>
      <c r="B24" s="92" t="s">
        <v>119</v>
      </c>
      <c r="C24" s="104">
        <f>Balances!G260</f>
        <v>62235.886122063384</v>
      </c>
      <c r="D24" s="104"/>
    </row>
    <row r="25" spans="1:4" s="128" customFormat="1" ht="12.75" customHeight="1" x14ac:dyDescent="0.2">
      <c r="C25" s="110"/>
      <c r="D25" s="110"/>
    </row>
    <row r="26" spans="1:4" s="128" customFormat="1" ht="12.75" customHeight="1" thickBot="1" x14ac:dyDescent="0.25">
      <c r="C26" s="114">
        <f t="shared" ref="C26:D26" si="1">SUM(C17:C25)</f>
        <v>957378.46510689403</v>
      </c>
      <c r="D26" s="114">
        <f t="shared" si="1"/>
        <v>943401.32091953093</v>
      </c>
    </row>
    <row r="27" spans="1:4" s="128" customFormat="1" ht="12.75" customHeight="1" thickTop="1" x14ac:dyDescent="0.2">
      <c r="C27" s="108"/>
      <c r="D27" s="110">
        <f>C26-D26</f>
        <v>13977.144187363097</v>
      </c>
    </row>
    <row r="28" spans="1:4" s="128" customFormat="1" ht="12.75" customHeight="1" x14ac:dyDescent="0.2">
      <c r="C28" s="108"/>
      <c r="D28" s="110"/>
    </row>
    <row r="29" spans="1:4" s="128" customFormat="1" ht="12.75" customHeight="1" x14ac:dyDescent="0.2">
      <c r="C29" s="108"/>
      <c r="D29" s="110"/>
    </row>
    <row r="30" spans="1:4" s="128" customFormat="1" ht="12.75" customHeight="1" x14ac:dyDescent="0.2">
      <c r="C30" s="108"/>
      <c r="D30" s="110"/>
    </row>
    <row r="31" spans="1:4" s="128" customFormat="1" ht="12.75" customHeight="1" x14ac:dyDescent="0.2">
      <c r="A31" s="149" t="s">
        <v>188</v>
      </c>
      <c r="B31" s="146"/>
      <c r="C31" s="146"/>
      <c r="D31" s="147"/>
    </row>
    <row r="32" spans="1:4" s="128" customFormat="1" ht="12.75" customHeight="1" x14ac:dyDescent="0.2">
      <c r="A32" s="101" t="s">
        <v>112</v>
      </c>
      <c r="B32" s="101" t="s">
        <v>113</v>
      </c>
      <c r="C32" s="103" t="s">
        <v>114</v>
      </c>
      <c r="D32" s="103" t="s">
        <v>115</v>
      </c>
    </row>
    <row r="33" spans="1:4" s="128" customFormat="1" ht="12.75" customHeight="1" x14ac:dyDescent="0.2">
      <c r="A33" s="91" t="s">
        <v>66</v>
      </c>
      <c r="B33" s="92" t="s">
        <v>110</v>
      </c>
      <c r="C33" s="104">
        <f>Balances!G33</f>
        <v>115870.58389320286</v>
      </c>
      <c r="D33" s="104"/>
    </row>
    <row r="34" spans="1:4" s="128" customFormat="1" ht="12.75" customHeight="1" x14ac:dyDescent="0.2">
      <c r="A34" s="91" t="s">
        <v>66</v>
      </c>
      <c r="B34" s="92" t="s">
        <v>121</v>
      </c>
      <c r="C34" s="104">
        <f>Balances!G398</f>
        <v>8149.1334517297173</v>
      </c>
      <c r="D34" s="104"/>
    </row>
    <row r="35" spans="1:4" s="128" customFormat="1" ht="12.75" customHeight="1" x14ac:dyDescent="0.2">
      <c r="A35" s="91" t="s">
        <v>66</v>
      </c>
      <c r="B35" s="92" t="s">
        <v>93</v>
      </c>
      <c r="C35" s="104">
        <f>Balances!G357</f>
        <v>190879.02154243761</v>
      </c>
      <c r="D35" s="104"/>
    </row>
    <row r="36" spans="1:4" s="128" customFormat="1" ht="12.75" customHeight="1" x14ac:dyDescent="0.2">
      <c r="A36" s="91" t="s">
        <v>66</v>
      </c>
      <c r="B36" s="92" t="s">
        <v>117</v>
      </c>
      <c r="C36" s="104"/>
      <c r="D36" s="104">
        <f>-Balances!G106</f>
        <v>131291.4966331787</v>
      </c>
    </row>
    <row r="37" spans="1:4" s="128" customFormat="1" ht="12.75" customHeight="1" x14ac:dyDescent="0.2">
      <c r="A37" s="91" t="s">
        <v>66</v>
      </c>
      <c r="B37" s="92" t="s">
        <v>118</v>
      </c>
      <c r="C37" s="104">
        <f>Balances!G177</f>
        <v>597212.52977030957</v>
      </c>
      <c r="D37" s="104"/>
    </row>
    <row r="38" spans="1:4" s="128" customFormat="1" ht="12.75" customHeight="1" x14ac:dyDescent="0.2">
      <c r="A38" s="91" t="s">
        <v>66</v>
      </c>
      <c r="B38" s="92" t="s">
        <v>86</v>
      </c>
      <c r="C38" s="104"/>
      <c r="D38" s="104">
        <f>-Balances!G231</f>
        <v>824300</v>
      </c>
    </row>
    <row r="39" spans="1:4" s="128" customFormat="1" ht="12.75" customHeight="1" x14ac:dyDescent="0.2">
      <c r="A39" s="91" t="s">
        <v>66</v>
      </c>
      <c r="B39" s="92" t="s">
        <v>94</v>
      </c>
      <c r="C39" s="104"/>
      <c r="D39" s="104">
        <f>-Balances!G312</f>
        <v>38415.633344194386</v>
      </c>
    </row>
    <row r="40" spans="1:4" s="128" customFormat="1" ht="12.75" customHeight="1" x14ac:dyDescent="0.2">
      <c r="A40" s="91" t="s">
        <v>66</v>
      </c>
      <c r="B40" s="92" t="s">
        <v>119</v>
      </c>
      <c r="C40" s="104">
        <f>Balances!G272</f>
        <v>81895.861319693184</v>
      </c>
      <c r="D40" s="104"/>
    </row>
    <row r="41" spans="1:4" s="128" customFormat="1" ht="12.75" customHeight="1" x14ac:dyDescent="0.2">
      <c r="C41" s="110"/>
      <c r="D41" s="110"/>
    </row>
    <row r="42" spans="1:4" s="128" customFormat="1" ht="12.75" customHeight="1" thickBot="1" x14ac:dyDescent="0.25">
      <c r="C42" s="114">
        <f t="shared" ref="C42:D42" si="2">SUM(C33:C41)</f>
        <v>994007.12997737294</v>
      </c>
      <c r="D42" s="114">
        <f t="shared" si="2"/>
        <v>994007.12997737306</v>
      </c>
    </row>
    <row r="43" spans="1:4" s="128" customFormat="1" ht="12.75" customHeight="1" thickTop="1" x14ac:dyDescent="0.2">
      <c r="C43" s="108"/>
      <c r="D43" s="110">
        <f>C42-D42</f>
        <v>0</v>
      </c>
    </row>
    <row r="44" spans="1:4" s="128" customFormat="1" ht="12.75" customHeight="1" x14ac:dyDescent="0.2">
      <c r="C44" s="108"/>
      <c r="D44" s="110"/>
    </row>
    <row r="45" spans="1:4" s="128" customFormat="1" ht="12.75" customHeight="1" x14ac:dyDescent="0.2">
      <c r="C45" s="108"/>
      <c r="D45" s="110"/>
    </row>
    <row r="46" spans="1:4" s="128" customFormat="1" ht="12.75" customHeight="1" x14ac:dyDescent="0.2">
      <c r="C46" s="108"/>
      <c r="D46" s="110"/>
    </row>
    <row r="47" spans="1:4" ht="12.75" customHeight="1" x14ac:dyDescent="0.2">
      <c r="C47" s="108"/>
      <c r="D47" s="110"/>
    </row>
    <row r="48" spans="1:4" ht="12.75" customHeight="1" x14ac:dyDescent="0.2">
      <c r="A48" s="149" t="s">
        <v>122</v>
      </c>
      <c r="B48" s="146"/>
      <c r="C48" s="146"/>
      <c r="D48" s="147"/>
    </row>
    <row r="49" spans="1:4" ht="12.75" customHeight="1" x14ac:dyDescent="0.2">
      <c r="C49" s="108"/>
      <c r="D49" s="108"/>
    </row>
    <row r="50" spans="1:4" ht="12.75" customHeight="1" x14ac:dyDescent="0.2">
      <c r="A50" s="101" t="s">
        <v>112</v>
      </c>
      <c r="B50" s="101" t="s">
        <v>113</v>
      </c>
      <c r="C50" s="103" t="s">
        <v>114</v>
      </c>
      <c r="D50" s="103" t="s">
        <v>115</v>
      </c>
    </row>
    <row r="51" spans="1:4" ht="12.75" customHeight="1" x14ac:dyDescent="0.2">
      <c r="A51" s="91" t="s">
        <v>66</v>
      </c>
      <c r="B51" s="92" t="s">
        <v>110</v>
      </c>
      <c r="C51" s="115">
        <f>Balances!G39</f>
        <v>0</v>
      </c>
      <c r="D51" s="104"/>
    </row>
    <row r="52" spans="1:4" ht="12.75" customHeight="1" x14ac:dyDescent="0.2">
      <c r="A52" s="91" t="s">
        <v>66</v>
      </c>
      <c r="B52" s="92" t="s">
        <v>121</v>
      </c>
      <c r="C52" s="104">
        <f>Balances!G404</f>
        <v>-1.6825651982799172E-11</v>
      </c>
      <c r="D52" s="104"/>
    </row>
    <row r="53" spans="1:4" ht="12.75" customHeight="1" x14ac:dyDescent="0.2">
      <c r="A53" s="91" t="s">
        <v>66</v>
      </c>
      <c r="B53" s="92" t="s">
        <v>117</v>
      </c>
      <c r="C53" s="104"/>
      <c r="D53" s="104">
        <f>Balances!G110</f>
        <v>4.9476511776447296E-10</v>
      </c>
    </row>
    <row r="54" spans="1:4" ht="12.75" customHeight="1" x14ac:dyDescent="0.2">
      <c r="A54" s="91" t="s">
        <v>66</v>
      </c>
      <c r="B54" s="92" t="s">
        <v>93</v>
      </c>
      <c r="C54" s="115">
        <f>Balances!G364</f>
        <v>-4.6566128730773926E-10</v>
      </c>
      <c r="D54" s="104"/>
    </row>
    <row r="55" spans="1:4" ht="12.75" customHeight="1" x14ac:dyDescent="0.2">
      <c r="A55" s="91" t="s">
        <v>66</v>
      </c>
      <c r="B55" s="92" t="s">
        <v>118</v>
      </c>
      <c r="C55" s="115">
        <f>Balances!G189</f>
        <v>721232.24711524241</v>
      </c>
      <c r="D55" s="104"/>
    </row>
    <row r="56" spans="1:4" ht="12.75" customHeight="1" x14ac:dyDescent="0.2">
      <c r="A56" s="91" t="s">
        <v>66</v>
      </c>
      <c r="B56" s="92" t="s">
        <v>86</v>
      </c>
      <c r="C56" s="104"/>
      <c r="D56" s="115">
        <f>-Balances!G234</f>
        <v>756600</v>
      </c>
    </row>
    <row r="57" spans="1:4" ht="12.75" customHeight="1" x14ac:dyDescent="0.2">
      <c r="A57" s="91" t="s">
        <v>66</v>
      </c>
      <c r="B57" s="92" t="s">
        <v>94</v>
      </c>
      <c r="C57" s="115"/>
      <c r="D57" s="104">
        <f>-Balances!G318</f>
        <v>47536.611801756313</v>
      </c>
    </row>
    <row r="58" spans="1:4" ht="12.75" customHeight="1" x14ac:dyDescent="0.2">
      <c r="A58" s="91" t="s">
        <v>66</v>
      </c>
      <c r="B58" s="92" t="s">
        <v>119</v>
      </c>
      <c r="C58" s="115">
        <f>Balances!G274</f>
        <v>82904.364686513989</v>
      </c>
      <c r="D58" s="104"/>
    </row>
    <row r="59" spans="1:4" ht="12.75" customHeight="1" x14ac:dyDescent="0.2">
      <c r="C59" s="110"/>
      <c r="D59" s="110"/>
    </row>
    <row r="60" spans="1:4" ht="12.75" customHeight="1" thickBot="1" x14ac:dyDescent="0.25">
      <c r="C60" s="114">
        <f t="shared" ref="C60:D60" si="3">SUM(C51:C59)</f>
        <v>804136.61180175596</v>
      </c>
      <c r="D60" s="114">
        <f t="shared" si="3"/>
        <v>804136.61180175678</v>
      </c>
    </row>
    <row r="61" spans="1:4" ht="12.75" customHeight="1" thickTop="1" x14ac:dyDescent="0.2">
      <c r="C61" s="108"/>
      <c r="D61" s="108"/>
    </row>
    <row r="62" spans="1:4" ht="12.75" customHeight="1" x14ac:dyDescent="0.2">
      <c r="C62" s="108"/>
      <c r="D62" s="110">
        <f>D60-C60</f>
        <v>0</v>
      </c>
    </row>
    <row r="63" spans="1:4" ht="12.75" customHeight="1" x14ac:dyDescent="0.2">
      <c r="C63" s="108"/>
      <c r="D63" s="108"/>
    </row>
    <row r="64" spans="1:4" ht="12.75" customHeight="1" x14ac:dyDescent="0.2">
      <c r="C64" s="108"/>
      <c r="D64" s="116"/>
    </row>
    <row r="65" spans="3:4" ht="12.75" customHeight="1" x14ac:dyDescent="0.2">
      <c r="C65" s="108"/>
      <c r="D65" s="108"/>
    </row>
    <row r="66" spans="3:4" ht="12.75" customHeight="1" x14ac:dyDescent="0.2">
      <c r="C66" s="108"/>
      <c r="D66" s="108"/>
    </row>
    <row r="67" spans="3:4" ht="12.75" customHeight="1" x14ac:dyDescent="0.2">
      <c r="C67" s="108"/>
      <c r="D67" s="108"/>
    </row>
    <row r="68" spans="3:4" ht="12.75" customHeight="1" x14ac:dyDescent="0.2">
      <c r="C68" s="108"/>
      <c r="D68" s="108"/>
    </row>
    <row r="69" spans="3:4" ht="12.75" customHeight="1" x14ac:dyDescent="0.2">
      <c r="C69" s="108"/>
      <c r="D69" s="108"/>
    </row>
    <row r="70" spans="3:4" ht="12.75" customHeight="1" x14ac:dyDescent="0.2">
      <c r="C70" s="108"/>
      <c r="D70" s="108"/>
    </row>
    <row r="71" spans="3:4" ht="12.75" customHeight="1" x14ac:dyDescent="0.2">
      <c r="C71" s="108"/>
      <c r="D71" s="108"/>
    </row>
    <row r="72" spans="3:4" ht="12.75" customHeight="1" x14ac:dyDescent="0.2">
      <c r="C72" s="108"/>
      <c r="D72" s="108"/>
    </row>
    <row r="73" spans="3:4" ht="12.75" customHeight="1" x14ac:dyDescent="0.2">
      <c r="C73" s="108"/>
      <c r="D73" s="108"/>
    </row>
    <row r="74" spans="3:4" ht="12.75" customHeight="1" x14ac:dyDescent="0.2">
      <c r="C74" s="108"/>
      <c r="D74" s="108"/>
    </row>
    <row r="75" spans="3:4" ht="12.75" customHeight="1" x14ac:dyDescent="0.2">
      <c r="C75" s="108"/>
      <c r="D75" s="108"/>
    </row>
    <row r="76" spans="3:4" ht="12.75" customHeight="1" x14ac:dyDescent="0.2">
      <c r="C76" s="108"/>
      <c r="D76" s="108"/>
    </row>
    <row r="77" spans="3:4" ht="12.75" customHeight="1" x14ac:dyDescent="0.2">
      <c r="C77" s="108"/>
      <c r="D77" s="108"/>
    </row>
    <row r="78" spans="3:4" ht="12.75" customHeight="1" x14ac:dyDescent="0.2">
      <c r="C78" s="108"/>
      <c r="D78" s="108"/>
    </row>
    <row r="79" spans="3:4" ht="12.75" customHeight="1" x14ac:dyDescent="0.2">
      <c r="C79" s="108"/>
      <c r="D79" s="108"/>
    </row>
    <row r="80" spans="3:4" ht="12.75" customHeight="1" x14ac:dyDescent="0.2">
      <c r="C80" s="108"/>
      <c r="D80" s="108"/>
    </row>
    <row r="81" spans="3:4" ht="12.75" customHeight="1" x14ac:dyDescent="0.2">
      <c r="C81" s="108"/>
      <c r="D81" s="108"/>
    </row>
    <row r="82" spans="3:4" ht="12.75" customHeight="1" x14ac:dyDescent="0.2">
      <c r="C82" s="108"/>
      <c r="D82" s="108"/>
    </row>
    <row r="83" spans="3:4" ht="12.75" customHeight="1" x14ac:dyDescent="0.2">
      <c r="C83" s="108"/>
      <c r="D83" s="108"/>
    </row>
    <row r="84" spans="3:4" ht="12.75" customHeight="1" x14ac:dyDescent="0.2">
      <c r="C84" s="108"/>
      <c r="D84" s="108"/>
    </row>
    <row r="85" spans="3:4" ht="12.75" customHeight="1" x14ac:dyDescent="0.2">
      <c r="C85" s="108"/>
      <c r="D85" s="108"/>
    </row>
    <row r="86" spans="3:4" ht="12.75" customHeight="1" x14ac:dyDescent="0.2">
      <c r="C86" s="108"/>
      <c r="D86" s="108"/>
    </row>
    <row r="87" spans="3:4" ht="12.75" customHeight="1" x14ac:dyDescent="0.2">
      <c r="C87" s="108"/>
      <c r="D87" s="108"/>
    </row>
    <row r="88" spans="3:4" ht="12.75" customHeight="1" x14ac:dyDescent="0.2">
      <c r="C88" s="108"/>
      <c r="D88" s="108"/>
    </row>
    <row r="89" spans="3:4" ht="12.75" customHeight="1" x14ac:dyDescent="0.2">
      <c r="C89" s="108"/>
      <c r="D89" s="108"/>
    </row>
    <row r="90" spans="3:4" ht="12.75" customHeight="1" x14ac:dyDescent="0.2">
      <c r="C90" s="108"/>
      <c r="D90" s="108"/>
    </row>
    <row r="91" spans="3:4" ht="12.75" customHeight="1" x14ac:dyDescent="0.2">
      <c r="C91" s="108"/>
      <c r="D91" s="108"/>
    </row>
    <row r="92" spans="3:4" ht="12.75" customHeight="1" x14ac:dyDescent="0.2">
      <c r="C92" s="108"/>
      <c r="D92" s="108"/>
    </row>
    <row r="93" spans="3:4" ht="12.75" customHeight="1" x14ac:dyDescent="0.2">
      <c r="C93" s="108"/>
      <c r="D93" s="108"/>
    </row>
    <row r="94" spans="3:4" ht="12.75" customHeight="1" x14ac:dyDescent="0.2">
      <c r="C94" s="108"/>
      <c r="D94" s="108"/>
    </row>
    <row r="95" spans="3:4" ht="12.75" customHeight="1" x14ac:dyDescent="0.2">
      <c r="C95" s="108"/>
      <c r="D95" s="108"/>
    </row>
    <row r="96" spans="3:4" ht="12.75" customHeight="1" x14ac:dyDescent="0.2">
      <c r="C96" s="108"/>
      <c r="D96" s="108"/>
    </row>
    <row r="97" spans="3:4" ht="12.75" customHeight="1" x14ac:dyDescent="0.2">
      <c r="C97" s="108"/>
      <c r="D97" s="108"/>
    </row>
    <row r="98" spans="3:4" ht="12.75" customHeight="1" x14ac:dyDescent="0.2">
      <c r="C98" s="108"/>
      <c r="D98" s="108"/>
    </row>
    <row r="99" spans="3:4" ht="12.75" customHeight="1" x14ac:dyDescent="0.2">
      <c r="C99" s="108"/>
      <c r="D99" s="108"/>
    </row>
    <row r="100" spans="3:4" ht="12.75" customHeight="1" x14ac:dyDescent="0.2">
      <c r="C100" s="108"/>
      <c r="D100" s="108"/>
    </row>
    <row r="101" spans="3:4" ht="12.75" customHeight="1" x14ac:dyDescent="0.2">
      <c r="C101" s="108"/>
      <c r="D101" s="108"/>
    </row>
    <row r="102" spans="3:4" ht="12.75" customHeight="1" x14ac:dyDescent="0.2">
      <c r="C102" s="108"/>
      <c r="D102" s="108"/>
    </row>
    <row r="103" spans="3:4" ht="12.75" customHeight="1" x14ac:dyDescent="0.2">
      <c r="C103" s="108"/>
      <c r="D103" s="108"/>
    </row>
    <row r="104" spans="3:4" ht="12.75" customHeight="1" x14ac:dyDescent="0.2">
      <c r="C104" s="108"/>
      <c r="D104" s="108"/>
    </row>
    <row r="105" spans="3:4" ht="12.75" customHeight="1" x14ac:dyDescent="0.2">
      <c r="C105" s="108"/>
      <c r="D105" s="108"/>
    </row>
    <row r="106" spans="3:4" ht="12.75" customHeight="1" x14ac:dyDescent="0.2">
      <c r="C106" s="108"/>
      <c r="D106" s="108"/>
    </row>
    <row r="107" spans="3:4" ht="12.75" customHeight="1" x14ac:dyDescent="0.2">
      <c r="C107" s="108"/>
      <c r="D107" s="108"/>
    </row>
    <row r="108" spans="3:4" ht="12.75" customHeight="1" x14ac:dyDescent="0.2">
      <c r="C108" s="108"/>
      <c r="D108" s="108"/>
    </row>
    <row r="109" spans="3:4" ht="12.75" customHeight="1" x14ac:dyDescent="0.2">
      <c r="C109" s="108"/>
      <c r="D109" s="108"/>
    </row>
    <row r="110" spans="3:4" ht="12.75" customHeight="1" x14ac:dyDescent="0.2">
      <c r="C110" s="108"/>
      <c r="D110" s="108"/>
    </row>
    <row r="111" spans="3:4" ht="12.75" customHeight="1" x14ac:dyDescent="0.2">
      <c r="C111" s="108"/>
      <c r="D111" s="108"/>
    </row>
    <row r="112" spans="3:4" ht="12.75" customHeight="1" x14ac:dyDescent="0.2">
      <c r="C112" s="108"/>
      <c r="D112" s="108"/>
    </row>
    <row r="113" spans="3:4" ht="12.75" customHeight="1" x14ac:dyDescent="0.2">
      <c r="C113" s="108"/>
      <c r="D113" s="108"/>
    </row>
    <row r="114" spans="3:4" ht="12.75" customHeight="1" x14ac:dyDescent="0.2">
      <c r="C114" s="108"/>
      <c r="D114" s="108"/>
    </row>
    <row r="115" spans="3:4" ht="12.75" customHeight="1" x14ac:dyDescent="0.2">
      <c r="C115" s="108"/>
      <c r="D115" s="108"/>
    </row>
    <row r="116" spans="3:4" ht="12.75" customHeight="1" x14ac:dyDescent="0.2">
      <c r="C116" s="108"/>
      <c r="D116" s="108"/>
    </row>
    <row r="117" spans="3:4" ht="12.75" customHeight="1" x14ac:dyDescent="0.2">
      <c r="C117" s="108"/>
      <c r="D117" s="108"/>
    </row>
    <row r="118" spans="3:4" ht="12.75" customHeight="1" x14ac:dyDescent="0.2">
      <c r="C118" s="108"/>
      <c r="D118" s="108"/>
    </row>
    <row r="119" spans="3:4" ht="12.75" customHeight="1" x14ac:dyDescent="0.2">
      <c r="C119" s="108"/>
      <c r="D119" s="108"/>
    </row>
    <row r="120" spans="3:4" ht="12.75" customHeight="1" x14ac:dyDescent="0.2">
      <c r="C120" s="108"/>
      <c r="D120" s="108"/>
    </row>
    <row r="121" spans="3:4" ht="12.75" customHeight="1" x14ac:dyDescent="0.2">
      <c r="C121" s="108"/>
      <c r="D121" s="108"/>
    </row>
    <row r="122" spans="3:4" ht="12.75" customHeight="1" x14ac:dyDescent="0.2">
      <c r="C122" s="108"/>
      <c r="D122" s="108"/>
    </row>
    <row r="123" spans="3:4" ht="12.75" customHeight="1" x14ac:dyDescent="0.2">
      <c r="C123" s="108"/>
      <c r="D123" s="108"/>
    </row>
    <row r="124" spans="3:4" ht="12.75" customHeight="1" x14ac:dyDescent="0.2">
      <c r="C124" s="108"/>
      <c r="D124" s="108"/>
    </row>
    <row r="125" spans="3:4" ht="12.75" customHeight="1" x14ac:dyDescent="0.2">
      <c r="C125" s="108"/>
      <c r="D125" s="108"/>
    </row>
    <row r="126" spans="3:4" ht="12.75" customHeight="1" x14ac:dyDescent="0.2">
      <c r="C126" s="108"/>
      <c r="D126" s="108"/>
    </row>
    <row r="127" spans="3:4" ht="12.75" customHeight="1" x14ac:dyDescent="0.2">
      <c r="C127" s="108"/>
      <c r="D127" s="108"/>
    </row>
    <row r="128" spans="3:4" ht="12.75" customHeight="1" x14ac:dyDescent="0.2">
      <c r="C128" s="108"/>
      <c r="D128" s="108"/>
    </row>
    <row r="129" spans="3:4" ht="12.75" customHeight="1" x14ac:dyDescent="0.2">
      <c r="C129" s="108"/>
      <c r="D129" s="108"/>
    </row>
    <row r="130" spans="3:4" ht="12.75" customHeight="1" x14ac:dyDescent="0.2">
      <c r="C130" s="108"/>
      <c r="D130" s="108"/>
    </row>
    <row r="131" spans="3:4" ht="12.75" customHeight="1" x14ac:dyDescent="0.2">
      <c r="C131" s="108"/>
      <c r="D131" s="108"/>
    </row>
    <row r="132" spans="3:4" ht="12.75" customHeight="1" x14ac:dyDescent="0.2">
      <c r="C132" s="108"/>
      <c r="D132" s="108"/>
    </row>
    <row r="133" spans="3:4" ht="12.75" customHeight="1" x14ac:dyDescent="0.2">
      <c r="C133" s="108"/>
      <c r="D133" s="108"/>
    </row>
    <row r="134" spans="3:4" ht="12.75" customHeight="1" x14ac:dyDescent="0.2">
      <c r="C134" s="108"/>
      <c r="D134" s="108"/>
    </row>
    <row r="135" spans="3:4" ht="12.75" customHeight="1" x14ac:dyDescent="0.2">
      <c r="C135" s="108"/>
      <c r="D135" s="108"/>
    </row>
    <row r="136" spans="3:4" ht="12.75" customHeight="1" x14ac:dyDescent="0.2">
      <c r="C136" s="108"/>
      <c r="D136" s="108"/>
    </row>
    <row r="137" spans="3:4" ht="12.75" customHeight="1" x14ac:dyDescent="0.2">
      <c r="C137" s="108"/>
      <c r="D137" s="108"/>
    </row>
    <row r="138" spans="3:4" ht="12.75" customHeight="1" x14ac:dyDescent="0.2">
      <c r="C138" s="108"/>
      <c r="D138" s="108"/>
    </row>
    <row r="139" spans="3:4" ht="12.75" customHeight="1" x14ac:dyDescent="0.2">
      <c r="C139" s="108"/>
      <c r="D139" s="108"/>
    </row>
    <row r="140" spans="3:4" ht="12.75" customHeight="1" x14ac:dyDescent="0.2">
      <c r="C140" s="108"/>
      <c r="D140" s="108"/>
    </row>
    <row r="141" spans="3:4" ht="12.75" customHeight="1" x14ac:dyDescent="0.2">
      <c r="C141" s="108"/>
      <c r="D141" s="108"/>
    </row>
    <row r="142" spans="3:4" ht="12.75" customHeight="1" x14ac:dyDescent="0.2">
      <c r="C142" s="108"/>
      <c r="D142" s="108"/>
    </row>
    <row r="143" spans="3:4" ht="12.75" customHeight="1" x14ac:dyDescent="0.2">
      <c r="C143" s="108"/>
      <c r="D143" s="108"/>
    </row>
    <row r="144" spans="3:4" ht="12.75" customHeight="1" x14ac:dyDescent="0.2">
      <c r="C144" s="108"/>
      <c r="D144" s="108"/>
    </row>
    <row r="145" spans="3:4" ht="12.75" customHeight="1" x14ac:dyDescent="0.2">
      <c r="C145" s="108"/>
      <c r="D145" s="108"/>
    </row>
    <row r="146" spans="3:4" ht="12.75" customHeight="1" x14ac:dyDescent="0.2">
      <c r="C146" s="108"/>
      <c r="D146" s="108"/>
    </row>
    <row r="147" spans="3:4" ht="12.75" customHeight="1" x14ac:dyDescent="0.2">
      <c r="C147" s="108"/>
      <c r="D147" s="108"/>
    </row>
    <row r="148" spans="3:4" ht="12.75" customHeight="1" x14ac:dyDescent="0.2">
      <c r="C148" s="108"/>
      <c r="D148" s="108"/>
    </row>
    <row r="149" spans="3:4" ht="12.75" customHeight="1" x14ac:dyDescent="0.2">
      <c r="C149" s="108"/>
      <c r="D149" s="108"/>
    </row>
    <row r="150" spans="3:4" ht="12.75" customHeight="1" x14ac:dyDescent="0.2">
      <c r="C150" s="108"/>
      <c r="D150" s="108"/>
    </row>
    <row r="151" spans="3:4" ht="12.75" customHeight="1" x14ac:dyDescent="0.2">
      <c r="C151" s="108"/>
      <c r="D151" s="108"/>
    </row>
    <row r="152" spans="3:4" ht="12.75" customHeight="1" x14ac:dyDescent="0.2">
      <c r="C152" s="108"/>
      <c r="D152" s="108"/>
    </row>
    <row r="153" spans="3:4" ht="12.75" customHeight="1" x14ac:dyDescent="0.2">
      <c r="C153" s="108"/>
      <c r="D153" s="108"/>
    </row>
    <row r="154" spans="3:4" ht="12.75" customHeight="1" x14ac:dyDescent="0.2">
      <c r="C154" s="108"/>
      <c r="D154" s="108"/>
    </row>
    <row r="155" spans="3:4" ht="12.75" customHeight="1" x14ac:dyDescent="0.2">
      <c r="C155" s="108"/>
      <c r="D155" s="108"/>
    </row>
    <row r="156" spans="3:4" ht="12.75" customHeight="1" x14ac:dyDescent="0.2">
      <c r="C156" s="108"/>
      <c r="D156" s="108"/>
    </row>
    <row r="157" spans="3:4" ht="12.75" customHeight="1" x14ac:dyDescent="0.2">
      <c r="C157" s="108"/>
      <c r="D157" s="108"/>
    </row>
    <row r="158" spans="3:4" ht="12.75" customHeight="1" x14ac:dyDescent="0.2">
      <c r="C158" s="108"/>
      <c r="D158" s="108"/>
    </row>
    <row r="159" spans="3:4" ht="12.75" customHeight="1" x14ac:dyDescent="0.2">
      <c r="C159" s="108"/>
      <c r="D159" s="108"/>
    </row>
    <row r="160" spans="3:4" ht="12.75" customHeight="1" x14ac:dyDescent="0.2">
      <c r="C160" s="108"/>
      <c r="D160" s="108"/>
    </row>
    <row r="161" spans="3:4" ht="12.75" customHeight="1" x14ac:dyDescent="0.2">
      <c r="C161" s="108"/>
      <c r="D161" s="108"/>
    </row>
    <row r="162" spans="3:4" ht="12.75" customHeight="1" x14ac:dyDescent="0.2">
      <c r="C162" s="108"/>
      <c r="D162" s="108"/>
    </row>
    <row r="163" spans="3:4" ht="12.75" customHeight="1" x14ac:dyDescent="0.2">
      <c r="C163" s="108"/>
      <c r="D163" s="108"/>
    </row>
    <row r="164" spans="3:4" ht="12.75" customHeight="1" x14ac:dyDescent="0.2">
      <c r="C164" s="108"/>
      <c r="D164" s="108"/>
    </row>
    <row r="165" spans="3:4" ht="12.75" customHeight="1" x14ac:dyDescent="0.2">
      <c r="C165" s="108"/>
      <c r="D165" s="108"/>
    </row>
    <row r="166" spans="3:4" ht="12.75" customHeight="1" x14ac:dyDescent="0.2">
      <c r="C166" s="108"/>
      <c r="D166" s="108"/>
    </row>
    <row r="167" spans="3:4" ht="12.75" customHeight="1" x14ac:dyDescent="0.2">
      <c r="C167" s="108"/>
      <c r="D167" s="108"/>
    </row>
    <row r="168" spans="3:4" ht="12.75" customHeight="1" x14ac:dyDescent="0.2">
      <c r="C168" s="108"/>
      <c r="D168" s="108"/>
    </row>
    <row r="169" spans="3:4" ht="12.75" customHeight="1" x14ac:dyDescent="0.2">
      <c r="C169" s="108"/>
      <c r="D169" s="108"/>
    </row>
    <row r="170" spans="3:4" ht="12.75" customHeight="1" x14ac:dyDescent="0.2">
      <c r="C170" s="108"/>
      <c r="D170" s="108"/>
    </row>
    <row r="171" spans="3:4" ht="12.75" customHeight="1" x14ac:dyDescent="0.2">
      <c r="C171" s="108"/>
      <c r="D171" s="108"/>
    </row>
    <row r="172" spans="3:4" ht="12.75" customHeight="1" x14ac:dyDescent="0.2">
      <c r="C172" s="108"/>
      <c r="D172" s="108"/>
    </row>
    <row r="173" spans="3:4" ht="12.75" customHeight="1" x14ac:dyDescent="0.2">
      <c r="C173" s="108"/>
      <c r="D173" s="108"/>
    </row>
    <row r="174" spans="3:4" ht="12.75" customHeight="1" x14ac:dyDescent="0.2">
      <c r="C174" s="108"/>
      <c r="D174" s="108"/>
    </row>
    <row r="175" spans="3:4" ht="12.75" customHeight="1" x14ac:dyDescent="0.2">
      <c r="C175" s="108"/>
      <c r="D175" s="108"/>
    </row>
    <row r="176" spans="3:4" ht="12.75" customHeight="1" x14ac:dyDescent="0.2">
      <c r="C176" s="108"/>
      <c r="D176" s="108"/>
    </row>
    <row r="177" spans="3:4" ht="12.75" customHeight="1" x14ac:dyDescent="0.2">
      <c r="C177" s="108"/>
      <c r="D177" s="108"/>
    </row>
    <row r="178" spans="3:4" ht="12.75" customHeight="1" x14ac:dyDescent="0.2">
      <c r="C178" s="108"/>
      <c r="D178" s="108"/>
    </row>
    <row r="179" spans="3:4" ht="12.75" customHeight="1" x14ac:dyDescent="0.2">
      <c r="C179" s="108"/>
      <c r="D179" s="108"/>
    </row>
    <row r="180" spans="3:4" ht="12.75" customHeight="1" x14ac:dyDescent="0.2">
      <c r="C180" s="108"/>
      <c r="D180" s="108"/>
    </row>
    <row r="181" spans="3:4" ht="12.75" customHeight="1" x14ac:dyDescent="0.2">
      <c r="C181" s="108"/>
      <c r="D181" s="108"/>
    </row>
    <row r="182" spans="3:4" ht="12.75" customHeight="1" x14ac:dyDescent="0.2">
      <c r="C182" s="108"/>
      <c r="D182" s="108"/>
    </row>
    <row r="183" spans="3:4" ht="12.75" customHeight="1" x14ac:dyDescent="0.2">
      <c r="C183" s="108"/>
      <c r="D183" s="108"/>
    </row>
    <row r="184" spans="3:4" ht="12.75" customHeight="1" x14ac:dyDescent="0.2">
      <c r="C184" s="108"/>
      <c r="D184" s="108"/>
    </row>
    <row r="185" spans="3:4" ht="12.75" customHeight="1" x14ac:dyDescent="0.2">
      <c r="C185" s="108"/>
      <c r="D185" s="108"/>
    </row>
    <row r="186" spans="3:4" ht="12.75" customHeight="1" x14ac:dyDescent="0.2">
      <c r="C186" s="108"/>
      <c r="D186" s="108"/>
    </row>
    <row r="187" spans="3:4" ht="12.75" customHeight="1" x14ac:dyDescent="0.2">
      <c r="C187" s="108"/>
      <c r="D187" s="108"/>
    </row>
    <row r="188" spans="3:4" ht="12.75" customHeight="1" x14ac:dyDescent="0.2">
      <c r="C188" s="108"/>
      <c r="D188" s="108"/>
    </row>
    <row r="189" spans="3:4" ht="12.75" customHeight="1" x14ac:dyDescent="0.2">
      <c r="C189" s="108"/>
      <c r="D189" s="108"/>
    </row>
    <row r="190" spans="3:4" ht="12.75" customHeight="1" x14ac:dyDescent="0.2">
      <c r="C190" s="108"/>
      <c r="D190" s="108"/>
    </row>
    <row r="191" spans="3:4" ht="12.75" customHeight="1" x14ac:dyDescent="0.2">
      <c r="C191" s="108"/>
      <c r="D191" s="108"/>
    </row>
    <row r="192" spans="3:4" ht="12.75" customHeight="1" x14ac:dyDescent="0.2">
      <c r="C192" s="108"/>
      <c r="D192" s="108"/>
    </row>
    <row r="193" spans="3:4" ht="12.75" customHeight="1" x14ac:dyDescent="0.2">
      <c r="C193" s="108"/>
      <c r="D193" s="108"/>
    </row>
    <row r="194" spans="3:4" ht="12.75" customHeight="1" x14ac:dyDescent="0.2">
      <c r="C194" s="108"/>
      <c r="D194" s="108"/>
    </row>
    <row r="195" spans="3:4" ht="12.75" customHeight="1" x14ac:dyDescent="0.2">
      <c r="C195" s="108"/>
      <c r="D195" s="108"/>
    </row>
    <row r="196" spans="3:4" ht="12.75" customHeight="1" x14ac:dyDescent="0.2">
      <c r="C196" s="108"/>
      <c r="D196" s="108"/>
    </row>
    <row r="197" spans="3:4" ht="12.75" customHeight="1" x14ac:dyDescent="0.2">
      <c r="C197" s="108"/>
      <c r="D197" s="108"/>
    </row>
    <row r="198" spans="3:4" ht="12.75" customHeight="1" x14ac:dyDescent="0.2">
      <c r="C198" s="108"/>
      <c r="D198" s="108"/>
    </row>
    <row r="199" spans="3:4" ht="12.75" customHeight="1" x14ac:dyDescent="0.2">
      <c r="C199" s="108"/>
      <c r="D199" s="108"/>
    </row>
    <row r="200" spans="3:4" ht="12.75" customHeight="1" x14ac:dyDescent="0.2">
      <c r="C200" s="108"/>
      <c r="D200" s="108"/>
    </row>
    <row r="201" spans="3:4" ht="12.75" customHeight="1" x14ac:dyDescent="0.2">
      <c r="C201" s="108"/>
      <c r="D201" s="108"/>
    </row>
    <row r="202" spans="3:4" ht="12.75" customHeight="1" x14ac:dyDescent="0.2">
      <c r="C202" s="108"/>
      <c r="D202" s="108"/>
    </row>
    <row r="203" spans="3:4" ht="12.75" customHeight="1" x14ac:dyDescent="0.2">
      <c r="C203" s="108"/>
      <c r="D203" s="108"/>
    </row>
    <row r="204" spans="3:4" ht="12.75" customHeight="1" x14ac:dyDescent="0.2">
      <c r="C204" s="108"/>
      <c r="D204" s="108"/>
    </row>
    <row r="205" spans="3:4" ht="12.75" customHeight="1" x14ac:dyDescent="0.2">
      <c r="C205" s="108"/>
      <c r="D205" s="108"/>
    </row>
    <row r="206" spans="3:4" ht="12.75" customHeight="1" x14ac:dyDescent="0.2">
      <c r="C206" s="108"/>
      <c r="D206" s="108"/>
    </row>
    <row r="207" spans="3:4" ht="12.75" customHeight="1" x14ac:dyDescent="0.2">
      <c r="C207" s="108"/>
      <c r="D207" s="108"/>
    </row>
    <row r="208" spans="3:4" ht="12.75" customHeight="1" x14ac:dyDescent="0.2">
      <c r="C208" s="108"/>
      <c r="D208" s="108"/>
    </row>
    <row r="209" spans="3:4" ht="12.75" customHeight="1" x14ac:dyDescent="0.2">
      <c r="C209" s="108"/>
      <c r="D209" s="108"/>
    </row>
    <row r="210" spans="3:4" ht="12.75" customHeight="1" x14ac:dyDescent="0.2">
      <c r="C210" s="108"/>
      <c r="D210" s="108"/>
    </row>
    <row r="211" spans="3:4" ht="12.75" customHeight="1" x14ac:dyDescent="0.2">
      <c r="C211" s="108"/>
      <c r="D211" s="108"/>
    </row>
    <row r="212" spans="3:4" ht="12.75" customHeight="1" x14ac:dyDescent="0.2">
      <c r="C212" s="108"/>
      <c r="D212" s="108"/>
    </row>
    <row r="213" spans="3:4" ht="12.75" customHeight="1" x14ac:dyDescent="0.2">
      <c r="C213" s="108"/>
      <c r="D213" s="108"/>
    </row>
    <row r="214" spans="3:4" ht="12.75" customHeight="1" x14ac:dyDescent="0.2">
      <c r="C214" s="108"/>
      <c r="D214" s="108"/>
    </row>
    <row r="215" spans="3:4" ht="12.75" customHeight="1" x14ac:dyDescent="0.2">
      <c r="C215" s="108"/>
      <c r="D215" s="108"/>
    </row>
    <row r="216" spans="3:4" ht="12.75" customHeight="1" x14ac:dyDescent="0.2">
      <c r="C216" s="108"/>
      <c r="D216" s="108"/>
    </row>
    <row r="217" spans="3:4" ht="12.75" customHeight="1" x14ac:dyDescent="0.2">
      <c r="C217" s="108"/>
      <c r="D217" s="108"/>
    </row>
    <row r="218" spans="3:4" ht="12.75" customHeight="1" x14ac:dyDescent="0.2">
      <c r="C218" s="108"/>
      <c r="D218" s="108"/>
    </row>
    <row r="219" spans="3:4" ht="12.75" customHeight="1" x14ac:dyDescent="0.2">
      <c r="C219" s="108"/>
      <c r="D219" s="108"/>
    </row>
    <row r="220" spans="3:4" ht="12.75" customHeight="1" x14ac:dyDescent="0.2">
      <c r="C220" s="108"/>
      <c r="D220" s="108"/>
    </row>
    <row r="221" spans="3:4" ht="12.75" customHeight="1" x14ac:dyDescent="0.2">
      <c r="C221" s="108"/>
      <c r="D221" s="108"/>
    </row>
    <row r="222" spans="3:4" ht="12.75" customHeight="1" x14ac:dyDescent="0.2">
      <c r="C222" s="108"/>
      <c r="D222" s="108"/>
    </row>
    <row r="223" spans="3:4" ht="12.75" customHeight="1" x14ac:dyDescent="0.2">
      <c r="C223" s="108"/>
      <c r="D223" s="108"/>
    </row>
    <row r="224" spans="3:4" ht="12.75" customHeight="1" x14ac:dyDescent="0.2">
      <c r="C224" s="108"/>
      <c r="D224" s="108"/>
    </row>
    <row r="225" spans="3:4" ht="12.75" customHeight="1" x14ac:dyDescent="0.2">
      <c r="C225" s="108"/>
      <c r="D225" s="108"/>
    </row>
    <row r="226" spans="3:4" ht="12.75" customHeight="1" x14ac:dyDescent="0.2">
      <c r="C226" s="108"/>
      <c r="D226" s="108"/>
    </row>
    <row r="227" spans="3:4" ht="12.75" customHeight="1" x14ac:dyDescent="0.2">
      <c r="C227" s="108"/>
      <c r="D227" s="108"/>
    </row>
    <row r="228" spans="3:4" ht="12.75" customHeight="1" x14ac:dyDescent="0.2">
      <c r="C228" s="108"/>
      <c r="D228" s="108"/>
    </row>
    <row r="229" spans="3:4" ht="12.75" customHeight="1" x14ac:dyDescent="0.2">
      <c r="C229" s="108"/>
      <c r="D229" s="108"/>
    </row>
    <row r="230" spans="3:4" ht="12.75" customHeight="1" x14ac:dyDescent="0.2">
      <c r="C230" s="108"/>
      <c r="D230" s="108"/>
    </row>
    <row r="231" spans="3:4" ht="12.75" customHeight="1" x14ac:dyDescent="0.2">
      <c r="C231" s="108"/>
      <c r="D231" s="108"/>
    </row>
    <row r="232" spans="3:4" ht="12.75" customHeight="1" x14ac:dyDescent="0.2">
      <c r="C232" s="108"/>
      <c r="D232" s="108"/>
    </row>
    <row r="233" spans="3:4" ht="12.75" customHeight="1" x14ac:dyDescent="0.2">
      <c r="C233" s="108"/>
      <c r="D233" s="108"/>
    </row>
    <row r="234" spans="3:4" ht="12.75" customHeight="1" x14ac:dyDescent="0.2">
      <c r="C234" s="108"/>
      <c r="D234" s="108"/>
    </row>
    <row r="235" spans="3:4" ht="12.75" customHeight="1" x14ac:dyDescent="0.2">
      <c r="C235" s="108"/>
      <c r="D235" s="108"/>
    </row>
    <row r="236" spans="3:4" ht="12.75" customHeight="1" x14ac:dyDescent="0.2">
      <c r="C236" s="108"/>
      <c r="D236" s="108"/>
    </row>
    <row r="237" spans="3:4" ht="12.75" customHeight="1" x14ac:dyDescent="0.2">
      <c r="C237" s="108"/>
      <c r="D237" s="108"/>
    </row>
    <row r="238" spans="3:4" ht="12.75" customHeight="1" x14ac:dyDescent="0.2">
      <c r="C238" s="108"/>
      <c r="D238" s="108"/>
    </row>
    <row r="239" spans="3:4" ht="12.75" customHeight="1" x14ac:dyDescent="0.2">
      <c r="C239" s="108"/>
      <c r="D239" s="108"/>
    </row>
    <row r="240" spans="3:4" ht="12.75" customHeight="1" x14ac:dyDescent="0.2">
      <c r="C240" s="108"/>
      <c r="D240" s="108"/>
    </row>
    <row r="241" spans="3:4" ht="12.75" customHeight="1" x14ac:dyDescent="0.2">
      <c r="C241" s="108"/>
      <c r="D241" s="108"/>
    </row>
    <row r="242" spans="3:4" ht="12.75" customHeight="1" x14ac:dyDescent="0.2">
      <c r="C242" s="108"/>
      <c r="D242" s="108"/>
    </row>
    <row r="243" spans="3:4" ht="12.75" customHeight="1" x14ac:dyDescent="0.2">
      <c r="C243" s="108"/>
      <c r="D243" s="108"/>
    </row>
    <row r="244" spans="3:4" ht="12.75" customHeight="1" x14ac:dyDescent="0.2">
      <c r="C244" s="108"/>
      <c r="D244" s="108"/>
    </row>
    <row r="245" spans="3:4" ht="12.75" customHeight="1" x14ac:dyDescent="0.2">
      <c r="C245" s="108"/>
      <c r="D245" s="108"/>
    </row>
    <row r="246" spans="3:4" ht="12.75" customHeight="1" x14ac:dyDescent="0.2">
      <c r="C246" s="108"/>
      <c r="D246" s="108"/>
    </row>
    <row r="247" spans="3:4" ht="12.75" customHeight="1" x14ac:dyDescent="0.2">
      <c r="C247" s="108"/>
      <c r="D247" s="108"/>
    </row>
    <row r="248" spans="3:4" ht="12.75" customHeight="1" x14ac:dyDescent="0.2">
      <c r="C248" s="108"/>
      <c r="D248" s="108"/>
    </row>
    <row r="249" spans="3:4" ht="12.75" customHeight="1" x14ac:dyDescent="0.2">
      <c r="C249" s="108"/>
      <c r="D249" s="108"/>
    </row>
    <row r="250" spans="3:4" ht="12.75" customHeight="1" x14ac:dyDescent="0.2">
      <c r="C250" s="108"/>
      <c r="D250" s="108"/>
    </row>
    <row r="251" spans="3:4" ht="12.75" customHeight="1" x14ac:dyDescent="0.2">
      <c r="C251" s="108"/>
      <c r="D251" s="108"/>
    </row>
    <row r="252" spans="3:4" ht="12.75" customHeight="1" x14ac:dyDescent="0.2">
      <c r="C252" s="108"/>
      <c r="D252" s="108"/>
    </row>
    <row r="253" spans="3:4" ht="12.75" customHeight="1" x14ac:dyDescent="0.2">
      <c r="C253" s="108"/>
      <c r="D253" s="108"/>
    </row>
    <row r="254" spans="3:4" ht="12.75" customHeight="1" x14ac:dyDescent="0.2">
      <c r="C254" s="108"/>
      <c r="D254" s="108"/>
    </row>
    <row r="255" spans="3:4" ht="12.75" customHeight="1" x14ac:dyDescent="0.2">
      <c r="C255" s="108"/>
      <c r="D255" s="108"/>
    </row>
    <row r="256" spans="3:4" ht="12.75" customHeight="1" x14ac:dyDescent="0.2">
      <c r="C256" s="108"/>
      <c r="D256" s="108"/>
    </row>
    <row r="257" spans="3:4" ht="12.75" customHeight="1" x14ac:dyDescent="0.2">
      <c r="C257" s="108"/>
      <c r="D257" s="108"/>
    </row>
    <row r="258" spans="3:4" ht="12.75" customHeight="1" x14ac:dyDescent="0.2">
      <c r="C258" s="108"/>
      <c r="D258" s="108"/>
    </row>
    <row r="259" spans="3:4" ht="12.75" customHeight="1" x14ac:dyDescent="0.2">
      <c r="C259" s="108"/>
      <c r="D259" s="108"/>
    </row>
    <row r="260" spans="3:4" ht="12.75" customHeight="1" x14ac:dyDescent="0.2">
      <c r="C260" s="108"/>
      <c r="D260" s="108"/>
    </row>
    <row r="261" spans="3:4" ht="12.75" customHeight="1" x14ac:dyDescent="0.2">
      <c r="C261" s="108"/>
      <c r="D261" s="108"/>
    </row>
    <row r="262" spans="3:4" ht="12.75" customHeight="1" x14ac:dyDescent="0.2">
      <c r="C262" s="108"/>
      <c r="D262" s="108"/>
    </row>
    <row r="263" spans="3:4" ht="12.75" customHeight="1" x14ac:dyDescent="0.2">
      <c r="C263" s="108"/>
      <c r="D263" s="108"/>
    </row>
    <row r="264" spans="3:4" ht="12.75" customHeight="1" x14ac:dyDescent="0.2">
      <c r="C264" s="108"/>
      <c r="D264" s="108"/>
    </row>
    <row r="265" spans="3:4" ht="12.75" customHeight="1" x14ac:dyDescent="0.2">
      <c r="C265" s="108"/>
      <c r="D265" s="108"/>
    </row>
    <row r="266" spans="3:4" ht="12.75" customHeight="1" x14ac:dyDescent="0.2">
      <c r="C266" s="108"/>
      <c r="D266" s="108"/>
    </row>
    <row r="267" spans="3:4" ht="12.75" customHeight="1" x14ac:dyDescent="0.2">
      <c r="C267" s="108"/>
      <c r="D267" s="108"/>
    </row>
    <row r="268" spans="3:4" ht="12.75" customHeight="1" x14ac:dyDescent="0.2">
      <c r="C268" s="108"/>
      <c r="D268" s="108"/>
    </row>
    <row r="269" spans="3:4" ht="12.75" customHeight="1" x14ac:dyDescent="0.2">
      <c r="C269" s="108"/>
      <c r="D269" s="108"/>
    </row>
    <row r="270" spans="3:4" ht="12.75" customHeight="1" x14ac:dyDescent="0.2">
      <c r="C270" s="108"/>
      <c r="D270" s="108"/>
    </row>
    <row r="271" spans="3:4" ht="12.75" customHeight="1" x14ac:dyDescent="0.2">
      <c r="C271" s="108"/>
      <c r="D271" s="108"/>
    </row>
    <row r="272" spans="3:4" ht="12.75" customHeight="1" x14ac:dyDescent="0.2">
      <c r="C272" s="108"/>
      <c r="D272" s="108"/>
    </row>
    <row r="273" spans="3:4" ht="12.75" customHeight="1" x14ac:dyDescent="0.2">
      <c r="C273" s="108"/>
      <c r="D273" s="108"/>
    </row>
    <row r="274" spans="3:4" ht="12.75" customHeight="1" x14ac:dyDescent="0.2">
      <c r="C274" s="108"/>
      <c r="D274" s="108"/>
    </row>
    <row r="275" spans="3:4" ht="12.75" customHeight="1" x14ac:dyDescent="0.2">
      <c r="C275" s="108"/>
      <c r="D275" s="108"/>
    </row>
    <row r="276" spans="3:4" ht="12.75" customHeight="1" x14ac:dyDescent="0.2">
      <c r="C276" s="108"/>
      <c r="D276" s="108"/>
    </row>
    <row r="277" spans="3:4" ht="12.75" customHeight="1" x14ac:dyDescent="0.2">
      <c r="C277" s="108"/>
      <c r="D277" s="108"/>
    </row>
    <row r="278" spans="3:4" ht="12.75" customHeight="1" x14ac:dyDescent="0.2">
      <c r="C278" s="108"/>
      <c r="D278" s="108"/>
    </row>
    <row r="279" spans="3:4" ht="12.75" customHeight="1" x14ac:dyDescent="0.2">
      <c r="C279" s="108"/>
      <c r="D279" s="108"/>
    </row>
    <row r="280" spans="3:4" ht="12.75" customHeight="1" x14ac:dyDescent="0.2">
      <c r="C280" s="108"/>
      <c r="D280" s="108"/>
    </row>
    <row r="281" spans="3:4" ht="12.75" customHeight="1" x14ac:dyDescent="0.2">
      <c r="C281" s="108"/>
      <c r="D281" s="108"/>
    </row>
    <row r="282" spans="3:4" ht="12.75" customHeight="1" x14ac:dyDescent="0.2">
      <c r="C282" s="108"/>
      <c r="D282" s="108"/>
    </row>
    <row r="283" spans="3:4" ht="12.75" customHeight="1" x14ac:dyDescent="0.2">
      <c r="C283" s="108"/>
      <c r="D283" s="108"/>
    </row>
    <row r="284" spans="3:4" ht="12.75" customHeight="1" x14ac:dyDescent="0.2">
      <c r="C284" s="108"/>
      <c r="D284" s="108"/>
    </row>
    <row r="285" spans="3:4" ht="12.75" customHeight="1" x14ac:dyDescent="0.2">
      <c r="C285" s="108"/>
      <c r="D285" s="108"/>
    </row>
    <row r="286" spans="3:4" ht="12.75" customHeight="1" x14ac:dyDescent="0.2">
      <c r="C286" s="108"/>
      <c r="D286" s="108"/>
    </row>
    <row r="287" spans="3:4" ht="12.75" customHeight="1" x14ac:dyDescent="0.2">
      <c r="C287" s="108"/>
      <c r="D287" s="108"/>
    </row>
    <row r="288" spans="3:4" ht="12.75" customHeight="1" x14ac:dyDescent="0.2">
      <c r="C288" s="108"/>
      <c r="D288" s="108"/>
    </row>
    <row r="289" spans="3:4" ht="12.75" customHeight="1" x14ac:dyDescent="0.2">
      <c r="C289" s="108"/>
      <c r="D289" s="108"/>
    </row>
    <row r="290" spans="3:4" ht="12.75" customHeight="1" x14ac:dyDescent="0.2">
      <c r="C290" s="108"/>
      <c r="D290" s="108"/>
    </row>
    <row r="291" spans="3:4" ht="12.75" customHeight="1" x14ac:dyDescent="0.2">
      <c r="C291" s="108"/>
      <c r="D291" s="108"/>
    </row>
    <row r="292" spans="3:4" ht="12.75" customHeight="1" x14ac:dyDescent="0.2">
      <c r="C292" s="108"/>
      <c r="D292" s="108"/>
    </row>
    <row r="293" spans="3:4" ht="12.75" customHeight="1" x14ac:dyDescent="0.2">
      <c r="C293" s="108"/>
      <c r="D293" s="108"/>
    </row>
    <row r="294" spans="3:4" ht="12.75" customHeight="1" x14ac:dyDescent="0.2">
      <c r="C294" s="108"/>
      <c r="D294" s="108"/>
    </row>
    <row r="295" spans="3:4" ht="12.75" customHeight="1" x14ac:dyDescent="0.2">
      <c r="C295" s="108"/>
      <c r="D295" s="108"/>
    </row>
    <row r="296" spans="3:4" ht="12.75" customHeight="1" x14ac:dyDescent="0.2">
      <c r="C296" s="108"/>
      <c r="D296" s="108"/>
    </row>
    <row r="297" spans="3:4" ht="12.75" customHeight="1" x14ac:dyDescent="0.2">
      <c r="C297" s="108"/>
      <c r="D297" s="108"/>
    </row>
    <row r="298" spans="3:4" ht="12.75" customHeight="1" x14ac:dyDescent="0.2">
      <c r="C298" s="108"/>
      <c r="D298" s="108"/>
    </row>
    <row r="299" spans="3:4" ht="12.75" customHeight="1" x14ac:dyDescent="0.2">
      <c r="C299" s="108"/>
      <c r="D299" s="108"/>
    </row>
    <row r="300" spans="3:4" ht="12.75" customHeight="1" x14ac:dyDescent="0.2">
      <c r="C300" s="108"/>
      <c r="D300" s="108"/>
    </row>
    <row r="301" spans="3:4" ht="12.75" customHeight="1" x14ac:dyDescent="0.2">
      <c r="C301" s="108"/>
      <c r="D301" s="108"/>
    </row>
    <row r="302" spans="3:4" ht="12.75" customHeight="1" x14ac:dyDescent="0.2">
      <c r="C302" s="108"/>
      <c r="D302" s="108"/>
    </row>
    <row r="303" spans="3:4" ht="12.75" customHeight="1" x14ac:dyDescent="0.2">
      <c r="C303" s="108"/>
      <c r="D303" s="108"/>
    </row>
    <row r="304" spans="3:4" ht="12.75" customHeight="1" x14ac:dyDescent="0.2">
      <c r="C304" s="108"/>
      <c r="D304" s="108"/>
    </row>
    <row r="305" spans="3:4" ht="12.75" customHeight="1" x14ac:dyDescent="0.2">
      <c r="C305" s="108"/>
      <c r="D305" s="108"/>
    </row>
    <row r="306" spans="3:4" ht="12.75" customHeight="1" x14ac:dyDescent="0.2">
      <c r="C306" s="108"/>
      <c r="D306" s="108"/>
    </row>
    <row r="307" spans="3:4" ht="12.75" customHeight="1" x14ac:dyDescent="0.2">
      <c r="C307" s="108"/>
      <c r="D307" s="108"/>
    </row>
    <row r="308" spans="3:4" ht="12.75" customHeight="1" x14ac:dyDescent="0.2">
      <c r="C308" s="108"/>
      <c r="D308" s="108"/>
    </row>
    <row r="309" spans="3:4" ht="12.75" customHeight="1" x14ac:dyDescent="0.2">
      <c r="C309" s="108"/>
      <c r="D309" s="108"/>
    </row>
    <row r="310" spans="3:4" ht="12.75" customHeight="1" x14ac:dyDescent="0.2">
      <c r="C310" s="108"/>
      <c r="D310" s="108"/>
    </row>
    <row r="311" spans="3:4" ht="12.75" customHeight="1" x14ac:dyDescent="0.2">
      <c r="C311" s="108"/>
      <c r="D311" s="108"/>
    </row>
    <row r="312" spans="3:4" ht="12.75" customHeight="1" x14ac:dyDescent="0.2">
      <c r="C312" s="108"/>
      <c r="D312" s="108"/>
    </row>
    <row r="313" spans="3:4" ht="12.75" customHeight="1" x14ac:dyDescent="0.2">
      <c r="C313" s="108"/>
      <c r="D313" s="108"/>
    </row>
    <row r="314" spans="3:4" ht="12.75" customHeight="1" x14ac:dyDescent="0.2">
      <c r="C314" s="108"/>
      <c r="D314" s="108"/>
    </row>
    <row r="315" spans="3:4" ht="12.75" customHeight="1" x14ac:dyDescent="0.2">
      <c r="C315" s="108"/>
      <c r="D315" s="108"/>
    </row>
    <row r="316" spans="3:4" ht="12.75" customHeight="1" x14ac:dyDescent="0.2">
      <c r="C316" s="108"/>
      <c r="D316" s="108"/>
    </row>
    <row r="317" spans="3:4" ht="12.75" customHeight="1" x14ac:dyDescent="0.2">
      <c r="C317" s="108"/>
      <c r="D317" s="108"/>
    </row>
    <row r="318" spans="3:4" ht="12.75" customHeight="1" x14ac:dyDescent="0.2">
      <c r="C318" s="108"/>
      <c r="D318" s="108"/>
    </row>
    <row r="319" spans="3:4" ht="12.75" customHeight="1" x14ac:dyDescent="0.2">
      <c r="C319" s="108"/>
      <c r="D319" s="108"/>
    </row>
    <row r="320" spans="3:4" ht="12.75" customHeight="1" x14ac:dyDescent="0.2">
      <c r="C320" s="108"/>
      <c r="D320" s="108"/>
    </row>
    <row r="321" spans="3:4" ht="12.75" customHeight="1" x14ac:dyDescent="0.2">
      <c r="C321" s="108"/>
      <c r="D321" s="108"/>
    </row>
    <row r="322" spans="3:4" ht="12.75" customHeight="1" x14ac:dyDescent="0.2">
      <c r="C322" s="108"/>
      <c r="D322" s="108"/>
    </row>
    <row r="323" spans="3:4" ht="12.75" customHeight="1" x14ac:dyDescent="0.2">
      <c r="C323" s="108"/>
      <c r="D323" s="108"/>
    </row>
    <row r="324" spans="3:4" ht="12.75" customHeight="1" x14ac:dyDescent="0.2">
      <c r="C324" s="108"/>
      <c r="D324" s="108"/>
    </row>
    <row r="325" spans="3:4" ht="12.75" customHeight="1" x14ac:dyDescent="0.2">
      <c r="C325" s="108"/>
      <c r="D325" s="108"/>
    </row>
    <row r="326" spans="3:4" ht="12.75" customHeight="1" x14ac:dyDescent="0.2">
      <c r="C326" s="108"/>
      <c r="D326" s="108"/>
    </row>
    <row r="327" spans="3:4" ht="12.75" customHeight="1" x14ac:dyDescent="0.2">
      <c r="C327" s="108"/>
      <c r="D327" s="108"/>
    </row>
    <row r="328" spans="3:4" ht="12.75" customHeight="1" x14ac:dyDescent="0.2">
      <c r="C328" s="108"/>
      <c r="D328" s="108"/>
    </row>
    <row r="329" spans="3:4" ht="12.75" customHeight="1" x14ac:dyDescent="0.2">
      <c r="C329" s="108"/>
      <c r="D329" s="108"/>
    </row>
    <row r="330" spans="3:4" ht="12.75" customHeight="1" x14ac:dyDescent="0.2">
      <c r="C330" s="108"/>
      <c r="D330" s="108"/>
    </row>
    <row r="331" spans="3:4" ht="12.75" customHeight="1" x14ac:dyDescent="0.2">
      <c r="C331" s="108"/>
      <c r="D331" s="108"/>
    </row>
    <row r="332" spans="3:4" ht="12.75" customHeight="1" x14ac:dyDescent="0.2">
      <c r="C332" s="108"/>
      <c r="D332" s="108"/>
    </row>
    <row r="333" spans="3:4" ht="12.75" customHeight="1" x14ac:dyDescent="0.2">
      <c r="C333" s="108"/>
      <c r="D333" s="108"/>
    </row>
    <row r="334" spans="3:4" ht="12.75" customHeight="1" x14ac:dyDescent="0.2">
      <c r="C334" s="108"/>
      <c r="D334" s="108"/>
    </row>
    <row r="335" spans="3:4" ht="12.75" customHeight="1" x14ac:dyDescent="0.2">
      <c r="C335" s="108"/>
      <c r="D335" s="108"/>
    </row>
    <row r="336" spans="3:4" ht="12.75" customHeight="1" x14ac:dyDescent="0.2">
      <c r="C336" s="108"/>
      <c r="D336" s="108"/>
    </row>
    <row r="337" spans="3:4" ht="12.75" customHeight="1" x14ac:dyDescent="0.2">
      <c r="C337" s="108"/>
      <c r="D337" s="108"/>
    </row>
    <row r="338" spans="3:4" ht="12.75" customHeight="1" x14ac:dyDescent="0.2">
      <c r="C338" s="108"/>
      <c r="D338" s="108"/>
    </row>
    <row r="339" spans="3:4" ht="12.75" customHeight="1" x14ac:dyDescent="0.2">
      <c r="C339" s="108"/>
      <c r="D339" s="108"/>
    </row>
    <row r="340" spans="3:4" ht="12.75" customHeight="1" x14ac:dyDescent="0.2">
      <c r="C340" s="108"/>
      <c r="D340" s="108"/>
    </row>
    <row r="341" spans="3:4" ht="12.75" customHeight="1" x14ac:dyDescent="0.2">
      <c r="C341" s="108"/>
      <c r="D341" s="108"/>
    </row>
    <row r="342" spans="3:4" ht="12.75" customHeight="1" x14ac:dyDescent="0.2">
      <c r="C342" s="108"/>
      <c r="D342" s="108"/>
    </row>
    <row r="343" spans="3:4" ht="12.75" customHeight="1" x14ac:dyDescent="0.2">
      <c r="C343" s="108"/>
      <c r="D343" s="108"/>
    </row>
    <row r="344" spans="3:4" ht="12.75" customHeight="1" x14ac:dyDescent="0.2">
      <c r="C344" s="108"/>
      <c r="D344" s="108"/>
    </row>
    <row r="345" spans="3:4" ht="12.75" customHeight="1" x14ac:dyDescent="0.2">
      <c r="C345" s="108"/>
      <c r="D345" s="108"/>
    </row>
    <row r="346" spans="3:4" ht="12.75" customHeight="1" x14ac:dyDescent="0.2">
      <c r="C346" s="108"/>
      <c r="D346" s="108"/>
    </row>
    <row r="347" spans="3:4" ht="12.75" customHeight="1" x14ac:dyDescent="0.2">
      <c r="C347" s="108"/>
      <c r="D347" s="108"/>
    </row>
    <row r="348" spans="3:4" ht="12.75" customHeight="1" x14ac:dyDescent="0.2">
      <c r="C348" s="108"/>
      <c r="D348" s="108"/>
    </row>
    <row r="349" spans="3:4" ht="12.75" customHeight="1" x14ac:dyDescent="0.2">
      <c r="C349" s="108"/>
      <c r="D349" s="108"/>
    </row>
    <row r="350" spans="3:4" ht="12.75" customHeight="1" x14ac:dyDescent="0.2">
      <c r="C350" s="108"/>
      <c r="D350" s="108"/>
    </row>
    <row r="351" spans="3:4" ht="12.75" customHeight="1" x14ac:dyDescent="0.2">
      <c r="C351" s="108"/>
      <c r="D351" s="108"/>
    </row>
    <row r="352" spans="3:4" ht="12.75" customHeight="1" x14ac:dyDescent="0.2">
      <c r="C352" s="108"/>
      <c r="D352" s="108"/>
    </row>
    <row r="353" spans="3:4" ht="12.75" customHeight="1" x14ac:dyDescent="0.2">
      <c r="C353" s="108"/>
      <c r="D353" s="108"/>
    </row>
    <row r="354" spans="3:4" ht="12.75" customHeight="1" x14ac:dyDescent="0.2">
      <c r="C354" s="108"/>
      <c r="D354" s="108"/>
    </row>
    <row r="355" spans="3:4" ht="12.75" customHeight="1" x14ac:dyDescent="0.2">
      <c r="C355" s="108"/>
      <c r="D355" s="108"/>
    </row>
    <row r="356" spans="3:4" ht="12.75" customHeight="1" x14ac:dyDescent="0.2">
      <c r="C356" s="108"/>
      <c r="D356" s="108"/>
    </row>
    <row r="357" spans="3:4" ht="12.75" customHeight="1" x14ac:dyDescent="0.2">
      <c r="C357" s="108"/>
      <c r="D357" s="108"/>
    </row>
    <row r="358" spans="3:4" ht="12.75" customHeight="1" x14ac:dyDescent="0.2">
      <c r="C358" s="108"/>
      <c r="D358" s="108"/>
    </row>
    <row r="359" spans="3:4" ht="12.75" customHeight="1" x14ac:dyDescent="0.2">
      <c r="C359" s="108"/>
      <c r="D359" s="108"/>
    </row>
    <row r="360" spans="3:4" ht="12.75" customHeight="1" x14ac:dyDescent="0.2">
      <c r="C360" s="108"/>
      <c r="D360" s="108"/>
    </row>
    <row r="361" spans="3:4" ht="12.75" customHeight="1" x14ac:dyDescent="0.2">
      <c r="C361" s="108"/>
      <c r="D361" s="108"/>
    </row>
    <row r="362" spans="3:4" ht="12.75" customHeight="1" x14ac:dyDescent="0.2">
      <c r="C362" s="108"/>
      <c r="D362" s="108"/>
    </row>
    <row r="363" spans="3:4" ht="12.75" customHeight="1" x14ac:dyDescent="0.2">
      <c r="C363" s="108"/>
      <c r="D363" s="108"/>
    </row>
    <row r="364" spans="3:4" ht="12.75" customHeight="1" x14ac:dyDescent="0.2">
      <c r="C364" s="108"/>
      <c r="D364" s="108"/>
    </row>
    <row r="365" spans="3:4" ht="12.75" customHeight="1" x14ac:dyDescent="0.2">
      <c r="C365" s="108"/>
      <c r="D365" s="108"/>
    </row>
    <row r="366" spans="3:4" ht="12.75" customHeight="1" x14ac:dyDescent="0.2">
      <c r="C366" s="108"/>
      <c r="D366" s="108"/>
    </row>
    <row r="367" spans="3:4" ht="12.75" customHeight="1" x14ac:dyDescent="0.2">
      <c r="C367" s="108"/>
      <c r="D367" s="108"/>
    </row>
    <row r="368" spans="3:4" ht="12.75" customHeight="1" x14ac:dyDescent="0.2">
      <c r="C368" s="108"/>
      <c r="D368" s="108"/>
    </row>
    <row r="369" spans="3:4" ht="12.75" customHeight="1" x14ac:dyDescent="0.2">
      <c r="C369" s="108"/>
      <c r="D369" s="108"/>
    </row>
    <row r="370" spans="3:4" ht="12.75" customHeight="1" x14ac:dyDescent="0.2">
      <c r="C370" s="108"/>
      <c r="D370" s="108"/>
    </row>
    <row r="371" spans="3:4" ht="12.75" customHeight="1" x14ac:dyDescent="0.2">
      <c r="C371" s="108"/>
      <c r="D371" s="108"/>
    </row>
    <row r="372" spans="3:4" ht="12.75" customHeight="1" x14ac:dyDescent="0.2">
      <c r="C372" s="108"/>
      <c r="D372" s="108"/>
    </row>
    <row r="373" spans="3:4" ht="12.75" customHeight="1" x14ac:dyDescent="0.2">
      <c r="C373" s="108"/>
      <c r="D373" s="108"/>
    </row>
    <row r="374" spans="3:4" ht="12.75" customHeight="1" x14ac:dyDescent="0.2">
      <c r="C374" s="108"/>
      <c r="D374" s="108"/>
    </row>
    <row r="375" spans="3:4" ht="12.75" customHeight="1" x14ac:dyDescent="0.2">
      <c r="C375" s="108"/>
      <c r="D375" s="108"/>
    </row>
    <row r="376" spans="3:4" ht="12.75" customHeight="1" x14ac:dyDescent="0.2">
      <c r="C376" s="108"/>
      <c r="D376" s="108"/>
    </row>
    <row r="377" spans="3:4" ht="12.75" customHeight="1" x14ac:dyDescent="0.2">
      <c r="C377" s="108"/>
      <c r="D377" s="108"/>
    </row>
    <row r="378" spans="3:4" ht="12.75" customHeight="1" x14ac:dyDescent="0.2">
      <c r="C378" s="108"/>
      <c r="D378" s="108"/>
    </row>
    <row r="379" spans="3:4" ht="12.75" customHeight="1" x14ac:dyDescent="0.2">
      <c r="C379" s="108"/>
      <c r="D379" s="108"/>
    </row>
    <row r="380" spans="3:4" ht="12.75" customHeight="1" x14ac:dyDescent="0.2">
      <c r="C380" s="108"/>
      <c r="D380" s="108"/>
    </row>
    <row r="381" spans="3:4" ht="12.75" customHeight="1" x14ac:dyDescent="0.2">
      <c r="C381" s="108"/>
      <c r="D381" s="108"/>
    </row>
    <row r="382" spans="3:4" ht="12.75" customHeight="1" x14ac:dyDescent="0.2">
      <c r="C382" s="108"/>
      <c r="D382" s="108"/>
    </row>
    <row r="383" spans="3:4" ht="12.75" customHeight="1" x14ac:dyDescent="0.2">
      <c r="C383" s="108"/>
      <c r="D383" s="108"/>
    </row>
    <row r="384" spans="3:4" ht="12.75" customHeight="1" x14ac:dyDescent="0.2">
      <c r="C384" s="108"/>
      <c r="D384" s="108"/>
    </row>
    <row r="385" spans="3:4" ht="12.75" customHeight="1" x14ac:dyDescent="0.2">
      <c r="C385" s="108"/>
      <c r="D385" s="108"/>
    </row>
    <row r="386" spans="3:4" ht="12.75" customHeight="1" x14ac:dyDescent="0.2">
      <c r="C386" s="108"/>
      <c r="D386" s="108"/>
    </row>
    <row r="387" spans="3:4" ht="12.75" customHeight="1" x14ac:dyDescent="0.2">
      <c r="C387" s="108"/>
      <c r="D387" s="108"/>
    </row>
    <row r="388" spans="3:4" ht="12.75" customHeight="1" x14ac:dyDescent="0.2">
      <c r="C388" s="108"/>
      <c r="D388" s="108"/>
    </row>
    <row r="389" spans="3:4" ht="12.75" customHeight="1" x14ac:dyDescent="0.2">
      <c r="C389" s="108"/>
      <c r="D389" s="108"/>
    </row>
    <row r="390" spans="3:4" ht="12.75" customHeight="1" x14ac:dyDescent="0.2">
      <c r="C390" s="108"/>
      <c r="D390" s="108"/>
    </row>
    <row r="391" spans="3:4" ht="12.75" customHeight="1" x14ac:dyDescent="0.2">
      <c r="C391" s="108"/>
      <c r="D391" s="108"/>
    </row>
    <row r="392" spans="3:4" ht="12.75" customHeight="1" x14ac:dyDescent="0.2">
      <c r="C392" s="108"/>
      <c r="D392" s="108"/>
    </row>
    <row r="393" spans="3:4" ht="12.75" customHeight="1" x14ac:dyDescent="0.2">
      <c r="C393" s="108"/>
      <c r="D393" s="108"/>
    </row>
    <row r="394" spans="3:4" ht="12.75" customHeight="1" x14ac:dyDescent="0.2">
      <c r="C394" s="108"/>
      <c r="D394" s="108"/>
    </row>
    <row r="395" spans="3:4" ht="12.75" customHeight="1" x14ac:dyDescent="0.2">
      <c r="C395" s="108"/>
      <c r="D395" s="108"/>
    </row>
    <row r="396" spans="3:4" ht="12.75" customHeight="1" x14ac:dyDescent="0.2">
      <c r="C396" s="108"/>
      <c r="D396" s="108"/>
    </row>
    <row r="397" spans="3:4" ht="12.75" customHeight="1" x14ac:dyDescent="0.2">
      <c r="C397" s="108"/>
      <c r="D397" s="108"/>
    </row>
    <row r="398" spans="3:4" ht="12.75" customHeight="1" x14ac:dyDescent="0.2">
      <c r="C398" s="108"/>
      <c r="D398" s="108"/>
    </row>
    <row r="399" spans="3:4" ht="12.75" customHeight="1" x14ac:dyDescent="0.2">
      <c r="C399" s="108"/>
      <c r="D399" s="108"/>
    </row>
    <row r="400" spans="3:4" ht="12.75" customHeight="1" x14ac:dyDescent="0.2">
      <c r="C400" s="108"/>
      <c r="D400" s="108"/>
    </row>
    <row r="401" spans="3:4" ht="12.75" customHeight="1" x14ac:dyDescent="0.2">
      <c r="C401" s="108"/>
      <c r="D401" s="108"/>
    </row>
    <row r="402" spans="3:4" ht="12.75" customHeight="1" x14ac:dyDescent="0.2">
      <c r="C402" s="108"/>
      <c r="D402" s="108"/>
    </row>
    <row r="403" spans="3:4" ht="12.75" customHeight="1" x14ac:dyDescent="0.2">
      <c r="C403" s="108"/>
      <c r="D403" s="108"/>
    </row>
    <row r="404" spans="3:4" ht="12.75" customHeight="1" x14ac:dyDescent="0.2">
      <c r="C404" s="108"/>
      <c r="D404" s="108"/>
    </row>
    <row r="405" spans="3:4" ht="12.75" customHeight="1" x14ac:dyDescent="0.2">
      <c r="C405" s="108"/>
      <c r="D405" s="108"/>
    </row>
    <row r="406" spans="3:4" ht="12.75" customHeight="1" x14ac:dyDescent="0.2">
      <c r="C406" s="108"/>
      <c r="D406" s="108"/>
    </row>
    <row r="407" spans="3:4" ht="12.75" customHeight="1" x14ac:dyDescent="0.2">
      <c r="C407" s="108"/>
      <c r="D407" s="108"/>
    </row>
    <row r="408" spans="3:4" ht="12.75" customHeight="1" x14ac:dyDescent="0.2">
      <c r="C408" s="108"/>
      <c r="D408" s="108"/>
    </row>
    <row r="409" spans="3:4" ht="12.75" customHeight="1" x14ac:dyDescent="0.2">
      <c r="C409" s="108"/>
      <c r="D409" s="108"/>
    </row>
    <row r="410" spans="3:4" ht="12.75" customHeight="1" x14ac:dyDescent="0.2">
      <c r="C410" s="108"/>
      <c r="D410" s="108"/>
    </row>
    <row r="411" spans="3:4" ht="12.75" customHeight="1" x14ac:dyDescent="0.2">
      <c r="C411" s="108"/>
      <c r="D411" s="108"/>
    </row>
    <row r="412" spans="3:4" ht="12.75" customHeight="1" x14ac:dyDescent="0.2">
      <c r="C412" s="108"/>
      <c r="D412" s="108"/>
    </row>
    <row r="413" spans="3:4" ht="12.75" customHeight="1" x14ac:dyDescent="0.2">
      <c r="C413" s="108"/>
      <c r="D413" s="108"/>
    </row>
    <row r="414" spans="3:4" ht="12.75" customHeight="1" x14ac:dyDescent="0.2">
      <c r="C414" s="108"/>
      <c r="D414" s="108"/>
    </row>
    <row r="415" spans="3:4" ht="12.75" customHeight="1" x14ac:dyDescent="0.2">
      <c r="C415" s="108"/>
      <c r="D415" s="108"/>
    </row>
    <row r="416" spans="3:4" ht="12.75" customHeight="1" x14ac:dyDescent="0.2">
      <c r="C416" s="108"/>
      <c r="D416" s="108"/>
    </row>
    <row r="417" spans="3:4" ht="12.75" customHeight="1" x14ac:dyDescent="0.2">
      <c r="C417" s="108"/>
      <c r="D417" s="108"/>
    </row>
    <row r="418" spans="3:4" ht="12.75" customHeight="1" x14ac:dyDescent="0.2">
      <c r="C418" s="108"/>
      <c r="D418" s="108"/>
    </row>
    <row r="419" spans="3:4" ht="12.75" customHeight="1" x14ac:dyDescent="0.2">
      <c r="C419" s="108"/>
      <c r="D419" s="108"/>
    </row>
    <row r="420" spans="3:4" ht="12.75" customHeight="1" x14ac:dyDescent="0.2">
      <c r="C420" s="108"/>
      <c r="D420" s="108"/>
    </row>
    <row r="421" spans="3:4" ht="12.75" customHeight="1" x14ac:dyDescent="0.2">
      <c r="C421" s="108"/>
      <c r="D421" s="108"/>
    </row>
    <row r="422" spans="3:4" ht="12.75" customHeight="1" x14ac:dyDescent="0.2">
      <c r="C422" s="108"/>
      <c r="D422" s="108"/>
    </row>
    <row r="423" spans="3:4" ht="12.75" customHeight="1" x14ac:dyDescent="0.2">
      <c r="C423" s="108"/>
      <c r="D423" s="108"/>
    </row>
    <row r="424" spans="3:4" ht="12.75" customHeight="1" x14ac:dyDescent="0.2">
      <c r="C424" s="108"/>
      <c r="D424" s="108"/>
    </row>
    <row r="425" spans="3:4" ht="12.75" customHeight="1" x14ac:dyDescent="0.2">
      <c r="C425" s="108"/>
      <c r="D425" s="108"/>
    </row>
    <row r="426" spans="3:4" ht="12.75" customHeight="1" x14ac:dyDescent="0.2">
      <c r="C426" s="108"/>
      <c r="D426" s="108"/>
    </row>
    <row r="427" spans="3:4" ht="12.75" customHeight="1" x14ac:dyDescent="0.2">
      <c r="C427" s="108"/>
      <c r="D427" s="108"/>
    </row>
    <row r="428" spans="3:4" ht="12.75" customHeight="1" x14ac:dyDescent="0.2">
      <c r="C428" s="108"/>
      <c r="D428" s="108"/>
    </row>
    <row r="429" spans="3:4" ht="12.75" customHeight="1" x14ac:dyDescent="0.2">
      <c r="C429" s="108"/>
      <c r="D429" s="108"/>
    </row>
    <row r="430" spans="3:4" ht="12.75" customHeight="1" x14ac:dyDescent="0.2">
      <c r="C430" s="108"/>
      <c r="D430" s="108"/>
    </row>
    <row r="431" spans="3:4" ht="12.75" customHeight="1" x14ac:dyDescent="0.2">
      <c r="C431" s="108"/>
      <c r="D431" s="108"/>
    </row>
    <row r="432" spans="3:4" ht="12.75" customHeight="1" x14ac:dyDescent="0.2">
      <c r="C432" s="108"/>
      <c r="D432" s="108"/>
    </row>
    <row r="433" spans="3:4" ht="12.75" customHeight="1" x14ac:dyDescent="0.2">
      <c r="C433" s="108"/>
      <c r="D433" s="108"/>
    </row>
    <row r="434" spans="3:4" ht="12.75" customHeight="1" x14ac:dyDescent="0.2">
      <c r="C434" s="108"/>
      <c r="D434" s="108"/>
    </row>
    <row r="435" spans="3:4" ht="12.75" customHeight="1" x14ac:dyDescent="0.2">
      <c r="C435" s="108"/>
      <c r="D435" s="108"/>
    </row>
    <row r="436" spans="3:4" ht="12.75" customHeight="1" x14ac:dyDescent="0.2">
      <c r="C436" s="108"/>
      <c r="D436" s="108"/>
    </row>
    <row r="437" spans="3:4" ht="12.75" customHeight="1" x14ac:dyDescent="0.2">
      <c r="C437" s="108"/>
      <c r="D437" s="108"/>
    </row>
    <row r="438" spans="3:4" ht="12.75" customHeight="1" x14ac:dyDescent="0.2">
      <c r="C438" s="108"/>
      <c r="D438" s="108"/>
    </row>
    <row r="439" spans="3:4" ht="12.75" customHeight="1" x14ac:dyDescent="0.2">
      <c r="C439" s="108"/>
      <c r="D439" s="108"/>
    </row>
    <row r="440" spans="3:4" ht="12.75" customHeight="1" x14ac:dyDescent="0.2">
      <c r="C440" s="108"/>
      <c r="D440" s="108"/>
    </row>
    <row r="441" spans="3:4" ht="12.75" customHeight="1" x14ac:dyDescent="0.2">
      <c r="C441" s="108"/>
      <c r="D441" s="108"/>
    </row>
    <row r="442" spans="3:4" ht="12.75" customHeight="1" x14ac:dyDescent="0.2">
      <c r="C442" s="108"/>
      <c r="D442" s="108"/>
    </row>
    <row r="443" spans="3:4" ht="12.75" customHeight="1" x14ac:dyDescent="0.2">
      <c r="C443" s="108"/>
      <c r="D443" s="108"/>
    </row>
    <row r="444" spans="3:4" ht="12.75" customHeight="1" x14ac:dyDescent="0.2">
      <c r="C444" s="108"/>
      <c r="D444" s="108"/>
    </row>
    <row r="445" spans="3:4" ht="12.75" customHeight="1" x14ac:dyDescent="0.2">
      <c r="C445" s="108"/>
      <c r="D445" s="108"/>
    </row>
    <row r="446" spans="3:4" ht="12.75" customHeight="1" x14ac:dyDescent="0.2">
      <c r="C446" s="108"/>
      <c r="D446" s="108"/>
    </row>
    <row r="447" spans="3:4" ht="12.75" customHeight="1" x14ac:dyDescent="0.2">
      <c r="C447" s="108"/>
      <c r="D447" s="108"/>
    </row>
    <row r="448" spans="3:4" ht="12.75" customHeight="1" x14ac:dyDescent="0.2">
      <c r="C448" s="108"/>
      <c r="D448" s="108"/>
    </row>
    <row r="449" spans="3:4" ht="12.75" customHeight="1" x14ac:dyDescent="0.2">
      <c r="C449" s="108"/>
      <c r="D449" s="108"/>
    </row>
    <row r="450" spans="3:4" ht="12.75" customHeight="1" x14ac:dyDescent="0.2">
      <c r="C450" s="108"/>
      <c r="D450" s="108"/>
    </row>
    <row r="451" spans="3:4" ht="12.75" customHeight="1" x14ac:dyDescent="0.2">
      <c r="C451" s="108"/>
      <c r="D451" s="108"/>
    </row>
    <row r="452" spans="3:4" ht="12.75" customHeight="1" x14ac:dyDescent="0.2">
      <c r="C452" s="108"/>
      <c r="D452" s="108"/>
    </row>
    <row r="453" spans="3:4" ht="12.75" customHeight="1" x14ac:dyDescent="0.2">
      <c r="C453" s="108"/>
      <c r="D453" s="108"/>
    </row>
    <row r="454" spans="3:4" ht="12.75" customHeight="1" x14ac:dyDescent="0.2">
      <c r="C454" s="108"/>
      <c r="D454" s="108"/>
    </row>
    <row r="455" spans="3:4" ht="12.75" customHeight="1" x14ac:dyDescent="0.2">
      <c r="C455" s="108"/>
      <c r="D455" s="108"/>
    </row>
    <row r="456" spans="3:4" ht="12.75" customHeight="1" x14ac:dyDescent="0.2">
      <c r="C456" s="108"/>
      <c r="D456" s="108"/>
    </row>
    <row r="457" spans="3:4" ht="12.75" customHeight="1" x14ac:dyDescent="0.2">
      <c r="C457" s="108"/>
      <c r="D457" s="108"/>
    </row>
    <row r="458" spans="3:4" ht="12.75" customHeight="1" x14ac:dyDescent="0.2">
      <c r="C458" s="108"/>
      <c r="D458" s="108"/>
    </row>
    <row r="459" spans="3:4" ht="12.75" customHeight="1" x14ac:dyDescent="0.2">
      <c r="C459" s="108"/>
      <c r="D459" s="108"/>
    </row>
    <row r="460" spans="3:4" ht="12.75" customHeight="1" x14ac:dyDescent="0.2">
      <c r="C460" s="108"/>
      <c r="D460" s="108"/>
    </row>
    <row r="461" spans="3:4" ht="12.75" customHeight="1" x14ac:dyDescent="0.2">
      <c r="C461" s="108"/>
      <c r="D461" s="108"/>
    </row>
    <row r="462" spans="3:4" ht="12.75" customHeight="1" x14ac:dyDescent="0.2">
      <c r="C462" s="108"/>
      <c r="D462" s="108"/>
    </row>
    <row r="463" spans="3:4" ht="12.75" customHeight="1" x14ac:dyDescent="0.2">
      <c r="C463" s="108"/>
      <c r="D463" s="108"/>
    </row>
    <row r="464" spans="3:4" ht="12.75" customHeight="1" x14ac:dyDescent="0.2">
      <c r="C464" s="108"/>
      <c r="D464" s="108"/>
    </row>
    <row r="465" spans="3:4" ht="12.75" customHeight="1" x14ac:dyDescent="0.2">
      <c r="C465" s="108"/>
      <c r="D465" s="108"/>
    </row>
    <row r="466" spans="3:4" ht="12.75" customHeight="1" x14ac:dyDescent="0.2">
      <c r="C466" s="108"/>
      <c r="D466" s="108"/>
    </row>
    <row r="467" spans="3:4" ht="12.75" customHeight="1" x14ac:dyDescent="0.2">
      <c r="C467" s="108"/>
      <c r="D467" s="108"/>
    </row>
    <row r="468" spans="3:4" ht="12.75" customHeight="1" x14ac:dyDescent="0.2">
      <c r="C468" s="108"/>
      <c r="D468" s="108"/>
    </row>
    <row r="469" spans="3:4" ht="12.75" customHeight="1" x14ac:dyDescent="0.2">
      <c r="C469" s="108"/>
      <c r="D469" s="108"/>
    </row>
    <row r="470" spans="3:4" ht="12.75" customHeight="1" x14ac:dyDescent="0.2">
      <c r="C470" s="108"/>
      <c r="D470" s="108"/>
    </row>
    <row r="471" spans="3:4" ht="12.75" customHeight="1" x14ac:dyDescent="0.2">
      <c r="C471" s="108"/>
      <c r="D471" s="108"/>
    </row>
    <row r="472" spans="3:4" ht="12.75" customHeight="1" x14ac:dyDescent="0.2">
      <c r="C472" s="108"/>
      <c r="D472" s="108"/>
    </row>
    <row r="473" spans="3:4" ht="12.75" customHeight="1" x14ac:dyDescent="0.2">
      <c r="C473" s="108"/>
      <c r="D473" s="108"/>
    </row>
    <row r="474" spans="3:4" ht="12.75" customHeight="1" x14ac:dyDescent="0.2">
      <c r="C474" s="108"/>
      <c r="D474" s="108"/>
    </row>
    <row r="475" spans="3:4" ht="12.75" customHeight="1" x14ac:dyDescent="0.2">
      <c r="C475" s="108"/>
      <c r="D475" s="108"/>
    </row>
    <row r="476" spans="3:4" ht="12.75" customHeight="1" x14ac:dyDescent="0.2">
      <c r="C476" s="108"/>
      <c r="D476" s="108"/>
    </row>
    <row r="477" spans="3:4" ht="12.75" customHeight="1" x14ac:dyDescent="0.2">
      <c r="C477" s="108"/>
      <c r="D477" s="108"/>
    </row>
    <row r="478" spans="3:4" ht="12.75" customHeight="1" x14ac:dyDescent="0.2">
      <c r="C478" s="108"/>
      <c r="D478" s="108"/>
    </row>
    <row r="479" spans="3:4" ht="12.75" customHeight="1" x14ac:dyDescent="0.2">
      <c r="C479" s="108"/>
      <c r="D479" s="108"/>
    </row>
    <row r="480" spans="3:4" ht="12.75" customHeight="1" x14ac:dyDescent="0.2">
      <c r="C480" s="108"/>
      <c r="D480" s="108"/>
    </row>
    <row r="481" spans="3:4" ht="12.75" customHeight="1" x14ac:dyDescent="0.2">
      <c r="C481" s="108"/>
      <c r="D481" s="108"/>
    </row>
    <row r="482" spans="3:4" ht="12.75" customHeight="1" x14ac:dyDescent="0.2">
      <c r="C482" s="108"/>
      <c r="D482" s="108"/>
    </row>
    <row r="483" spans="3:4" ht="12.75" customHeight="1" x14ac:dyDescent="0.2">
      <c r="C483" s="108"/>
      <c r="D483" s="108"/>
    </row>
    <row r="484" spans="3:4" ht="12.75" customHeight="1" x14ac:dyDescent="0.2">
      <c r="C484" s="108"/>
      <c r="D484" s="108"/>
    </row>
    <row r="485" spans="3:4" ht="12.75" customHeight="1" x14ac:dyDescent="0.2">
      <c r="C485" s="108"/>
      <c r="D485" s="108"/>
    </row>
    <row r="486" spans="3:4" ht="12.75" customHeight="1" x14ac:dyDescent="0.2">
      <c r="C486" s="108"/>
      <c r="D486" s="108"/>
    </row>
    <row r="487" spans="3:4" ht="12.75" customHeight="1" x14ac:dyDescent="0.2">
      <c r="C487" s="108"/>
      <c r="D487" s="108"/>
    </row>
    <row r="488" spans="3:4" ht="12.75" customHeight="1" x14ac:dyDescent="0.2">
      <c r="C488" s="108"/>
      <c r="D488" s="108"/>
    </row>
    <row r="489" spans="3:4" ht="12.75" customHeight="1" x14ac:dyDescent="0.2">
      <c r="C489" s="108"/>
      <c r="D489" s="108"/>
    </row>
    <row r="490" spans="3:4" ht="12.75" customHeight="1" x14ac:dyDescent="0.2">
      <c r="C490" s="108"/>
      <c r="D490" s="108"/>
    </row>
    <row r="491" spans="3:4" ht="12.75" customHeight="1" x14ac:dyDescent="0.2">
      <c r="C491" s="108"/>
      <c r="D491" s="108"/>
    </row>
    <row r="492" spans="3:4" ht="12.75" customHeight="1" x14ac:dyDescent="0.2">
      <c r="C492" s="108"/>
      <c r="D492" s="108"/>
    </row>
    <row r="493" spans="3:4" ht="12.75" customHeight="1" x14ac:dyDescent="0.2">
      <c r="C493" s="108"/>
      <c r="D493" s="108"/>
    </row>
    <row r="494" spans="3:4" ht="12.75" customHeight="1" x14ac:dyDescent="0.2">
      <c r="C494" s="108"/>
      <c r="D494" s="108"/>
    </row>
    <row r="495" spans="3:4" ht="12.75" customHeight="1" x14ac:dyDescent="0.2">
      <c r="C495" s="108"/>
      <c r="D495" s="108"/>
    </row>
    <row r="496" spans="3:4" ht="12.75" customHeight="1" x14ac:dyDescent="0.2">
      <c r="C496" s="108"/>
      <c r="D496" s="108"/>
    </row>
    <row r="497" spans="3:4" ht="12.75" customHeight="1" x14ac:dyDescent="0.2">
      <c r="C497" s="108"/>
      <c r="D497" s="108"/>
    </row>
    <row r="498" spans="3:4" ht="12.75" customHeight="1" x14ac:dyDescent="0.2">
      <c r="C498" s="108"/>
      <c r="D498" s="108"/>
    </row>
    <row r="499" spans="3:4" ht="12.75" customHeight="1" x14ac:dyDescent="0.2">
      <c r="C499" s="108"/>
      <c r="D499" s="108"/>
    </row>
    <row r="500" spans="3:4" ht="12.75" customHeight="1" x14ac:dyDescent="0.2">
      <c r="C500" s="108"/>
      <c r="D500" s="108"/>
    </row>
    <row r="501" spans="3:4" ht="12.75" customHeight="1" x14ac:dyDescent="0.2">
      <c r="C501" s="108"/>
      <c r="D501" s="108"/>
    </row>
    <row r="502" spans="3:4" ht="12.75" customHeight="1" x14ac:dyDescent="0.2">
      <c r="C502" s="108"/>
      <c r="D502" s="108"/>
    </row>
    <row r="503" spans="3:4" ht="12.75" customHeight="1" x14ac:dyDescent="0.2">
      <c r="C503" s="108"/>
      <c r="D503" s="108"/>
    </row>
    <row r="504" spans="3:4" ht="12.75" customHeight="1" x14ac:dyDescent="0.2">
      <c r="C504" s="108"/>
      <c r="D504" s="108"/>
    </row>
    <row r="505" spans="3:4" ht="12.75" customHeight="1" x14ac:dyDescent="0.2">
      <c r="C505" s="108"/>
      <c r="D505" s="108"/>
    </row>
    <row r="506" spans="3:4" ht="12.75" customHeight="1" x14ac:dyDescent="0.2">
      <c r="C506" s="108"/>
      <c r="D506" s="108"/>
    </row>
    <row r="507" spans="3:4" ht="12.75" customHeight="1" x14ac:dyDescent="0.2">
      <c r="C507" s="108"/>
      <c r="D507" s="108"/>
    </row>
    <row r="508" spans="3:4" ht="12.75" customHeight="1" x14ac:dyDescent="0.2">
      <c r="C508" s="108"/>
      <c r="D508" s="108"/>
    </row>
    <row r="509" spans="3:4" ht="12.75" customHeight="1" x14ac:dyDescent="0.2">
      <c r="C509" s="108"/>
      <c r="D509" s="108"/>
    </row>
    <row r="510" spans="3:4" ht="12.75" customHeight="1" x14ac:dyDescent="0.2">
      <c r="C510" s="108"/>
      <c r="D510" s="108"/>
    </row>
    <row r="511" spans="3:4" ht="12.75" customHeight="1" x14ac:dyDescent="0.2">
      <c r="C511" s="108"/>
      <c r="D511" s="108"/>
    </row>
    <row r="512" spans="3:4" ht="12.75" customHeight="1" x14ac:dyDescent="0.2">
      <c r="C512" s="108"/>
      <c r="D512" s="108"/>
    </row>
    <row r="513" spans="3:4" ht="12.75" customHeight="1" x14ac:dyDescent="0.2">
      <c r="C513" s="108"/>
      <c r="D513" s="108"/>
    </row>
    <row r="514" spans="3:4" ht="12.75" customHeight="1" x14ac:dyDescent="0.2">
      <c r="C514" s="108"/>
      <c r="D514" s="108"/>
    </row>
    <row r="515" spans="3:4" ht="12.75" customHeight="1" x14ac:dyDescent="0.2">
      <c r="C515" s="108"/>
      <c r="D515" s="108"/>
    </row>
    <row r="516" spans="3:4" ht="12.75" customHeight="1" x14ac:dyDescent="0.2">
      <c r="C516" s="108"/>
      <c r="D516" s="108"/>
    </row>
    <row r="517" spans="3:4" ht="12.75" customHeight="1" x14ac:dyDescent="0.2">
      <c r="C517" s="108"/>
      <c r="D517" s="108"/>
    </row>
    <row r="518" spans="3:4" ht="12.75" customHeight="1" x14ac:dyDescent="0.2">
      <c r="C518" s="108"/>
      <c r="D518" s="108"/>
    </row>
    <row r="519" spans="3:4" ht="12.75" customHeight="1" x14ac:dyDescent="0.2">
      <c r="C519" s="108"/>
      <c r="D519" s="108"/>
    </row>
    <row r="520" spans="3:4" ht="12.75" customHeight="1" x14ac:dyDescent="0.2">
      <c r="C520" s="108"/>
      <c r="D520" s="108"/>
    </row>
    <row r="521" spans="3:4" ht="12.75" customHeight="1" x14ac:dyDescent="0.2">
      <c r="C521" s="108"/>
      <c r="D521" s="108"/>
    </row>
    <row r="522" spans="3:4" ht="12.75" customHeight="1" x14ac:dyDescent="0.2">
      <c r="C522" s="108"/>
      <c r="D522" s="108"/>
    </row>
    <row r="523" spans="3:4" ht="12.75" customHeight="1" x14ac:dyDescent="0.2">
      <c r="C523" s="108"/>
      <c r="D523" s="108"/>
    </row>
    <row r="524" spans="3:4" ht="12.75" customHeight="1" x14ac:dyDescent="0.2">
      <c r="C524" s="108"/>
      <c r="D524" s="108"/>
    </row>
    <row r="525" spans="3:4" ht="12.75" customHeight="1" x14ac:dyDescent="0.2">
      <c r="C525" s="108"/>
      <c r="D525" s="108"/>
    </row>
    <row r="526" spans="3:4" ht="12.75" customHeight="1" x14ac:dyDescent="0.2">
      <c r="C526" s="108"/>
      <c r="D526" s="108"/>
    </row>
    <row r="527" spans="3:4" ht="12.75" customHeight="1" x14ac:dyDescent="0.2">
      <c r="C527" s="108"/>
      <c r="D527" s="108"/>
    </row>
    <row r="528" spans="3:4" ht="12.75" customHeight="1" x14ac:dyDescent="0.2">
      <c r="C528" s="108"/>
      <c r="D528" s="108"/>
    </row>
    <row r="529" spans="3:4" ht="12.75" customHeight="1" x14ac:dyDescent="0.2">
      <c r="C529" s="108"/>
      <c r="D529" s="108"/>
    </row>
    <row r="530" spans="3:4" ht="12.75" customHeight="1" x14ac:dyDescent="0.2">
      <c r="C530" s="108"/>
      <c r="D530" s="108"/>
    </row>
    <row r="531" spans="3:4" ht="12.75" customHeight="1" x14ac:dyDescent="0.2">
      <c r="C531" s="108"/>
      <c r="D531" s="108"/>
    </row>
    <row r="532" spans="3:4" ht="12.75" customHeight="1" x14ac:dyDescent="0.2">
      <c r="C532" s="108"/>
      <c r="D532" s="108"/>
    </row>
    <row r="533" spans="3:4" ht="12.75" customHeight="1" x14ac:dyDescent="0.2">
      <c r="C533" s="108"/>
      <c r="D533" s="108"/>
    </row>
    <row r="534" spans="3:4" ht="12.75" customHeight="1" x14ac:dyDescent="0.2">
      <c r="C534" s="108"/>
      <c r="D534" s="108"/>
    </row>
    <row r="535" spans="3:4" ht="12.75" customHeight="1" x14ac:dyDescent="0.2">
      <c r="C535" s="108"/>
      <c r="D535" s="108"/>
    </row>
    <row r="536" spans="3:4" ht="12.75" customHeight="1" x14ac:dyDescent="0.2">
      <c r="C536" s="108"/>
      <c r="D536" s="108"/>
    </row>
    <row r="537" spans="3:4" ht="12.75" customHeight="1" x14ac:dyDescent="0.2">
      <c r="C537" s="108"/>
      <c r="D537" s="108"/>
    </row>
    <row r="538" spans="3:4" ht="12.75" customHeight="1" x14ac:dyDescent="0.2">
      <c r="C538" s="108"/>
      <c r="D538" s="108"/>
    </row>
    <row r="539" spans="3:4" ht="12.75" customHeight="1" x14ac:dyDescent="0.2">
      <c r="C539" s="108"/>
      <c r="D539" s="108"/>
    </row>
    <row r="540" spans="3:4" ht="12.75" customHeight="1" x14ac:dyDescent="0.2">
      <c r="C540" s="108"/>
      <c r="D540" s="108"/>
    </row>
    <row r="541" spans="3:4" ht="12.75" customHeight="1" x14ac:dyDescent="0.2">
      <c r="C541" s="108"/>
      <c r="D541" s="108"/>
    </row>
    <row r="542" spans="3:4" ht="12.75" customHeight="1" x14ac:dyDescent="0.2">
      <c r="C542" s="108"/>
      <c r="D542" s="108"/>
    </row>
    <row r="543" spans="3:4" ht="12.75" customHeight="1" x14ac:dyDescent="0.2">
      <c r="C543" s="108"/>
      <c r="D543" s="108"/>
    </row>
    <row r="544" spans="3:4" ht="12.75" customHeight="1" x14ac:dyDescent="0.2">
      <c r="C544" s="108"/>
      <c r="D544" s="108"/>
    </row>
    <row r="545" spans="3:4" ht="12.75" customHeight="1" x14ac:dyDescent="0.2">
      <c r="C545" s="108"/>
      <c r="D545" s="108"/>
    </row>
    <row r="546" spans="3:4" ht="12.75" customHeight="1" x14ac:dyDescent="0.2">
      <c r="C546" s="108"/>
      <c r="D546" s="108"/>
    </row>
    <row r="547" spans="3:4" ht="12.75" customHeight="1" x14ac:dyDescent="0.2">
      <c r="C547" s="108"/>
      <c r="D547" s="108"/>
    </row>
    <row r="548" spans="3:4" ht="12.75" customHeight="1" x14ac:dyDescent="0.2">
      <c r="C548" s="108"/>
      <c r="D548" s="108"/>
    </row>
    <row r="549" spans="3:4" ht="12.75" customHeight="1" x14ac:dyDescent="0.2">
      <c r="C549" s="108"/>
      <c r="D549" s="108"/>
    </row>
    <row r="550" spans="3:4" ht="12.75" customHeight="1" x14ac:dyDescent="0.2">
      <c r="C550" s="108"/>
      <c r="D550" s="108"/>
    </row>
    <row r="551" spans="3:4" ht="12.75" customHeight="1" x14ac:dyDescent="0.2">
      <c r="C551" s="108"/>
      <c r="D551" s="108"/>
    </row>
    <row r="552" spans="3:4" ht="12.75" customHeight="1" x14ac:dyDescent="0.2">
      <c r="C552" s="108"/>
      <c r="D552" s="108"/>
    </row>
    <row r="553" spans="3:4" ht="12.75" customHeight="1" x14ac:dyDescent="0.2">
      <c r="C553" s="108"/>
      <c r="D553" s="108"/>
    </row>
    <row r="554" spans="3:4" ht="12.75" customHeight="1" x14ac:dyDescent="0.2">
      <c r="C554" s="108"/>
      <c r="D554" s="108"/>
    </row>
    <row r="555" spans="3:4" ht="12.75" customHeight="1" x14ac:dyDescent="0.2">
      <c r="C555" s="108"/>
      <c r="D555" s="108"/>
    </row>
    <row r="556" spans="3:4" ht="12.75" customHeight="1" x14ac:dyDescent="0.2">
      <c r="C556" s="108"/>
      <c r="D556" s="108"/>
    </row>
    <row r="557" spans="3:4" ht="12.75" customHeight="1" x14ac:dyDescent="0.2">
      <c r="C557" s="108"/>
      <c r="D557" s="108"/>
    </row>
    <row r="558" spans="3:4" ht="12.75" customHeight="1" x14ac:dyDescent="0.2">
      <c r="C558" s="108"/>
      <c r="D558" s="108"/>
    </row>
    <row r="559" spans="3:4" ht="12.75" customHeight="1" x14ac:dyDescent="0.2">
      <c r="C559" s="108"/>
      <c r="D559" s="108"/>
    </row>
    <row r="560" spans="3:4" ht="12.75" customHeight="1" x14ac:dyDescent="0.2">
      <c r="C560" s="108"/>
      <c r="D560" s="108"/>
    </row>
    <row r="561" spans="3:4" ht="12.75" customHeight="1" x14ac:dyDescent="0.2">
      <c r="C561" s="108"/>
      <c r="D561" s="108"/>
    </row>
    <row r="562" spans="3:4" ht="12.75" customHeight="1" x14ac:dyDescent="0.2">
      <c r="C562" s="108"/>
      <c r="D562" s="108"/>
    </row>
    <row r="563" spans="3:4" ht="12.75" customHeight="1" x14ac:dyDescent="0.2">
      <c r="C563" s="108"/>
      <c r="D563" s="108"/>
    </row>
    <row r="564" spans="3:4" ht="12.75" customHeight="1" x14ac:dyDescent="0.2">
      <c r="C564" s="108"/>
      <c r="D564" s="108"/>
    </row>
    <row r="565" spans="3:4" ht="12.75" customHeight="1" x14ac:dyDescent="0.2">
      <c r="C565" s="108"/>
      <c r="D565" s="108"/>
    </row>
    <row r="566" spans="3:4" ht="12.75" customHeight="1" x14ac:dyDescent="0.2">
      <c r="C566" s="108"/>
      <c r="D566" s="108"/>
    </row>
    <row r="567" spans="3:4" ht="12.75" customHeight="1" x14ac:dyDescent="0.2">
      <c r="C567" s="108"/>
      <c r="D567" s="108"/>
    </row>
    <row r="568" spans="3:4" ht="12.75" customHeight="1" x14ac:dyDescent="0.2">
      <c r="C568" s="108"/>
      <c r="D568" s="108"/>
    </row>
    <row r="569" spans="3:4" ht="12.75" customHeight="1" x14ac:dyDescent="0.2">
      <c r="C569" s="108"/>
      <c r="D569" s="108"/>
    </row>
    <row r="570" spans="3:4" ht="12.75" customHeight="1" x14ac:dyDescent="0.2">
      <c r="C570" s="108"/>
      <c r="D570" s="108"/>
    </row>
    <row r="571" spans="3:4" ht="12.75" customHeight="1" x14ac:dyDescent="0.2">
      <c r="C571" s="108"/>
      <c r="D571" s="108"/>
    </row>
    <row r="572" spans="3:4" ht="12.75" customHeight="1" x14ac:dyDescent="0.2">
      <c r="C572" s="108"/>
      <c r="D572" s="108"/>
    </row>
    <row r="573" spans="3:4" ht="12.75" customHeight="1" x14ac:dyDescent="0.2">
      <c r="C573" s="108"/>
      <c r="D573" s="108"/>
    </row>
    <row r="574" spans="3:4" ht="12.75" customHeight="1" x14ac:dyDescent="0.2">
      <c r="C574" s="108"/>
      <c r="D574" s="108"/>
    </row>
    <row r="575" spans="3:4" ht="12.75" customHeight="1" x14ac:dyDescent="0.2">
      <c r="C575" s="108"/>
      <c r="D575" s="108"/>
    </row>
    <row r="576" spans="3:4" ht="12.75" customHeight="1" x14ac:dyDescent="0.2">
      <c r="C576" s="108"/>
      <c r="D576" s="108"/>
    </row>
    <row r="577" spans="3:4" ht="12.75" customHeight="1" x14ac:dyDescent="0.2">
      <c r="C577" s="108"/>
      <c r="D577" s="108"/>
    </row>
    <row r="578" spans="3:4" ht="12.75" customHeight="1" x14ac:dyDescent="0.2">
      <c r="C578" s="108"/>
      <c r="D578" s="108"/>
    </row>
    <row r="579" spans="3:4" ht="12.75" customHeight="1" x14ac:dyDescent="0.2">
      <c r="C579" s="108"/>
      <c r="D579" s="108"/>
    </row>
    <row r="580" spans="3:4" ht="12.75" customHeight="1" x14ac:dyDescent="0.2">
      <c r="C580" s="108"/>
      <c r="D580" s="108"/>
    </row>
    <row r="581" spans="3:4" ht="12.75" customHeight="1" x14ac:dyDescent="0.2">
      <c r="C581" s="108"/>
      <c r="D581" s="108"/>
    </row>
    <row r="582" spans="3:4" ht="12.75" customHeight="1" x14ac:dyDescent="0.2">
      <c r="C582" s="108"/>
      <c r="D582" s="108"/>
    </row>
    <row r="583" spans="3:4" ht="12.75" customHeight="1" x14ac:dyDescent="0.2">
      <c r="C583" s="108"/>
      <c r="D583" s="108"/>
    </row>
    <row r="584" spans="3:4" ht="12.75" customHeight="1" x14ac:dyDescent="0.2">
      <c r="C584" s="108"/>
      <c r="D584" s="108"/>
    </row>
    <row r="585" spans="3:4" ht="12.75" customHeight="1" x14ac:dyDescent="0.2">
      <c r="C585" s="108"/>
      <c r="D585" s="108"/>
    </row>
    <row r="586" spans="3:4" ht="12.75" customHeight="1" x14ac:dyDescent="0.2">
      <c r="C586" s="108"/>
      <c r="D586" s="108"/>
    </row>
    <row r="587" spans="3:4" ht="12.75" customHeight="1" x14ac:dyDescent="0.2">
      <c r="C587" s="108"/>
      <c r="D587" s="108"/>
    </row>
    <row r="588" spans="3:4" ht="12.75" customHeight="1" x14ac:dyDescent="0.2">
      <c r="C588" s="108"/>
      <c r="D588" s="108"/>
    </row>
    <row r="589" spans="3:4" ht="12.75" customHeight="1" x14ac:dyDescent="0.2">
      <c r="C589" s="108"/>
      <c r="D589" s="108"/>
    </row>
    <row r="590" spans="3:4" ht="12.75" customHeight="1" x14ac:dyDescent="0.2">
      <c r="C590" s="108"/>
      <c r="D590" s="108"/>
    </row>
    <row r="591" spans="3:4" ht="12.75" customHeight="1" x14ac:dyDescent="0.2">
      <c r="C591" s="108"/>
      <c r="D591" s="108"/>
    </row>
    <row r="592" spans="3:4" ht="12.75" customHeight="1" x14ac:dyDescent="0.2">
      <c r="C592" s="108"/>
      <c r="D592" s="108"/>
    </row>
    <row r="593" spans="3:4" ht="12.75" customHeight="1" x14ac:dyDescent="0.2">
      <c r="C593" s="108"/>
      <c r="D593" s="108"/>
    </row>
    <row r="594" spans="3:4" ht="12.75" customHeight="1" x14ac:dyDescent="0.2">
      <c r="C594" s="108"/>
      <c r="D594" s="108"/>
    </row>
    <row r="595" spans="3:4" ht="12.75" customHeight="1" x14ac:dyDescent="0.2">
      <c r="C595" s="108"/>
      <c r="D595" s="108"/>
    </row>
    <row r="596" spans="3:4" ht="12.75" customHeight="1" x14ac:dyDescent="0.2">
      <c r="C596" s="108"/>
      <c r="D596" s="108"/>
    </row>
    <row r="597" spans="3:4" ht="12.75" customHeight="1" x14ac:dyDescent="0.2">
      <c r="C597" s="108"/>
      <c r="D597" s="108"/>
    </row>
    <row r="598" spans="3:4" ht="12.75" customHeight="1" x14ac:dyDescent="0.2">
      <c r="C598" s="108"/>
      <c r="D598" s="108"/>
    </row>
    <row r="599" spans="3:4" ht="12.75" customHeight="1" x14ac:dyDescent="0.2">
      <c r="C599" s="108"/>
      <c r="D599" s="108"/>
    </row>
    <row r="600" spans="3:4" ht="12.75" customHeight="1" x14ac:dyDescent="0.2">
      <c r="C600" s="108"/>
      <c r="D600" s="108"/>
    </row>
    <row r="601" spans="3:4" ht="12.75" customHeight="1" x14ac:dyDescent="0.2">
      <c r="C601" s="108"/>
      <c r="D601" s="108"/>
    </row>
    <row r="602" spans="3:4" ht="12.75" customHeight="1" x14ac:dyDescent="0.2">
      <c r="C602" s="108"/>
      <c r="D602" s="108"/>
    </row>
    <row r="603" spans="3:4" ht="12.75" customHeight="1" x14ac:dyDescent="0.2">
      <c r="C603" s="108"/>
      <c r="D603" s="108"/>
    </row>
    <row r="604" spans="3:4" ht="12.75" customHeight="1" x14ac:dyDescent="0.2">
      <c r="C604" s="108"/>
      <c r="D604" s="108"/>
    </row>
    <row r="605" spans="3:4" ht="12.75" customHeight="1" x14ac:dyDescent="0.2">
      <c r="C605" s="108"/>
      <c r="D605" s="108"/>
    </row>
    <row r="606" spans="3:4" ht="12.75" customHeight="1" x14ac:dyDescent="0.2">
      <c r="C606" s="108"/>
      <c r="D606" s="108"/>
    </row>
    <row r="607" spans="3:4" ht="12.75" customHeight="1" x14ac:dyDescent="0.2">
      <c r="C607" s="108"/>
      <c r="D607" s="108"/>
    </row>
    <row r="608" spans="3:4" ht="12.75" customHeight="1" x14ac:dyDescent="0.2">
      <c r="C608" s="108"/>
      <c r="D608" s="108"/>
    </row>
    <row r="609" spans="3:4" ht="12.75" customHeight="1" x14ac:dyDescent="0.2">
      <c r="C609" s="108"/>
      <c r="D609" s="108"/>
    </row>
    <row r="610" spans="3:4" ht="12.75" customHeight="1" x14ac:dyDescent="0.2">
      <c r="C610" s="108"/>
      <c r="D610" s="108"/>
    </row>
    <row r="611" spans="3:4" ht="12.75" customHeight="1" x14ac:dyDescent="0.2">
      <c r="C611" s="108"/>
      <c r="D611" s="108"/>
    </row>
    <row r="612" spans="3:4" ht="12.75" customHeight="1" x14ac:dyDescent="0.2">
      <c r="C612" s="108"/>
      <c r="D612" s="108"/>
    </row>
    <row r="613" spans="3:4" ht="12.75" customHeight="1" x14ac:dyDescent="0.2">
      <c r="C613" s="108"/>
      <c r="D613" s="108"/>
    </row>
    <row r="614" spans="3:4" ht="12.75" customHeight="1" x14ac:dyDescent="0.2">
      <c r="C614" s="108"/>
      <c r="D614" s="108"/>
    </row>
    <row r="615" spans="3:4" ht="12.75" customHeight="1" x14ac:dyDescent="0.2">
      <c r="C615" s="108"/>
      <c r="D615" s="108"/>
    </row>
    <row r="616" spans="3:4" ht="12.75" customHeight="1" x14ac:dyDescent="0.2">
      <c r="C616" s="108"/>
      <c r="D616" s="108"/>
    </row>
    <row r="617" spans="3:4" ht="12.75" customHeight="1" x14ac:dyDescent="0.2">
      <c r="C617" s="108"/>
      <c r="D617" s="108"/>
    </row>
    <row r="618" spans="3:4" ht="12.75" customHeight="1" x14ac:dyDescent="0.2">
      <c r="C618" s="108"/>
      <c r="D618" s="108"/>
    </row>
    <row r="619" spans="3:4" ht="12.75" customHeight="1" x14ac:dyDescent="0.2">
      <c r="C619" s="108"/>
      <c r="D619" s="108"/>
    </row>
    <row r="620" spans="3:4" ht="12.75" customHeight="1" x14ac:dyDescent="0.2">
      <c r="C620" s="108"/>
      <c r="D620" s="108"/>
    </row>
    <row r="621" spans="3:4" ht="12.75" customHeight="1" x14ac:dyDescent="0.2">
      <c r="C621" s="108"/>
      <c r="D621" s="108"/>
    </row>
    <row r="622" spans="3:4" ht="12.75" customHeight="1" x14ac:dyDescent="0.2">
      <c r="C622" s="108"/>
      <c r="D622" s="108"/>
    </row>
    <row r="623" spans="3:4" ht="12.75" customHeight="1" x14ac:dyDescent="0.2">
      <c r="C623" s="108"/>
      <c r="D623" s="108"/>
    </row>
    <row r="624" spans="3:4" ht="12.75" customHeight="1" x14ac:dyDescent="0.2">
      <c r="C624" s="108"/>
      <c r="D624" s="108"/>
    </row>
    <row r="625" spans="3:4" ht="12.75" customHeight="1" x14ac:dyDescent="0.2">
      <c r="C625" s="108"/>
      <c r="D625" s="108"/>
    </row>
    <row r="626" spans="3:4" ht="12.75" customHeight="1" x14ac:dyDescent="0.2">
      <c r="C626" s="108"/>
      <c r="D626" s="108"/>
    </row>
    <row r="627" spans="3:4" ht="12.75" customHeight="1" x14ac:dyDescent="0.2">
      <c r="C627" s="108"/>
      <c r="D627" s="108"/>
    </row>
    <row r="628" spans="3:4" ht="12.75" customHeight="1" x14ac:dyDescent="0.2">
      <c r="C628" s="108"/>
      <c r="D628" s="108"/>
    </row>
    <row r="629" spans="3:4" ht="12.75" customHeight="1" x14ac:dyDescent="0.2">
      <c r="C629" s="108"/>
      <c r="D629" s="108"/>
    </row>
    <row r="630" spans="3:4" ht="12.75" customHeight="1" x14ac:dyDescent="0.2">
      <c r="C630" s="108"/>
      <c r="D630" s="108"/>
    </row>
    <row r="631" spans="3:4" ht="12.75" customHeight="1" x14ac:dyDescent="0.2">
      <c r="C631" s="108"/>
      <c r="D631" s="108"/>
    </row>
    <row r="632" spans="3:4" ht="12.75" customHeight="1" x14ac:dyDescent="0.2">
      <c r="C632" s="108"/>
      <c r="D632" s="108"/>
    </row>
    <row r="633" spans="3:4" ht="12.75" customHeight="1" x14ac:dyDescent="0.2">
      <c r="C633" s="108"/>
      <c r="D633" s="108"/>
    </row>
    <row r="634" spans="3:4" ht="12.75" customHeight="1" x14ac:dyDescent="0.2">
      <c r="C634" s="108"/>
      <c r="D634" s="108"/>
    </row>
    <row r="635" spans="3:4" ht="12.75" customHeight="1" x14ac:dyDescent="0.2">
      <c r="C635" s="108"/>
      <c r="D635" s="108"/>
    </row>
    <row r="636" spans="3:4" ht="12.75" customHeight="1" x14ac:dyDescent="0.2">
      <c r="C636" s="108"/>
      <c r="D636" s="108"/>
    </row>
    <row r="637" spans="3:4" ht="12.75" customHeight="1" x14ac:dyDescent="0.2">
      <c r="C637" s="108"/>
      <c r="D637" s="108"/>
    </row>
    <row r="638" spans="3:4" ht="12.75" customHeight="1" x14ac:dyDescent="0.2">
      <c r="C638" s="108"/>
      <c r="D638" s="108"/>
    </row>
    <row r="639" spans="3:4" ht="12.75" customHeight="1" x14ac:dyDescent="0.2">
      <c r="C639" s="108"/>
      <c r="D639" s="108"/>
    </row>
    <row r="640" spans="3:4" ht="12.75" customHeight="1" x14ac:dyDescent="0.2">
      <c r="C640" s="108"/>
      <c r="D640" s="108"/>
    </row>
    <row r="641" spans="3:4" ht="12.75" customHeight="1" x14ac:dyDescent="0.2">
      <c r="C641" s="108"/>
      <c r="D641" s="108"/>
    </row>
    <row r="642" spans="3:4" ht="12.75" customHeight="1" x14ac:dyDescent="0.2">
      <c r="C642" s="108"/>
      <c r="D642" s="108"/>
    </row>
    <row r="643" spans="3:4" ht="12.75" customHeight="1" x14ac:dyDescent="0.2">
      <c r="C643" s="108"/>
      <c r="D643" s="108"/>
    </row>
    <row r="644" spans="3:4" ht="12.75" customHeight="1" x14ac:dyDescent="0.2">
      <c r="C644" s="108"/>
      <c r="D644" s="108"/>
    </row>
    <row r="645" spans="3:4" ht="12.75" customHeight="1" x14ac:dyDescent="0.2">
      <c r="C645" s="108"/>
      <c r="D645" s="108"/>
    </row>
    <row r="646" spans="3:4" ht="12.75" customHeight="1" x14ac:dyDescent="0.2">
      <c r="C646" s="108"/>
      <c r="D646" s="108"/>
    </row>
    <row r="647" spans="3:4" ht="12.75" customHeight="1" x14ac:dyDescent="0.2">
      <c r="C647" s="108"/>
      <c r="D647" s="108"/>
    </row>
    <row r="648" spans="3:4" ht="12.75" customHeight="1" x14ac:dyDescent="0.2">
      <c r="C648" s="108"/>
      <c r="D648" s="108"/>
    </row>
    <row r="649" spans="3:4" ht="12.75" customHeight="1" x14ac:dyDescent="0.2">
      <c r="C649" s="108"/>
      <c r="D649" s="108"/>
    </row>
    <row r="650" spans="3:4" ht="12.75" customHeight="1" x14ac:dyDescent="0.2">
      <c r="C650" s="108"/>
      <c r="D650" s="108"/>
    </row>
    <row r="651" spans="3:4" ht="12.75" customHeight="1" x14ac:dyDescent="0.2">
      <c r="C651" s="108"/>
      <c r="D651" s="108"/>
    </row>
    <row r="652" spans="3:4" ht="12.75" customHeight="1" x14ac:dyDescent="0.2">
      <c r="C652" s="108"/>
      <c r="D652" s="108"/>
    </row>
    <row r="653" spans="3:4" ht="12.75" customHeight="1" x14ac:dyDescent="0.2">
      <c r="C653" s="108"/>
      <c r="D653" s="108"/>
    </row>
    <row r="654" spans="3:4" ht="12.75" customHeight="1" x14ac:dyDescent="0.2">
      <c r="C654" s="108"/>
      <c r="D654" s="108"/>
    </row>
    <row r="655" spans="3:4" ht="12.75" customHeight="1" x14ac:dyDescent="0.2">
      <c r="C655" s="108"/>
      <c r="D655" s="108"/>
    </row>
    <row r="656" spans="3:4" ht="12.75" customHeight="1" x14ac:dyDescent="0.2">
      <c r="C656" s="108"/>
      <c r="D656" s="108"/>
    </row>
    <row r="657" spans="3:4" ht="12.75" customHeight="1" x14ac:dyDescent="0.2">
      <c r="C657" s="108"/>
      <c r="D657" s="108"/>
    </row>
    <row r="658" spans="3:4" ht="12.75" customHeight="1" x14ac:dyDescent="0.2">
      <c r="C658" s="108"/>
      <c r="D658" s="108"/>
    </row>
    <row r="659" spans="3:4" ht="12.75" customHeight="1" x14ac:dyDescent="0.2">
      <c r="C659" s="108"/>
      <c r="D659" s="108"/>
    </row>
    <row r="660" spans="3:4" ht="12.75" customHeight="1" x14ac:dyDescent="0.2">
      <c r="C660" s="108"/>
      <c r="D660" s="108"/>
    </row>
    <row r="661" spans="3:4" ht="12.75" customHeight="1" x14ac:dyDescent="0.2">
      <c r="C661" s="108"/>
      <c r="D661" s="108"/>
    </row>
    <row r="662" spans="3:4" ht="12.75" customHeight="1" x14ac:dyDescent="0.2">
      <c r="C662" s="108"/>
      <c r="D662" s="108"/>
    </row>
    <row r="663" spans="3:4" ht="12.75" customHeight="1" x14ac:dyDescent="0.2">
      <c r="C663" s="108"/>
      <c r="D663" s="108"/>
    </row>
    <row r="664" spans="3:4" ht="12.75" customHeight="1" x14ac:dyDescent="0.2">
      <c r="C664" s="108"/>
      <c r="D664" s="108"/>
    </row>
    <row r="665" spans="3:4" ht="12.75" customHeight="1" x14ac:dyDescent="0.2">
      <c r="C665" s="108"/>
      <c r="D665" s="108"/>
    </row>
    <row r="666" spans="3:4" ht="12.75" customHeight="1" x14ac:dyDescent="0.2">
      <c r="C666" s="108"/>
      <c r="D666" s="108"/>
    </row>
    <row r="667" spans="3:4" ht="12.75" customHeight="1" x14ac:dyDescent="0.2">
      <c r="C667" s="108"/>
      <c r="D667" s="108"/>
    </row>
    <row r="668" spans="3:4" ht="12.75" customHeight="1" x14ac:dyDescent="0.2">
      <c r="C668" s="108"/>
      <c r="D668" s="108"/>
    </row>
    <row r="669" spans="3:4" ht="12.75" customHeight="1" x14ac:dyDescent="0.2">
      <c r="C669" s="108"/>
      <c r="D669" s="108"/>
    </row>
    <row r="670" spans="3:4" ht="12.75" customHeight="1" x14ac:dyDescent="0.2">
      <c r="C670" s="108"/>
      <c r="D670" s="108"/>
    </row>
    <row r="671" spans="3:4" ht="12.75" customHeight="1" x14ac:dyDescent="0.2">
      <c r="C671" s="108"/>
      <c r="D671" s="108"/>
    </row>
    <row r="672" spans="3:4" ht="12.75" customHeight="1" x14ac:dyDescent="0.2">
      <c r="C672" s="108"/>
      <c r="D672" s="108"/>
    </row>
    <row r="673" spans="3:4" ht="12.75" customHeight="1" x14ac:dyDescent="0.2">
      <c r="C673" s="108"/>
      <c r="D673" s="108"/>
    </row>
    <row r="674" spans="3:4" ht="12.75" customHeight="1" x14ac:dyDescent="0.2">
      <c r="C674" s="108"/>
      <c r="D674" s="108"/>
    </row>
    <row r="675" spans="3:4" ht="12.75" customHeight="1" x14ac:dyDescent="0.2">
      <c r="C675" s="108"/>
      <c r="D675" s="108"/>
    </row>
    <row r="676" spans="3:4" ht="12.75" customHeight="1" x14ac:dyDescent="0.2">
      <c r="C676" s="108"/>
      <c r="D676" s="108"/>
    </row>
    <row r="677" spans="3:4" ht="12.75" customHeight="1" x14ac:dyDescent="0.2">
      <c r="C677" s="108"/>
      <c r="D677" s="108"/>
    </row>
    <row r="678" spans="3:4" ht="12.75" customHeight="1" x14ac:dyDescent="0.2">
      <c r="C678" s="108"/>
      <c r="D678" s="108"/>
    </row>
    <row r="679" spans="3:4" ht="12.75" customHeight="1" x14ac:dyDescent="0.2">
      <c r="C679" s="108"/>
      <c r="D679" s="108"/>
    </row>
    <row r="680" spans="3:4" ht="12.75" customHeight="1" x14ac:dyDescent="0.2">
      <c r="C680" s="108"/>
      <c r="D680" s="108"/>
    </row>
    <row r="681" spans="3:4" ht="12.75" customHeight="1" x14ac:dyDescent="0.2">
      <c r="C681" s="108"/>
      <c r="D681" s="108"/>
    </row>
    <row r="682" spans="3:4" ht="12.75" customHeight="1" x14ac:dyDescent="0.2">
      <c r="C682" s="108"/>
      <c r="D682" s="108"/>
    </row>
    <row r="683" spans="3:4" ht="12.75" customHeight="1" x14ac:dyDescent="0.2">
      <c r="C683" s="108"/>
      <c r="D683" s="108"/>
    </row>
    <row r="684" spans="3:4" ht="12.75" customHeight="1" x14ac:dyDescent="0.2">
      <c r="C684" s="108"/>
      <c r="D684" s="108"/>
    </row>
    <row r="685" spans="3:4" ht="12.75" customHeight="1" x14ac:dyDescent="0.2">
      <c r="C685" s="108"/>
      <c r="D685" s="108"/>
    </row>
    <row r="686" spans="3:4" ht="12.75" customHeight="1" x14ac:dyDescent="0.2">
      <c r="C686" s="108"/>
      <c r="D686" s="108"/>
    </row>
    <row r="687" spans="3:4" ht="12.75" customHeight="1" x14ac:dyDescent="0.2">
      <c r="C687" s="108"/>
      <c r="D687" s="108"/>
    </row>
    <row r="688" spans="3:4" ht="12.75" customHeight="1" x14ac:dyDescent="0.2">
      <c r="C688" s="108"/>
      <c r="D688" s="108"/>
    </row>
    <row r="689" spans="3:4" ht="12.75" customHeight="1" x14ac:dyDescent="0.2">
      <c r="C689" s="108"/>
      <c r="D689" s="108"/>
    </row>
    <row r="690" spans="3:4" ht="12.75" customHeight="1" x14ac:dyDescent="0.2">
      <c r="C690" s="108"/>
      <c r="D690" s="108"/>
    </row>
    <row r="691" spans="3:4" ht="12.75" customHeight="1" x14ac:dyDescent="0.2">
      <c r="C691" s="108"/>
      <c r="D691" s="108"/>
    </row>
    <row r="692" spans="3:4" ht="12.75" customHeight="1" x14ac:dyDescent="0.2">
      <c r="C692" s="108"/>
      <c r="D692" s="108"/>
    </row>
    <row r="693" spans="3:4" ht="12.75" customHeight="1" x14ac:dyDescent="0.2">
      <c r="C693" s="108"/>
      <c r="D693" s="108"/>
    </row>
    <row r="694" spans="3:4" ht="12.75" customHeight="1" x14ac:dyDescent="0.2">
      <c r="C694" s="108"/>
      <c r="D694" s="108"/>
    </row>
    <row r="695" spans="3:4" ht="12.75" customHeight="1" x14ac:dyDescent="0.2">
      <c r="C695" s="108"/>
      <c r="D695" s="108"/>
    </row>
    <row r="696" spans="3:4" ht="12.75" customHeight="1" x14ac:dyDescent="0.2">
      <c r="C696" s="108"/>
      <c r="D696" s="108"/>
    </row>
    <row r="697" spans="3:4" ht="12.75" customHeight="1" x14ac:dyDescent="0.2">
      <c r="C697" s="108"/>
      <c r="D697" s="108"/>
    </row>
    <row r="698" spans="3:4" ht="12.75" customHeight="1" x14ac:dyDescent="0.2">
      <c r="C698" s="108"/>
      <c r="D698" s="108"/>
    </row>
    <row r="699" spans="3:4" ht="12.75" customHeight="1" x14ac:dyDescent="0.2">
      <c r="C699" s="108"/>
      <c r="D699" s="108"/>
    </row>
    <row r="700" spans="3:4" ht="12.75" customHeight="1" x14ac:dyDescent="0.2">
      <c r="C700" s="108"/>
      <c r="D700" s="108"/>
    </row>
    <row r="701" spans="3:4" ht="12.75" customHeight="1" x14ac:dyDescent="0.2">
      <c r="C701" s="108"/>
      <c r="D701" s="108"/>
    </row>
    <row r="702" spans="3:4" ht="12.75" customHeight="1" x14ac:dyDescent="0.2">
      <c r="C702" s="108"/>
      <c r="D702" s="108"/>
    </row>
    <row r="703" spans="3:4" ht="12.75" customHeight="1" x14ac:dyDescent="0.2">
      <c r="C703" s="108"/>
      <c r="D703" s="108"/>
    </row>
    <row r="704" spans="3:4" ht="12.75" customHeight="1" x14ac:dyDescent="0.2">
      <c r="C704" s="108"/>
      <c r="D704" s="108"/>
    </row>
    <row r="705" spans="3:4" ht="12.75" customHeight="1" x14ac:dyDescent="0.2">
      <c r="C705" s="108"/>
      <c r="D705" s="108"/>
    </row>
    <row r="706" spans="3:4" ht="12.75" customHeight="1" x14ac:dyDescent="0.2">
      <c r="C706" s="108"/>
      <c r="D706" s="108"/>
    </row>
    <row r="707" spans="3:4" ht="12.75" customHeight="1" x14ac:dyDescent="0.2">
      <c r="C707" s="108"/>
      <c r="D707" s="108"/>
    </row>
    <row r="708" spans="3:4" ht="12.75" customHeight="1" x14ac:dyDescent="0.2">
      <c r="C708" s="108"/>
      <c r="D708" s="108"/>
    </row>
    <row r="709" spans="3:4" ht="12.75" customHeight="1" x14ac:dyDescent="0.2">
      <c r="C709" s="108"/>
      <c r="D709" s="108"/>
    </row>
    <row r="710" spans="3:4" ht="12.75" customHeight="1" x14ac:dyDescent="0.2">
      <c r="C710" s="108"/>
      <c r="D710" s="108"/>
    </row>
    <row r="711" spans="3:4" ht="12.75" customHeight="1" x14ac:dyDescent="0.2">
      <c r="C711" s="108"/>
      <c r="D711" s="108"/>
    </row>
    <row r="712" spans="3:4" ht="12.75" customHeight="1" x14ac:dyDescent="0.2">
      <c r="C712" s="108"/>
      <c r="D712" s="108"/>
    </row>
    <row r="713" spans="3:4" ht="12.75" customHeight="1" x14ac:dyDescent="0.2">
      <c r="C713" s="108"/>
      <c r="D713" s="108"/>
    </row>
    <row r="714" spans="3:4" ht="12.75" customHeight="1" x14ac:dyDescent="0.2">
      <c r="C714" s="108"/>
      <c r="D714" s="108"/>
    </row>
    <row r="715" spans="3:4" ht="12.75" customHeight="1" x14ac:dyDescent="0.2">
      <c r="C715" s="108"/>
      <c r="D715" s="108"/>
    </row>
    <row r="716" spans="3:4" ht="12.75" customHeight="1" x14ac:dyDescent="0.2">
      <c r="C716" s="108"/>
      <c r="D716" s="108"/>
    </row>
    <row r="717" spans="3:4" ht="12.75" customHeight="1" x14ac:dyDescent="0.2">
      <c r="C717" s="108"/>
      <c r="D717" s="108"/>
    </row>
    <row r="718" spans="3:4" ht="12.75" customHeight="1" x14ac:dyDescent="0.2">
      <c r="C718" s="108"/>
      <c r="D718" s="108"/>
    </row>
    <row r="719" spans="3:4" ht="12.75" customHeight="1" x14ac:dyDescent="0.2">
      <c r="C719" s="108"/>
      <c r="D719" s="108"/>
    </row>
    <row r="720" spans="3:4" ht="12.75" customHeight="1" x14ac:dyDescent="0.2">
      <c r="C720" s="108"/>
      <c r="D720" s="108"/>
    </row>
    <row r="721" spans="3:4" ht="12.75" customHeight="1" x14ac:dyDescent="0.2">
      <c r="C721" s="108"/>
      <c r="D721" s="108"/>
    </row>
    <row r="722" spans="3:4" ht="12.75" customHeight="1" x14ac:dyDescent="0.2">
      <c r="C722" s="108"/>
      <c r="D722" s="108"/>
    </row>
    <row r="723" spans="3:4" ht="12.75" customHeight="1" x14ac:dyDescent="0.2">
      <c r="C723" s="108"/>
      <c r="D723" s="108"/>
    </row>
    <row r="724" spans="3:4" ht="12.75" customHeight="1" x14ac:dyDescent="0.2">
      <c r="C724" s="108"/>
      <c r="D724" s="108"/>
    </row>
    <row r="725" spans="3:4" ht="12.75" customHeight="1" x14ac:dyDescent="0.2">
      <c r="C725" s="108"/>
      <c r="D725" s="108"/>
    </row>
    <row r="726" spans="3:4" ht="12.75" customHeight="1" x14ac:dyDescent="0.2">
      <c r="C726" s="108"/>
      <c r="D726" s="108"/>
    </row>
    <row r="727" spans="3:4" ht="12.75" customHeight="1" x14ac:dyDescent="0.2">
      <c r="C727" s="108"/>
      <c r="D727" s="108"/>
    </row>
    <row r="728" spans="3:4" ht="12.75" customHeight="1" x14ac:dyDescent="0.2">
      <c r="C728" s="108"/>
      <c r="D728" s="108"/>
    </row>
    <row r="729" spans="3:4" ht="12.75" customHeight="1" x14ac:dyDescent="0.2">
      <c r="C729" s="108"/>
      <c r="D729" s="108"/>
    </row>
    <row r="730" spans="3:4" ht="12.75" customHeight="1" x14ac:dyDescent="0.2">
      <c r="C730" s="108"/>
      <c r="D730" s="108"/>
    </row>
    <row r="731" spans="3:4" ht="12.75" customHeight="1" x14ac:dyDescent="0.2">
      <c r="C731" s="108"/>
      <c r="D731" s="108"/>
    </row>
    <row r="732" spans="3:4" ht="12.75" customHeight="1" x14ac:dyDescent="0.2">
      <c r="C732" s="108"/>
      <c r="D732" s="108"/>
    </row>
    <row r="733" spans="3:4" ht="12.75" customHeight="1" x14ac:dyDescent="0.2">
      <c r="C733" s="108"/>
      <c r="D733" s="108"/>
    </row>
    <row r="734" spans="3:4" ht="12.75" customHeight="1" x14ac:dyDescent="0.2">
      <c r="C734" s="108"/>
      <c r="D734" s="108"/>
    </row>
    <row r="735" spans="3:4" ht="12.75" customHeight="1" x14ac:dyDescent="0.2">
      <c r="C735" s="108"/>
      <c r="D735" s="108"/>
    </row>
    <row r="736" spans="3:4" ht="12.75" customHeight="1" x14ac:dyDescent="0.2">
      <c r="C736" s="108"/>
      <c r="D736" s="108"/>
    </row>
    <row r="737" spans="3:4" ht="12.75" customHeight="1" x14ac:dyDescent="0.2">
      <c r="C737" s="108"/>
      <c r="D737" s="108"/>
    </row>
    <row r="738" spans="3:4" ht="12.75" customHeight="1" x14ac:dyDescent="0.2">
      <c r="C738" s="108"/>
      <c r="D738" s="108"/>
    </row>
    <row r="739" spans="3:4" ht="12.75" customHeight="1" x14ac:dyDescent="0.2">
      <c r="C739" s="108"/>
      <c r="D739" s="108"/>
    </row>
    <row r="740" spans="3:4" ht="12.75" customHeight="1" x14ac:dyDescent="0.2">
      <c r="C740" s="108"/>
      <c r="D740" s="108"/>
    </row>
    <row r="741" spans="3:4" ht="12.75" customHeight="1" x14ac:dyDescent="0.2">
      <c r="C741" s="108"/>
      <c r="D741" s="108"/>
    </row>
    <row r="742" spans="3:4" ht="12.75" customHeight="1" x14ac:dyDescent="0.2">
      <c r="C742" s="108"/>
      <c r="D742" s="108"/>
    </row>
    <row r="743" spans="3:4" ht="12.75" customHeight="1" x14ac:dyDescent="0.2">
      <c r="C743" s="108"/>
      <c r="D743" s="108"/>
    </row>
    <row r="744" spans="3:4" ht="12.75" customHeight="1" x14ac:dyDescent="0.2">
      <c r="C744" s="108"/>
      <c r="D744" s="108"/>
    </row>
    <row r="745" spans="3:4" ht="12.75" customHeight="1" x14ac:dyDescent="0.2">
      <c r="C745" s="108"/>
      <c r="D745" s="108"/>
    </row>
    <row r="746" spans="3:4" ht="12.75" customHeight="1" x14ac:dyDescent="0.2">
      <c r="C746" s="108"/>
      <c r="D746" s="108"/>
    </row>
    <row r="747" spans="3:4" ht="12.75" customHeight="1" x14ac:dyDescent="0.2">
      <c r="C747" s="108"/>
      <c r="D747" s="108"/>
    </row>
    <row r="748" spans="3:4" ht="12.75" customHeight="1" x14ac:dyDescent="0.2">
      <c r="C748" s="108"/>
      <c r="D748" s="108"/>
    </row>
    <row r="749" spans="3:4" ht="12.75" customHeight="1" x14ac:dyDescent="0.2">
      <c r="C749" s="108"/>
      <c r="D749" s="108"/>
    </row>
    <row r="750" spans="3:4" ht="12.75" customHeight="1" x14ac:dyDescent="0.2">
      <c r="C750" s="108"/>
      <c r="D750" s="108"/>
    </row>
    <row r="751" spans="3:4" ht="12.75" customHeight="1" x14ac:dyDescent="0.2">
      <c r="C751" s="108"/>
      <c r="D751" s="108"/>
    </row>
    <row r="752" spans="3:4" ht="12.75" customHeight="1" x14ac:dyDescent="0.2">
      <c r="C752" s="108"/>
      <c r="D752" s="108"/>
    </row>
    <row r="753" spans="3:4" ht="12.75" customHeight="1" x14ac:dyDescent="0.2">
      <c r="C753" s="108"/>
      <c r="D753" s="108"/>
    </row>
    <row r="754" spans="3:4" ht="12.75" customHeight="1" x14ac:dyDescent="0.2">
      <c r="C754" s="108"/>
      <c r="D754" s="108"/>
    </row>
    <row r="755" spans="3:4" ht="12.75" customHeight="1" x14ac:dyDescent="0.2">
      <c r="C755" s="108"/>
      <c r="D755" s="108"/>
    </row>
    <row r="756" spans="3:4" ht="12.75" customHeight="1" x14ac:dyDescent="0.2">
      <c r="C756" s="108"/>
      <c r="D756" s="108"/>
    </row>
    <row r="757" spans="3:4" ht="12.75" customHeight="1" x14ac:dyDescent="0.2">
      <c r="C757" s="108"/>
      <c r="D757" s="108"/>
    </row>
    <row r="758" spans="3:4" ht="12.75" customHeight="1" x14ac:dyDescent="0.2">
      <c r="C758" s="108"/>
      <c r="D758" s="108"/>
    </row>
    <row r="759" spans="3:4" ht="12.75" customHeight="1" x14ac:dyDescent="0.2">
      <c r="C759" s="108"/>
      <c r="D759" s="108"/>
    </row>
    <row r="760" spans="3:4" ht="12.75" customHeight="1" x14ac:dyDescent="0.2">
      <c r="C760" s="108"/>
      <c r="D760" s="108"/>
    </row>
    <row r="761" spans="3:4" ht="12.75" customHeight="1" x14ac:dyDescent="0.2">
      <c r="C761" s="108"/>
      <c r="D761" s="108"/>
    </row>
    <row r="762" spans="3:4" ht="12.75" customHeight="1" x14ac:dyDescent="0.2">
      <c r="C762" s="108"/>
      <c r="D762" s="108"/>
    </row>
    <row r="763" spans="3:4" ht="12.75" customHeight="1" x14ac:dyDescent="0.2">
      <c r="C763" s="108"/>
      <c r="D763" s="108"/>
    </row>
    <row r="764" spans="3:4" ht="12.75" customHeight="1" x14ac:dyDescent="0.2">
      <c r="C764" s="108"/>
      <c r="D764" s="108"/>
    </row>
    <row r="765" spans="3:4" ht="12.75" customHeight="1" x14ac:dyDescent="0.2">
      <c r="C765" s="108"/>
      <c r="D765" s="108"/>
    </row>
    <row r="766" spans="3:4" ht="12.75" customHeight="1" x14ac:dyDescent="0.2">
      <c r="C766" s="108"/>
      <c r="D766" s="108"/>
    </row>
    <row r="767" spans="3:4" ht="12.75" customHeight="1" x14ac:dyDescent="0.2">
      <c r="C767" s="108"/>
      <c r="D767" s="108"/>
    </row>
    <row r="768" spans="3:4" ht="12.75" customHeight="1" x14ac:dyDescent="0.2">
      <c r="C768" s="108"/>
      <c r="D768" s="108"/>
    </row>
    <row r="769" spans="3:4" ht="12.75" customHeight="1" x14ac:dyDescent="0.2">
      <c r="C769" s="108"/>
      <c r="D769" s="108"/>
    </row>
    <row r="770" spans="3:4" ht="12.75" customHeight="1" x14ac:dyDescent="0.2">
      <c r="C770" s="108"/>
      <c r="D770" s="108"/>
    </row>
    <row r="771" spans="3:4" ht="12.75" customHeight="1" x14ac:dyDescent="0.2">
      <c r="C771" s="108"/>
      <c r="D771" s="108"/>
    </row>
    <row r="772" spans="3:4" ht="12.75" customHeight="1" x14ac:dyDescent="0.2">
      <c r="C772" s="108"/>
      <c r="D772" s="108"/>
    </row>
    <row r="773" spans="3:4" ht="12.75" customHeight="1" x14ac:dyDescent="0.2">
      <c r="C773" s="108"/>
      <c r="D773" s="108"/>
    </row>
    <row r="774" spans="3:4" ht="12.75" customHeight="1" x14ac:dyDescent="0.2">
      <c r="C774" s="108"/>
      <c r="D774" s="108"/>
    </row>
    <row r="775" spans="3:4" ht="12.75" customHeight="1" x14ac:dyDescent="0.2">
      <c r="C775" s="108"/>
      <c r="D775" s="108"/>
    </row>
    <row r="776" spans="3:4" ht="12.75" customHeight="1" x14ac:dyDescent="0.2">
      <c r="C776" s="108"/>
      <c r="D776" s="108"/>
    </row>
    <row r="777" spans="3:4" ht="12.75" customHeight="1" x14ac:dyDescent="0.2">
      <c r="C777" s="108"/>
      <c r="D777" s="108"/>
    </row>
    <row r="778" spans="3:4" ht="12.75" customHeight="1" x14ac:dyDescent="0.2">
      <c r="C778" s="108"/>
      <c r="D778" s="108"/>
    </row>
    <row r="779" spans="3:4" ht="12.75" customHeight="1" x14ac:dyDescent="0.2">
      <c r="C779" s="108"/>
      <c r="D779" s="108"/>
    </row>
    <row r="780" spans="3:4" ht="12.75" customHeight="1" x14ac:dyDescent="0.2">
      <c r="C780" s="108"/>
      <c r="D780" s="108"/>
    </row>
    <row r="781" spans="3:4" ht="12.75" customHeight="1" x14ac:dyDescent="0.2">
      <c r="C781" s="108"/>
      <c r="D781" s="108"/>
    </row>
    <row r="782" spans="3:4" ht="12.75" customHeight="1" x14ac:dyDescent="0.2">
      <c r="C782" s="108"/>
      <c r="D782" s="108"/>
    </row>
    <row r="783" spans="3:4" ht="12.75" customHeight="1" x14ac:dyDescent="0.2">
      <c r="C783" s="108"/>
      <c r="D783" s="108"/>
    </row>
    <row r="784" spans="3:4" ht="12.75" customHeight="1" x14ac:dyDescent="0.2">
      <c r="C784" s="108"/>
      <c r="D784" s="108"/>
    </row>
    <row r="785" spans="3:4" ht="12.75" customHeight="1" x14ac:dyDescent="0.2">
      <c r="C785" s="108"/>
      <c r="D785" s="108"/>
    </row>
    <row r="786" spans="3:4" ht="12.75" customHeight="1" x14ac:dyDescent="0.2">
      <c r="C786" s="108"/>
      <c r="D786" s="108"/>
    </row>
    <row r="787" spans="3:4" ht="12.75" customHeight="1" x14ac:dyDescent="0.2">
      <c r="C787" s="108"/>
      <c r="D787" s="108"/>
    </row>
    <row r="788" spans="3:4" ht="12.75" customHeight="1" x14ac:dyDescent="0.2">
      <c r="C788" s="108"/>
      <c r="D788" s="108"/>
    </row>
    <row r="789" spans="3:4" ht="12.75" customHeight="1" x14ac:dyDescent="0.2">
      <c r="C789" s="108"/>
      <c r="D789" s="108"/>
    </row>
    <row r="790" spans="3:4" ht="12.75" customHeight="1" x14ac:dyDescent="0.2">
      <c r="C790" s="108"/>
      <c r="D790" s="108"/>
    </row>
    <row r="791" spans="3:4" ht="12.75" customHeight="1" x14ac:dyDescent="0.2">
      <c r="C791" s="108"/>
      <c r="D791" s="108"/>
    </row>
    <row r="792" spans="3:4" ht="12.75" customHeight="1" x14ac:dyDescent="0.2">
      <c r="C792" s="108"/>
      <c r="D792" s="108"/>
    </row>
    <row r="793" spans="3:4" ht="12.75" customHeight="1" x14ac:dyDescent="0.2">
      <c r="C793" s="108"/>
      <c r="D793" s="108"/>
    </row>
    <row r="794" spans="3:4" ht="12.75" customHeight="1" x14ac:dyDescent="0.2">
      <c r="C794" s="108"/>
      <c r="D794" s="108"/>
    </row>
    <row r="795" spans="3:4" ht="12.75" customHeight="1" x14ac:dyDescent="0.2">
      <c r="C795" s="108"/>
      <c r="D795" s="108"/>
    </row>
    <row r="796" spans="3:4" ht="12.75" customHeight="1" x14ac:dyDescent="0.2">
      <c r="C796" s="108"/>
      <c r="D796" s="108"/>
    </row>
    <row r="797" spans="3:4" ht="12.75" customHeight="1" x14ac:dyDescent="0.2">
      <c r="C797" s="108"/>
      <c r="D797" s="108"/>
    </row>
    <row r="798" spans="3:4" ht="12.75" customHeight="1" x14ac:dyDescent="0.2">
      <c r="C798" s="108"/>
      <c r="D798" s="108"/>
    </row>
    <row r="799" spans="3:4" ht="12.75" customHeight="1" x14ac:dyDescent="0.2">
      <c r="C799" s="108"/>
      <c r="D799" s="108"/>
    </row>
    <row r="800" spans="3:4" ht="12.75" customHeight="1" x14ac:dyDescent="0.2">
      <c r="C800" s="108"/>
      <c r="D800" s="108"/>
    </row>
    <row r="801" spans="3:4" ht="12.75" customHeight="1" x14ac:dyDescent="0.2">
      <c r="C801" s="108"/>
      <c r="D801" s="108"/>
    </row>
    <row r="802" spans="3:4" ht="12.75" customHeight="1" x14ac:dyDescent="0.2">
      <c r="C802" s="108"/>
      <c r="D802" s="108"/>
    </row>
    <row r="803" spans="3:4" ht="12.75" customHeight="1" x14ac:dyDescent="0.2">
      <c r="C803" s="108"/>
      <c r="D803" s="108"/>
    </row>
    <row r="804" spans="3:4" ht="12.75" customHeight="1" x14ac:dyDescent="0.2">
      <c r="C804" s="108"/>
      <c r="D804" s="108"/>
    </row>
    <row r="805" spans="3:4" ht="12.75" customHeight="1" x14ac:dyDescent="0.2">
      <c r="C805" s="108"/>
      <c r="D805" s="108"/>
    </row>
    <row r="806" spans="3:4" ht="12.75" customHeight="1" x14ac:dyDescent="0.2">
      <c r="C806" s="108"/>
      <c r="D806" s="108"/>
    </row>
    <row r="807" spans="3:4" ht="12.75" customHeight="1" x14ac:dyDescent="0.2">
      <c r="C807" s="108"/>
      <c r="D807" s="108"/>
    </row>
    <row r="808" spans="3:4" ht="12.75" customHeight="1" x14ac:dyDescent="0.2">
      <c r="C808" s="108"/>
      <c r="D808" s="108"/>
    </row>
    <row r="809" spans="3:4" ht="12.75" customHeight="1" x14ac:dyDescent="0.2">
      <c r="C809" s="108"/>
      <c r="D809" s="108"/>
    </row>
    <row r="810" spans="3:4" ht="12.75" customHeight="1" x14ac:dyDescent="0.2">
      <c r="C810" s="108"/>
      <c r="D810" s="108"/>
    </row>
    <row r="811" spans="3:4" ht="12.75" customHeight="1" x14ac:dyDescent="0.2">
      <c r="C811" s="108"/>
      <c r="D811" s="108"/>
    </row>
    <row r="812" spans="3:4" ht="12.75" customHeight="1" x14ac:dyDescent="0.2">
      <c r="C812" s="108"/>
      <c r="D812" s="108"/>
    </row>
    <row r="813" spans="3:4" ht="12.75" customHeight="1" x14ac:dyDescent="0.2">
      <c r="C813" s="108"/>
      <c r="D813" s="108"/>
    </row>
    <row r="814" spans="3:4" ht="12.75" customHeight="1" x14ac:dyDescent="0.2">
      <c r="C814" s="108"/>
      <c r="D814" s="108"/>
    </row>
    <row r="815" spans="3:4" ht="12.75" customHeight="1" x14ac:dyDescent="0.2">
      <c r="C815" s="108"/>
      <c r="D815" s="108"/>
    </row>
    <row r="816" spans="3:4" ht="12.75" customHeight="1" x14ac:dyDescent="0.2">
      <c r="C816" s="108"/>
      <c r="D816" s="108"/>
    </row>
    <row r="817" spans="3:4" ht="12.75" customHeight="1" x14ac:dyDescent="0.2">
      <c r="C817" s="108"/>
      <c r="D817" s="108"/>
    </row>
    <row r="818" spans="3:4" ht="12.75" customHeight="1" x14ac:dyDescent="0.2">
      <c r="C818" s="108"/>
      <c r="D818" s="108"/>
    </row>
    <row r="819" spans="3:4" ht="12.75" customHeight="1" x14ac:dyDescent="0.2">
      <c r="C819" s="108"/>
      <c r="D819" s="108"/>
    </row>
    <row r="820" spans="3:4" ht="12.75" customHeight="1" x14ac:dyDescent="0.2">
      <c r="C820" s="108"/>
      <c r="D820" s="108"/>
    </row>
    <row r="821" spans="3:4" ht="12.75" customHeight="1" x14ac:dyDescent="0.2">
      <c r="C821" s="108"/>
      <c r="D821" s="108"/>
    </row>
    <row r="822" spans="3:4" ht="12.75" customHeight="1" x14ac:dyDescent="0.2">
      <c r="C822" s="108"/>
      <c r="D822" s="108"/>
    </row>
    <row r="823" spans="3:4" ht="12.75" customHeight="1" x14ac:dyDescent="0.2">
      <c r="C823" s="108"/>
      <c r="D823" s="108"/>
    </row>
    <row r="824" spans="3:4" ht="12.75" customHeight="1" x14ac:dyDescent="0.2">
      <c r="C824" s="108"/>
      <c r="D824" s="108"/>
    </row>
    <row r="825" spans="3:4" ht="12.75" customHeight="1" x14ac:dyDescent="0.2">
      <c r="C825" s="108"/>
      <c r="D825" s="108"/>
    </row>
    <row r="826" spans="3:4" ht="12.75" customHeight="1" x14ac:dyDescent="0.2">
      <c r="C826" s="108"/>
      <c r="D826" s="108"/>
    </row>
    <row r="827" spans="3:4" ht="12.75" customHeight="1" x14ac:dyDescent="0.2">
      <c r="C827" s="108"/>
      <c r="D827" s="108"/>
    </row>
    <row r="828" spans="3:4" ht="12.75" customHeight="1" x14ac:dyDescent="0.2">
      <c r="C828" s="108"/>
      <c r="D828" s="108"/>
    </row>
    <row r="829" spans="3:4" ht="12.75" customHeight="1" x14ac:dyDescent="0.2">
      <c r="C829" s="108"/>
      <c r="D829" s="108"/>
    </row>
    <row r="830" spans="3:4" ht="12.75" customHeight="1" x14ac:dyDescent="0.2">
      <c r="C830" s="108"/>
      <c r="D830" s="108"/>
    </row>
    <row r="831" spans="3:4" ht="12.75" customHeight="1" x14ac:dyDescent="0.2">
      <c r="C831" s="108"/>
      <c r="D831" s="108"/>
    </row>
    <row r="832" spans="3:4" ht="12.75" customHeight="1" x14ac:dyDescent="0.2">
      <c r="C832" s="108"/>
      <c r="D832" s="108"/>
    </row>
    <row r="833" spans="3:4" ht="12.75" customHeight="1" x14ac:dyDescent="0.2">
      <c r="C833" s="108"/>
      <c r="D833" s="108"/>
    </row>
    <row r="834" spans="3:4" ht="12.75" customHeight="1" x14ac:dyDescent="0.2">
      <c r="C834" s="108"/>
      <c r="D834" s="108"/>
    </row>
    <row r="835" spans="3:4" ht="12.75" customHeight="1" x14ac:dyDescent="0.2">
      <c r="C835" s="108"/>
      <c r="D835" s="108"/>
    </row>
    <row r="836" spans="3:4" ht="12.75" customHeight="1" x14ac:dyDescent="0.2">
      <c r="C836" s="108"/>
      <c r="D836" s="108"/>
    </row>
    <row r="837" spans="3:4" ht="12.75" customHeight="1" x14ac:dyDescent="0.2">
      <c r="C837" s="108"/>
      <c r="D837" s="108"/>
    </row>
    <row r="838" spans="3:4" ht="12.75" customHeight="1" x14ac:dyDescent="0.2">
      <c r="C838" s="108"/>
      <c r="D838" s="108"/>
    </row>
    <row r="839" spans="3:4" ht="12.75" customHeight="1" x14ac:dyDescent="0.2">
      <c r="C839" s="108"/>
      <c r="D839" s="108"/>
    </row>
    <row r="840" spans="3:4" ht="12.75" customHeight="1" x14ac:dyDescent="0.2">
      <c r="C840" s="108"/>
      <c r="D840" s="108"/>
    </row>
    <row r="841" spans="3:4" ht="12.75" customHeight="1" x14ac:dyDescent="0.2">
      <c r="C841" s="108"/>
      <c r="D841" s="108"/>
    </row>
    <row r="842" spans="3:4" ht="12.75" customHeight="1" x14ac:dyDescent="0.2">
      <c r="C842" s="108"/>
      <c r="D842" s="108"/>
    </row>
    <row r="843" spans="3:4" ht="12.75" customHeight="1" x14ac:dyDescent="0.2">
      <c r="C843" s="108"/>
      <c r="D843" s="108"/>
    </row>
    <row r="844" spans="3:4" ht="12.75" customHeight="1" x14ac:dyDescent="0.2">
      <c r="C844" s="108"/>
      <c r="D844" s="108"/>
    </row>
    <row r="845" spans="3:4" ht="12.75" customHeight="1" x14ac:dyDescent="0.2">
      <c r="C845" s="108"/>
      <c r="D845" s="108"/>
    </row>
    <row r="846" spans="3:4" ht="12.75" customHeight="1" x14ac:dyDescent="0.2">
      <c r="C846" s="108"/>
      <c r="D846" s="108"/>
    </row>
    <row r="847" spans="3:4" ht="12.75" customHeight="1" x14ac:dyDescent="0.2">
      <c r="C847" s="108"/>
      <c r="D847" s="108"/>
    </row>
    <row r="848" spans="3:4" ht="12.75" customHeight="1" x14ac:dyDescent="0.2">
      <c r="C848" s="108"/>
      <c r="D848" s="108"/>
    </row>
    <row r="849" spans="3:4" ht="12.75" customHeight="1" x14ac:dyDescent="0.2">
      <c r="C849" s="108"/>
      <c r="D849" s="108"/>
    </row>
    <row r="850" spans="3:4" ht="12.75" customHeight="1" x14ac:dyDescent="0.2">
      <c r="C850" s="108"/>
      <c r="D850" s="108"/>
    </row>
    <row r="851" spans="3:4" ht="12.75" customHeight="1" x14ac:dyDescent="0.2">
      <c r="C851" s="108"/>
      <c r="D851" s="108"/>
    </row>
    <row r="852" spans="3:4" ht="12.75" customHeight="1" x14ac:dyDescent="0.2">
      <c r="C852" s="108"/>
      <c r="D852" s="108"/>
    </row>
    <row r="853" spans="3:4" ht="12.75" customHeight="1" x14ac:dyDescent="0.2">
      <c r="C853" s="108"/>
      <c r="D853" s="108"/>
    </row>
    <row r="854" spans="3:4" ht="12.75" customHeight="1" x14ac:dyDescent="0.2">
      <c r="C854" s="108"/>
      <c r="D854" s="108"/>
    </row>
    <row r="855" spans="3:4" ht="12.75" customHeight="1" x14ac:dyDescent="0.2">
      <c r="C855" s="108"/>
      <c r="D855" s="108"/>
    </row>
    <row r="856" spans="3:4" ht="12.75" customHeight="1" x14ac:dyDescent="0.2">
      <c r="C856" s="108"/>
      <c r="D856" s="108"/>
    </row>
    <row r="857" spans="3:4" ht="12.75" customHeight="1" x14ac:dyDescent="0.2">
      <c r="C857" s="108"/>
      <c r="D857" s="108"/>
    </row>
    <row r="858" spans="3:4" ht="12.75" customHeight="1" x14ac:dyDescent="0.2">
      <c r="C858" s="108"/>
      <c r="D858" s="108"/>
    </row>
    <row r="859" spans="3:4" ht="12.75" customHeight="1" x14ac:dyDescent="0.2">
      <c r="C859" s="108"/>
      <c r="D859" s="108"/>
    </row>
    <row r="860" spans="3:4" ht="12.75" customHeight="1" x14ac:dyDescent="0.2">
      <c r="C860" s="108"/>
      <c r="D860" s="108"/>
    </row>
    <row r="861" spans="3:4" ht="12.75" customHeight="1" x14ac:dyDescent="0.2">
      <c r="C861" s="108"/>
      <c r="D861" s="108"/>
    </row>
    <row r="862" spans="3:4" ht="12.75" customHeight="1" x14ac:dyDescent="0.2">
      <c r="C862" s="108"/>
      <c r="D862" s="108"/>
    </row>
    <row r="863" spans="3:4" ht="12.75" customHeight="1" x14ac:dyDescent="0.2">
      <c r="C863" s="108"/>
      <c r="D863" s="108"/>
    </row>
    <row r="864" spans="3:4" ht="12.75" customHeight="1" x14ac:dyDescent="0.2">
      <c r="C864" s="108"/>
      <c r="D864" s="108"/>
    </row>
    <row r="865" spans="3:4" ht="12.75" customHeight="1" x14ac:dyDescent="0.2">
      <c r="C865" s="108"/>
      <c r="D865" s="108"/>
    </row>
    <row r="866" spans="3:4" ht="12.75" customHeight="1" x14ac:dyDescent="0.2">
      <c r="C866" s="108"/>
      <c r="D866" s="108"/>
    </row>
    <row r="867" spans="3:4" ht="12.75" customHeight="1" x14ac:dyDescent="0.2">
      <c r="C867" s="108"/>
      <c r="D867" s="108"/>
    </row>
    <row r="868" spans="3:4" ht="12.75" customHeight="1" x14ac:dyDescent="0.2">
      <c r="C868" s="108"/>
      <c r="D868" s="108"/>
    </row>
    <row r="869" spans="3:4" ht="12.75" customHeight="1" x14ac:dyDescent="0.2">
      <c r="C869" s="108"/>
      <c r="D869" s="108"/>
    </row>
    <row r="870" spans="3:4" ht="12.75" customHeight="1" x14ac:dyDescent="0.2">
      <c r="C870" s="108"/>
      <c r="D870" s="108"/>
    </row>
    <row r="871" spans="3:4" ht="12.75" customHeight="1" x14ac:dyDescent="0.2">
      <c r="C871" s="108"/>
      <c r="D871" s="108"/>
    </row>
    <row r="872" spans="3:4" ht="12.75" customHeight="1" x14ac:dyDescent="0.2">
      <c r="C872" s="108"/>
      <c r="D872" s="108"/>
    </row>
    <row r="873" spans="3:4" ht="12.75" customHeight="1" x14ac:dyDescent="0.2">
      <c r="C873" s="108"/>
      <c r="D873" s="108"/>
    </row>
    <row r="874" spans="3:4" ht="12.75" customHeight="1" x14ac:dyDescent="0.2">
      <c r="C874" s="108"/>
      <c r="D874" s="108"/>
    </row>
    <row r="875" spans="3:4" ht="12.75" customHeight="1" x14ac:dyDescent="0.2">
      <c r="C875" s="108"/>
      <c r="D875" s="108"/>
    </row>
    <row r="876" spans="3:4" ht="12.75" customHeight="1" x14ac:dyDescent="0.2">
      <c r="C876" s="108"/>
      <c r="D876" s="108"/>
    </row>
    <row r="877" spans="3:4" ht="12.75" customHeight="1" x14ac:dyDescent="0.2">
      <c r="C877" s="108"/>
      <c r="D877" s="108"/>
    </row>
    <row r="878" spans="3:4" ht="12.75" customHeight="1" x14ac:dyDescent="0.2">
      <c r="C878" s="108"/>
      <c r="D878" s="108"/>
    </row>
    <row r="879" spans="3:4" ht="12.75" customHeight="1" x14ac:dyDescent="0.2">
      <c r="C879" s="108"/>
      <c r="D879" s="108"/>
    </row>
    <row r="880" spans="3:4" ht="12.75" customHeight="1" x14ac:dyDescent="0.2">
      <c r="C880" s="108"/>
      <c r="D880" s="108"/>
    </row>
    <row r="881" spans="3:4" ht="12.75" customHeight="1" x14ac:dyDescent="0.2">
      <c r="C881" s="108"/>
      <c r="D881" s="108"/>
    </row>
    <row r="882" spans="3:4" ht="12.75" customHeight="1" x14ac:dyDescent="0.2">
      <c r="C882" s="108"/>
      <c r="D882" s="108"/>
    </row>
    <row r="883" spans="3:4" ht="12.75" customHeight="1" x14ac:dyDescent="0.2">
      <c r="C883" s="108"/>
      <c r="D883" s="108"/>
    </row>
    <row r="884" spans="3:4" ht="12.75" customHeight="1" x14ac:dyDescent="0.2">
      <c r="C884" s="108"/>
      <c r="D884" s="108"/>
    </row>
    <row r="885" spans="3:4" ht="12.75" customHeight="1" x14ac:dyDescent="0.2">
      <c r="C885" s="108"/>
      <c r="D885" s="108"/>
    </row>
    <row r="886" spans="3:4" ht="12.75" customHeight="1" x14ac:dyDescent="0.2">
      <c r="C886" s="108"/>
      <c r="D886" s="108"/>
    </row>
    <row r="887" spans="3:4" ht="12.75" customHeight="1" x14ac:dyDescent="0.2">
      <c r="C887" s="108"/>
      <c r="D887" s="108"/>
    </row>
    <row r="888" spans="3:4" ht="12.75" customHeight="1" x14ac:dyDescent="0.2">
      <c r="C888" s="108"/>
      <c r="D888" s="108"/>
    </row>
    <row r="889" spans="3:4" ht="12.75" customHeight="1" x14ac:dyDescent="0.2">
      <c r="C889" s="108"/>
      <c r="D889" s="108"/>
    </row>
    <row r="890" spans="3:4" ht="12.75" customHeight="1" x14ac:dyDescent="0.2">
      <c r="C890" s="108"/>
      <c r="D890" s="108"/>
    </row>
    <row r="891" spans="3:4" ht="12.75" customHeight="1" x14ac:dyDescent="0.2">
      <c r="C891" s="108"/>
      <c r="D891" s="108"/>
    </row>
    <row r="892" spans="3:4" ht="12.75" customHeight="1" x14ac:dyDescent="0.2">
      <c r="C892" s="108"/>
      <c r="D892" s="108"/>
    </row>
    <row r="893" spans="3:4" ht="12.75" customHeight="1" x14ac:dyDescent="0.2">
      <c r="C893" s="108"/>
      <c r="D893" s="108"/>
    </row>
    <row r="894" spans="3:4" ht="12.75" customHeight="1" x14ac:dyDescent="0.2">
      <c r="C894" s="108"/>
      <c r="D894" s="108"/>
    </row>
    <row r="895" spans="3:4" ht="12.75" customHeight="1" x14ac:dyDescent="0.2">
      <c r="C895" s="108"/>
      <c r="D895" s="108"/>
    </row>
    <row r="896" spans="3:4" ht="12.75" customHeight="1" x14ac:dyDescent="0.2">
      <c r="C896" s="108"/>
      <c r="D896" s="108"/>
    </row>
    <row r="897" spans="3:4" ht="12.75" customHeight="1" x14ac:dyDescent="0.2">
      <c r="C897" s="108"/>
      <c r="D897" s="108"/>
    </row>
    <row r="898" spans="3:4" ht="12.75" customHeight="1" x14ac:dyDescent="0.2">
      <c r="C898" s="108"/>
      <c r="D898" s="108"/>
    </row>
    <row r="899" spans="3:4" ht="12.75" customHeight="1" x14ac:dyDescent="0.2">
      <c r="C899" s="108"/>
      <c r="D899" s="108"/>
    </row>
    <row r="900" spans="3:4" ht="12.75" customHeight="1" x14ac:dyDescent="0.2">
      <c r="C900" s="108"/>
      <c r="D900" s="108"/>
    </row>
    <row r="901" spans="3:4" ht="12.75" customHeight="1" x14ac:dyDescent="0.2">
      <c r="C901" s="108"/>
      <c r="D901" s="108"/>
    </row>
    <row r="902" spans="3:4" ht="12.75" customHeight="1" x14ac:dyDescent="0.2">
      <c r="C902" s="108"/>
      <c r="D902" s="108"/>
    </row>
    <row r="903" spans="3:4" ht="12.75" customHeight="1" x14ac:dyDescent="0.2">
      <c r="C903" s="108"/>
      <c r="D903" s="108"/>
    </row>
    <row r="904" spans="3:4" ht="12.75" customHeight="1" x14ac:dyDescent="0.2">
      <c r="C904" s="108"/>
      <c r="D904" s="108"/>
    </row>
    <row r="905" spans="3:4" ht="12.75" customHeight="1" x14ac:dyDescent="0.2">
      <c r="C905" s="108"/>
      <c r="D905" s="108"/>
    </row>
    <row r="906" spans="3:4" ht="12.75" customHeight="1" x14ac:dyDescent="0.2">
      <c r="C906" s="108"/>
      <c r="D906" s="108"/>
    </row>
    <row r="907" spans="3:4" ht="12.75" customHeight="1" x14ac:dyDescent="0.2">
      <c r="C907" s="108"/>
      <c r="D907" s="108"/>
    </row>
    <row r="908" spans="3:4" ht="12.75" customHeight="1" x14ac:dyDescent="0.2">
      <c r="C908" s="108"/>
      <c r="D908" s="108"/>
    </row>
    <row r="909" spans="3:4" ht="12.75" customHeight="1" x14ac:dyDescent="0.2">
      <c r="C909" s="108"/>
      <c r="D909" s="108"/>
    </row>
    <row r="910" spans="3:4" ht="12.75" customHeight="1" x14ac:dyDescent="0.2">
      <c r="C910" s="108"/>
      <c r="D910" s="108"/>
    </row>
    <row r="911" spans="3:4" ht="12.75" customHeight="1" x14ac:dyDescent="0.2">
      <c r="C911" s="108"/>
      <c r="D911" s="108"/>
    </row>
    <row r="912" spans="3:4" ht="12.75" customHeight="1" x14ac:dyDescent="0.2">
      <c r="C912" s="108"/>
      <c r="D912" s="108"/>
    </row>
    <row r="913" spans="3:4" ht="12.75" customHeight="1" x14ac:dyDescent="0.2">
      <c r="C913" s="108"/>
      <c r="D913" s="108"/>
    </row>
    <row r="914" spans="3:4" ht="12.75" customHeight="1" x14ac:dyDescent="0.2">
      <c r="C914" s="108"/>
      <c r="D914" s="108"/>
    </row>
    <row r="915" spans="3:4" ht="12.75" customHeight="1" x14ac:dyDescent="0.2">
      <c r="C915" s="108"/>
      <c r="D915" s="108"/>
    </row>
    <row r="916" spans="3:4" ht="12.75" customHeight="1" x14ac:dyDescent="0.2">
      <c r="C916" s="108"/>
      <c r="D916" s="108"/>
    </row>
    <row r="917" spans="3:4" ht="12.75" customHeight="1" x14ac:dyDescent="0.2">
      <c r="C917" s="108"/>
      <c r="D917" s="108"/>
    </row>
    <row r="918" spans="3:4" ht="12.75" customHeight="1" x14ac:dyDescent="0.2">
      <c r="C918" s="108"/>
      <c r="D918" s="108"/>
    </row>
    <row r="919" spans="3:4" ht="12.75" customHeight="1" x14ac:dyDescent="0.2">
      <c r="C919" s="108"/>
      <c r="D919" s="108"/>
    </row>
    <row r="920" spans="3:4" ht="12.75" customHeight="1" x14ac:dyDescent="0.2">
      <c r="C920" s="108"/>
      <c r="D920" s="108"/>
    </row>
    <row r="921" spans="3:4" ht="12.75" customHeight="1" x14ac:dyDescent="0.2">
      <c r="C921" s="108"/>
      <c r="D921" s="108"/>
    </row>
    <row r="922" spans="3:4" ht="12.75" customHeight="1" x14ac:dyDescent="0.2">
      <c r="C922" s="108"/>
      <c r="D922" s="108"/>
    </row>
    <row r="923" spans="3:4" ht="12.75" customHeight="1" x14ac:dyDescent="0.2">
      <c r="C923" s="108"/>
      <c r="D923" s="108"/>
    </row>
    <row r="924" spans="3:4" ht="12.75" customHeight="1" x14ac:dyDescent="0.2">
      <c r="C924" s="108"/>
      <c r="D924" s="108"/>
    </row>
    <row r="925" spans="3:4" ht="12.75" customHeight="1" x14ac:dyDescent="0.2">
      <c r="C925" s="108"/>
      <c r="D925" s="108"/>
    </row>
    <row r="926" spans="3:4" ht="12.75" customHeight="1" x14ac:dyDescent="0.2">
      <c r="C926" s="108"/>
      <c r="D926" s="108"/>
    </row>
    <row r="927" spans="3:4" ht="12.75" customHeight="1" x14ac:dyDescent="0.2">
      <c r="C927" s="108"/>
      <c r="D927" s="108"/>
    </row>
    <row r="928" spans="3:4" ht="12.75" customHeight="1" x14ac:dyDescent="0.2">
      <c r="C928" s="108"/>
      <c r="D928" s="108"/>
    </row>
    <row r="929" spans="3:4" ht="12.75" customHeight="1" x14ac:dyDescent="0.2">
      <c r="C929" s="108"/>
      <c r="D929" s="108"/>
    </row>
    <row r="930" spans="3:4" ht="12.75" customHeight="1" x14ac:dyDescent="0.2">
      <c r="C930" s="108"/>
      <c r="D930" s="108"/>
    </row>
    <row r="931" spans="3:4" ht="12.75" customHeight="1" x14ac:dyDescent="0.2">
      <c r="C931" s="108"/>
      <c r="D931" s="108"/>
    </row>
    <row r="932" spans="3:4" ht="12.75" customHeight="1" x14ac:dyDescent="0.2">
      <c r="C932" s="108"/>
      <c r="D932" s="108"/>
    </row>
    <row r="933" spans="3:4" ht="12.75" customHeight="1" x14ac:dyDescent="0.2">
      <c r="C933" s="108"/>
      <c r="D933" s="108"/>
    </row>
    <row r="934" spans="3:4" ht="12.75" customHeight="1" x14ac:dyDescent="0.2">
      <c r="C934" s="108"/>
      <c r="D934" s="108"/>
    </row>
    <row r="935" spans="3:4" ht="12.75" customHeight="1" x14ac:dyDescent="0.2">
      <c r="C935" s="108"/>
      <c r="D935" s="108"/>
    </row>
    <row r="936" spans="3:4" ht="12.75" customHeight="1" x14ac:dyDescent="0.2">
      <c r="C936" s="108"/>
      <c r="D936" s="108"/>
    </row>
    <row r="937" spans="3:4" ht="12.75" customHeight="1" x14ac:dyDescent="0.2">
      <c r="C937" s="108"/>
      <c r="D937" s="108"/>
    </row>
    <row r="938" spans="3:4" ht="12.75" customHeight="1" x14ac:dyDescent="0.2">
      <c r="C938" s="108"/>
      <c r="D938" s="108"/>
    </row>
    <row r="939" spans="3:4" ht="12.75" customHeight="1" x14ac:dyDescent="0.2">
      <c r="C939" s="108"/>
      <c r="D939" s="108"/>
    </row>
    <row r="940" spans="3:4" ht="12.75" customHeight="1" x14ac:dyDescent="0.2">
      <c r="C940" s="108"/>
      <c r="D940" s="108"/>
    </row>
    <row r="941" spans="3:4" ht="12.75" customHeight="1" x14ac:dyDescent="0.2">
      <c r="C941" s="108"/>
      <c r="D941" s="108"/>
    </row>
    <row r="942" spans="3:4" ht="12.75" customHeight="1" x14ac:dyDescent="0.2">
      <c r="C942" s="108"/>
      <c r="D942" s="108"/>
    </row>
    <row r="943" spans="3:4" ht="12.75" customHeight="1" x14ac:dyDescent="0.2">
      <c r="C943" s="108"/>
      <c r="D943" s="108"/>
    </row>
    <row r="944" spans="3:4" ht="12.75" customHeight="1" x14ac:dyDescent="0.2">
      <c r="C944" s="108"/>
      <c r="D944" s="108"/>
    </row>
    <row r="945" spans="3:4" ht="12.75" customHeight="1" x14ac:dyDescent="0.2">
      <c r="C945" s="108"/>
      <c r="D945" s="108"/>
    </row>
    <row r="946" spans="3:4" ht="12.75" customHeight="1" x14ac:dyDescent="0.2">
      <c r="C946" s="108"/>
      <c r="D946" s="108"/>
    </row>
    <row r="947" spans="3:4" ht="12.75" customHeight="1" x14ac:dyDescent="0.2">
      <c r="C947" s="108"/>
      <c r="D947" s="108"/>
    </row>
    <row r="948" spans="3:4" ht="12.75" customHeight="1" x14ac:dyDescent="0.2">
      <c r="C948" s="108"/>
      <c r="D948" s="108"/>
    </row>
    <row r="949" spans="3:4" ht="12.75" customHeight="1" x14ac:dyDescent="0.2">
      <c r="C949" s="108"/>
      <c r="D949" s="108"/>
    </row>
    <row r="950" spans="3:4" ht="12.75" customHeight="1" x14ac:dyDescent="0.2">
      <c r="C950" s="108"/>
      <c r="D950" s="108"/>
    </row>
    <row r="951" spans="3:4" ht="12.75" customHeight="1" x14ac:dyDescent="0.2">
      <c r="C951" s="108"/>
      <c r="D951" s="108"/>
    </row>
    <row r="952" spans="3:4" ht="12.75" customHeight="1" x14ac:dyDescent="0.2">
      <c r="C952" s="108"/>
      <c r="D952" s="108"/>
    </row>
    <row r="953" spans="3:4" ht="12.75" customHeight="1" x14ac:dyDescent="0.2">
      <c r="C953" s="108"/>
      <c r="D953" s="108"/>
    </row>
    <row r="954" spans="3:4" ht="12.75" customHeight="1" x14ac:dyDescent="0.2">
      <c r="C954" s="108"/>
      <c r="D954" s="108"/>
    </row>
    <row r="955" spans="3:4" ht="12.75" customHeight="1" x14ac:dyDescent="0.2">
      <c r="C955" s="108"/>
      <c r="D955" s="108"/>
    </row>
    <row r="956" spans="3:4" ht="12.75" customHeight="1" x14ac:dyDescent="0.2">
      <c r="C956" s="108"/>
      <c r="D956" s="108"/>
    </row>
    <row r="957" spans="3:4" ht="12.75" customHeight="1" x14ac:dyDescent="0.2">
      <c r="C957" s="108"/>
      <c r="D957" s="108"/>
    </row>
    <row r="958" spans="3:4" ht="12.75" customHeight="1" x14ac:dyDescent="0.2">
      <c r="C958" s="108"/>
      <c r="D958" s="108"/>
    </row>
    <row r="959" spans="3:4" ht="12.75" customHeight="1" x14ac:dyDescent="0.2">
      <c r="C959" s="108"/>
      <c r="D959" s="108"/>
    </row>
    <row r="960" spans="3:4" ht="12.75" customHeight="1" x14ac:dyDescent="0.2">
      <c r="C960" s="108"/>
      <c r="D960" s="108"/>
    </row>
    <row r="961" spans="3:4" ht="12.75" customHeight="1" x14ac:dyDescent="0.2">
      <c r="C961" s="108"/>
      <c r="D961" s="108"/>
    </row>
    <row r="962" spans="3:4" ht="12.75" customHeight="1" x14ac:dyDescent="0.2">
      <c r="C962" s="108"/>
      <c r="D962" s="108"/>
    </row>
    <row r="963" spans="3:4" ht="12.75" customHeight="1" x14ac:dyDescent="0.2">
      <c r="C963" s="108"/>
      <c r="D963" s="108"/>
    </row>
    <row r="964" spans="3:4" ht="12.75" customHeight="1" x14ac:dyDescent="0.2">
      <c r="C964" s="108"/>
      <c r="D964" s="108"/>
    </row>
    <row r="965" spans="3:4" ht="12.75" customHeight="1" x14ac:dyDescent="0.2">
      <c r="C965" s="108"/>
      <c r="D965" s="108"/>
    </row>
    <row r="966" spans="3:4" ht="12.75" customHeight="1" x14ac:dyDescent="0.2">
      <c r="C966" s="108"/>
      <c r="D966" s="108"/>
    </row>
    <row r="967" spans="3:4" ht="12.75" customHeight="1" x14ac:dyDescent="0.2">
      <c r="C967" s="108"/>
      <c r="D967" s="108"/>
    </row>
    <row r="968" spans="3:4" ht="12.75" customHeight="1" x14ac:dyDescent="0.2">
      <c r="C968" s="108"/>
      <c r="D968" s="108"/>
    </row>
    <row r="969" spans="3:4" ht="12.75" customHeight="1" x14ac:dyDescent="0.2">
      <c r="C969" s="108"/>
      <c r="D969" s="108"/>
    </row>
    <row r="970" spans="3:4" ht="12.75" customHeight="1" x14ac:dyDescent="0.2">
      <c r="C970" s="108"/>
      <c r="D970" s="108"/>
    </row>
    <row r="971" spans="3:4" ht="12.75" customHeight="1" x14ac:dyDescent="0.2">
      <c r="C971" s="108"/>
      <c r="D971" s="108"/>
    </row>
    <row r="972" spans="3:4" ht="12.75" customHeight="1" x14ac:dyDescent="0.2">
      <c r="C972" s="108"/>
      <c r="D972" s="108"/>
    </row>
    <row r="973" spans="3:4" ht="12.75" customHeight="1" x14ac:dyDescent="0.2">
      <c r="C973" s="108"/>
      <c r="D973" s="108"/>
    </row>
    <row r="974" spans="3:4" ht="12.75" customHeight="1" x14ac:dyDescent="0.2">
      <c r="C974" s="108"/>
      <c r="D974" s="108"/>
    </row>
    <row r="975" spans="3:4" ht="12.75" customHeight="1" x14ac:dyDescent="0.2">
      <c r="C975" s="108"/>
      <c r="D975" s="108"/>
    </row>
    <row r="976" spans="3:4" ht="12.75" customHeight="1" x14ac:dyDescent="0.2">
      <c r="C976" s="108"/>
      <c r="D976" s="108"/>
    </row>
    <row r="977" spans="3:4" ht="12.75" customHeight="1" x14ac:dyDescent="0.2">
      <c r="C977" s="108"/>
      <c r="D977" s="108"/>
    </row>
    <row r="978" spans="3:4" ht="12.75" customHeight="1" x14ac:dyDescent="0.2">
      <c r="C978" s="108"/>
      <c r="D978" s="108"/>
    </row>
    <row r="979" spans="3:4" ht="12.75" customHeight="1" x14ac:dyDescent="0.2">
      <c r="C979" s="108"/>
      <c r="D979" s="108"/>
    </row>
    <row r="980" spans="3:4" ht="12.75" customHeight="1" x14ac:dyDescent="0.2">
      <c r="C980" s="108"/>
      <c r="D980" s="108"/>
    </row>
    <row r="981" spans="3:4" ht="12.75" customHeight="1" x14ac:dyDescent="0.2">
      <c r="C981" s="108"/>
      <c r="D981" s="108"/>
    </row>
    <row r="982" spans="3:4" ht="12.75" customHeight="1" x14ac:dyDescent="0.2">
      <c r="C982" s="108"/>
      <c r="D982" s="108"/>
    </row>
    <row r="983" spans="3:4" ht="12.75" customHeight="1" x14ac:dyDescent="0.2">
      <c r="C983" s="108"/>
      <c r="D983" s="108"/>
    </row>
    <row r="984" spans="3:4" ht="12.75" customHeight="1" x14ac:dyDescent="0.2">
      <c r="C984" s="108"/>
      <c r="D984" s="108"/>
    </row>
    <row r="985" spans="3:4" ht="12.75" customHeight="1" x14ac:dyDescent="0.2">
      <c r="C985" s="108"/>
      <c r="D985" s="108"/>
    </row>
    <row r="986" spans="3:4" ht="12.75" customHeight="1" x14ac:dyDescent="0.2">
      <c r="C986" s="108"/>
      <c r="D986" s="108"/>
    </row>
    <row r="987" spans="3:4" ht="12.75" customHeight="1" x14ac:dyDescent="0.2">
      <c r="C987" s="108"/>
      <c r="D987" s="108"/>
    </row>
    <row r="988" spans="3:4" ht="12.75" customHeight="1" x14ac:dyDescent="0.2">
      <c r="C988" s="108"/>
      <c r="D988" s="108"/>
    </row>
    <row r="989" spans="3:4" ht="12.75" customHeight="1" x14ac:dyDescent="0.2">
      <c r="C989" s="108"/>
      <c r="D989" s="108"/>
    </row>
    <row r="990" spans="3:4" ht="12.75" customHeight="1" x14ac:dyDescent="0.2">
      <c r="C990" s="108"/>
      <c r="D990" s="108"/>
    </row>
    <row r="991" spans="3:4" ht="12.75" customHeight="1" x14ac:dyDescent="0.2">
      <c r="C991" s="108"/>
      <c r="D991" s="108"/>
    </row>
    <row r="992" spans="3:4" ht="12.75" customHeight="1" x14ac:dyDescent="0.2">
      <c r="C992" s="108"/>
      <c r="D992" s="108"/>
    </row>
    <row r="993" spans="3:4" ht="12.75" customHeight="1" x14ac:dyDescent="0.2">
      <c r="C993" s="108"/>
      <c r="D993" s="108"/>
    </row>
    <row r="994" spans="3:4" ht="12.75" customHeight="1" x14ac:dyDescent="0.2">
      <c r="C994" s="108"/>
      <c r="D994" s="108"/>
    </row>
    <row r="995" spans="3:4" ht="12.75" customHeight="1" x14ac:dyDescent="0.2">
      <c r="C995" s="108"/>
      <c r="D995" s="108"/>
    </row>
    <row r="996" spans="3:4" ht="12.75" customHeight="1" x14ac:dyDescent="0.2">
      <c r="C996" s="108"/>
      <c r="D996" s="108"/>
    </row>
    <row r="997" spans="3:4" ht="12.75" customHeight="1" x14ac:dyDescent="0.2">
      <c r="C997" s="108"/>
      <c r="D997" s="108"/>
    </row>
    <row r="998" spans="3:4" ht="12.75" customHeight="1" x14ac:dyDescent="0.2">
      <c r="C998" s="108"/>
      <c r="D998" s="108"/>
    </row>
    <row r="999" spans="3:4" ht="12.75" customHeight="1" x14ac:dyDescent="0.2">
      <c r="C999" s="108"/>
      <c r="D999" s="108"/>
    </row>
    <row r="1000" spans="3:4" ht="12.75" customHeight="1" x14ac:dyDescent="0.2">
      <c r="C1000" s="108"/>
      <c r="D1000" s="108"/>
    </row>
    <row r="1001" spans="3:4" ht="12.75" customHeight="1" x14ac:dyDescent="0.2">
      <c r="C1001" s="108"/>
      <c r="D1001" s="108"/>
    </row>
    <row r="1002" spans="3:4" ht="12.75" customHeight="1" x14ac:dyDescent="0.2">
      <c r="C1002" s="108"/>
      <c r="D1002" s="108"/>
    </row>
    <row r="1003" spans="3:4" ht="12.75" customHeight="1" x14ac:dyDescent="0.2">
      <c r="C1003" s="108"/>
      <c r="D1003" s="108"/>
    </row>
    <row r="1004" spans="3:4" ht="12.75" customHeight="1" x14ac:dyDescent="0.2">
      <c r="C1004" s="108"/>
      <c r="D1004" s="108"/>
    </row>
    <row r="1005" spans="3:4" ht="12.75" customHeight="1" x14ac:dyDescent="0.2">
      <c r="C1005" s="108"/>
      <c r="D1005" s="108"/>
    </row>
    <row r="1006" spans="3:4" ht="12.75" customHeight="1" x14ac:dyDescent="0.2">
      <c r="C1006" s="108"/>
      <c r="D1006" s="108"/>
    </row>
    <row r="1007" spans="3:4" ht="12.75" customHeight="1" x14ac:dyDescent="0.2">
      <c r="C1007" s="108"/>
      <c r="D1007" s="108"/>
    </row>
    <row r="1008" spans="3:4" ht="12.75" customHeight="1" x14ac:dyDescent="0.2">
      <c r="C1008" s="108"/>
      <c r="D1008" s="108"/>
    </row>
    <row r="1009" spans="3:4" ht="12.75" customHeight="1" x14ac:dyDescent="0.2">
      <c r="C1009" s="108"/>
      <c r="D1009" s="108"/>
    </row>
    <row r="1010" spans="3:4" ht="12.75" customHeight="1" x14ac:dyDescent="0.2">
      <c r="C1010" s="108"/>
      <c r="D1010" s="108"/>
    </row>
    <row r="1011" spans="3:4" ht="12.75" customHeight="1" x14ac:dyDescent="0.2">
      <c r="C1011" s="108"/>
      <c r="D1011" s="108"/>
    </row>
    <row r="1012" spans="3:4" ht="12.75" customHeight="1" x14ac:dyDescent="0.2">
      <c r="C1012" s="108"/>
      <c r="D1012" s="108"/>
    </row>
    <row r="1013" spans="3:4" ht="12.75" customHeight="1" x14ac:dyDescent="0.2">
      <c r="C1013" s="108"/>
      <c r="D1013" s="108"/>
    </row>
    <row r="1014" spans="3:4" ht="12.75" customHeight="1" x14ac:dyDescent="0.2">
      <c r="C1014" s="108"/>
      <c r="D1014" s="108"/>
    </row>
    <row r="1015" spans="3:4" ht="12.75" customHeight="1" x14ac:dyDescent="0.2">
      <c r="C1015" s="108"/>
      <c r="D1015" s="108"/>
    </row>
    <row r="1016" spans="3:4" ht="12.75" customHeight="1" x14ac:dyDescent="0.2">
      <c r="C1016" s="108"/>
      <c r="D1016" s="108"/>
    </row>
    <row r="1017" spans="3:4" ht="12.75" customHeight="1" x14ac:dyDescent="0.2">
      <c r="C1017" s="108"/>
      <c r="D1017" s="108"/>
    </row>
    <row r="1018" spans="3:4" ht="12.75" customHeight="1" x14ac:dyDescent="0.2">
      <c r="C1018" s="108"/>
      <c r="D1018" s="108"/>
    </row>
    <row r="1019" spans="3:4" ht="12.75" customHeight="1" x14ac:dyDescent="0.2">
      <c r="C1019" s="108"/>
      <c r="D1019" s="108"/>
    </row>
    <row r="1020" spans="3:4" ht="12.75" customHeight="1" x14ac:dyDescent="0.2">
      <c r="C1020" s="108"/>
      <c r="D1020" s="108"/>
    </row>
    <row r="1021" spans="3:4" ht="12.75" customHeight="1" x14ac:dyDescent="0.2">
      <c r="C1021" s="108"/>
      <c r="D1021" s="108"/>
    </row>
    <row r="1022" spans="3:4" ht="12.75" customHeight="1" x14ac:dyDescent="0.2">
      <c r="C1022" s="108"/>
      <c r="D1022" s="108"/>
    </row>
    <row r="1023" spans="3:4" ht="12.75" customHeight="1" x14ac:dyDescent="0.2">
      <c r="C1023" s="108"/>
      <c r="D1023" s="108"/>
    </row>
    <row r="1024" spans="3:4" ht="12.75" customHeight="1" x14ac:dyDescent="0.2">
      <c r="C1024" s="108"/>
      <c r="D1024" s="108"/>
    </row>
    <row r="1025" spans="3:4" ht="12.75" customHeight="1" x14ac:dyDescent="0.2">
      <c r="C1025" s="108"/>
      <c r="D1025" s="108"/>
    </row>
    <row r="1026" spans="3:4" ht="12.75" customHeight="1" x14ac:dyDescent="0.2">
      <c r="C1026" s="108"/>
      <c r="D1026" s="108"/>
    </row>
    <row r="1027" spans="3:4" ht="12.75" customHeight="1" x14ac:dyDescent="0.2">
      <c r="C1027" s="108"/>
      <c r="D1027" s="108"/>
    </row>
    <row r="1028" spans="3:4" ht="12.75" customHeight="1" x14ac:dyDescent="0.2">
      <c r="C1028" s="108"/>
      <c r="D1028" s="108"/>
    </row>
    <row r="1029" spans="3:4" ht="12.75" customHeight="1" x14ac:dyDescent="0.2">
      <c r="C1029" s="108"/>
      <c r="D1029" s="108"/>
    </row>
    <row r="1030" spans="3:4" ht="12.75" customHeight="1" x14ac:dyDescent="0.2">
      <c r="C1030" s="108"/>
      <c r="D1030" s="108"/>
    </row>
    <row r="1031" spans="3:4" ht="12.75" customHeight="1" x14ac:dyDescent="0.2">
      <c r="C1031" s="108"/>
      <c r="D1031" s="108"/>
    </row>
    <row r="1032" spans="3:4" ht="12.75" customHeight="1" x14ac:dyDescent="0.2">
      <c r="C1032" s="108"/>
      <c r="D1032" s="108"/>
    </row>
    <row r="1033" spans="3:4" ht="12.75" customHeight="1" x14ac:dyDescent="0.2">
      <c r="C1033" s="108"/>
      <c r="D1033" s="108"/>
    </row>
  </sheetData>
  <mergeCells count="4">
    <mergeCell ref="A1:D1"/>
    <mergeCell ref="A48:D48"/>
    <mergeCell ref="A15:D15"/>
    <mergeCell ref="A31:D31"/>
  </mergeCells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Z1000"/>
  <sheetViews>
    <sheetView workbookViewId="0"/>
  </sheetViews>
  <sheetFormatPr defaultColWidth="14.42578125" defaultRowHeight="15" customHeight="1" x14ac:dyDescent="0.2"/>
  <cols>
    <col min="1" max="1" width="4.7109375" customWidth="1"/>
    <col min="2" max="3" width="8.140625" customWidth="1"/>
    <col min="4" max="4" width="7.140625" customWidth="1"/>
    <col min="5" max="5" width="11.28515625" customWidth="1"/>
    <col min="6" max="6" width="22.7109375" customWidth="1"/>
    <col min="7" max="7" width="10" customWidth="1"/>
    <col min="8" max="8" width="23.28515625" customWidth="1"/>
    <col min="9" max="9" width="11.140625" customWidth="1"/>
    <col min="10" max="26" width="8.85546875" customWidth="1"/>
  </cols>
  <sheetData>
    <row r="1" spans="1:26" ht="24" customHeight="1" x14ac:dyDescent="0.2">
      <c r="A1" s="117" t="s">
        <v>123</v>
      </c>
      <c r="B1" s="117" t="s">
        <v>74</v>
      </c>
      <c r="C1" s="118" t="s">
        <v>124</v>
      </c>
      <c r="D1" s="119" t="s">
        <v>111</v>
      </c>
      <c r="E1" s="120" t="s">
        <v>84</v>
      </c>
      <c r="F1" s="117" t="s">
        <v>125</v>
      </c>
      <c r="G1" s="117" t="s">
        <v>126</v>
      </c>
      <c r="H1" s="117" t="s">
        <v>127</v>
      </c>
      <c r="I1" s="117" t="s">
        <v>128</v>
      </c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3.5" customHeight="1" x14ac:dyDescent="0.2">
      <c r="A2" s="63">
        <v>1</v>
      </c>
      <c r="B2" s="52" t="s">
        <v>66</v>
      </c>
      <c r="C2" s="51">
        <v>43784</v>
      </c>
      <c r="D2" s="121">
        <v>1001</v>
      </c>
      <c r="E2" s="53">
        <v>4908869.2362624118</v>
      </c>
      <c r="F2" s="63" t="s">
        <v>129</v>
      </c>
      <c r="G2" s="63" t="s">
        <v>130</v>
      </c>
      <c r="H2" s="63" t="s">
        <v>131</v>
      </c>
      <c r="I2" s="63" t="s">
        <v>104</v>
      </c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3.5" customHeight="1" x14ac:dyDescent="0.2">
      <c r="A3" s="63">
        <v>2</v>
      </c>
      <c r="B3" s="52" t="s">
        <v>66</v>
      </c>
      <c r="C3" s="51">
        <v>43784</v>
      </c>
      <c r="D3" s="121">
        <v>1002</v>
      </c>
      <c r="E3" s="53">
        <v>700000</v>
      </c>
      <c r="F3" s="63" t="s">
        <v>93</v>
      </c>
      <c r="G3" s="63" t="s">
        <v>104</v>
      </c>
      <c r="H3" s="63" t="s">
        <v>132</v>
      </c>
      <c r="I3" s="63" t="s">
        <v>130</v>
      </c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63">
        <v>3</v>
      </c>
      <c r="B4" s="52" t="s">
        <v>66</v>
      </c>
      <c r="C4" s="51">
        <v>43784</v>
      </c>
      <c r="D4" s="121">
        <v>1003</v>
      </c>
      <c r="E4" s="53">
        <v>125849.17916981259</v>
      </c>
      <c r="F4" s="63" t="s">
        <v>129</v>
      </c>
      <c r="G4" s="63" t="s">
        <v>130</v>
      </c>
      <c r="H4" s="63" t="s">
        <v>93</v>
      </c>
      <c r="I4" s="63" t="s">
        <v>104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63">
        <v>4</v>
      </c>
      <c r="B5" s="52" t="s">
        <v>66</v>
      </c>
      <c r="C5" s="51">
        <v>43784</v>
      </c>
      <c r="D5" s="121">
        <v>1004</v>
      </c>
      <c r="E5" s="53">
        <v>300000</v>
      </c>
      <c r="F5" s="63" t="s">
        <v>85</v>
      </c>
      <c r="G5" s="63" t="s">
        <v>104</v>
      </c>
      <c r="H5" s="63" t="s">
        <v>132</v>
      </c>
      <c r="I5" s="63" t="s">
        <v>130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63">
        <v>5</v>
      </c>
      <c r="B6" s="52" t="s">
        <v>66</v>
      </c>
      <c r="C6" s="51">
        <v>43799</v>
      </c>
      <c r="D6" s="121">
        <v>1005</v>
      </c>
      <c r="E6" s="53">
        <v>2200.9244844947243</v>
      </c>
      <c r="F6" s="63" t="s">
        <v>93</v>
      </c>
      <c r="G6" s="63" t="s">
        <v>104</v>
      </c>
      <c r="H6" s="63" t="s">
        <v>94</v>
      </c>
      <c r="I6" s="63" t="s">
        <v>133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63">
        <v>6</v>
      </c>
      <c r="B7" s="52" t="s">
        <v>66</v>
      </c>
      <c r="C7" s="51">
        <v>43799</v>
      </c>
      <c r="D7" s="121">
        <v>1006</v>
      </c>
      <c r="E7" s="53">
        <v>97195.336205255284</v>
      </c>
      <c r="F7" s="63" t="s">
        <v>118</v>
      </c>
      <c r="G7" s="63" t="s">
        <v>134</v>
      </c>
      <c r="H7" s="63" t="s">
        <v>129</v>
      </c>
      <c r="I7" s="63" t="s">
        <v>130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63">
        <v>7</v>
      </c>
      <c r="B8" s="52" t="s">
        <v>66</v>
      </c>
      <c r="C8" s="51">
        <v>43799</v>
      </c>
      <c r="D8" s="121">
        <v>1007</v>
      </c>
      <c r="E8" s="53">
        <v>17667.436464267783</v>
      </c>
      <c r="F8" s="63" t="s">
        <v>109</v>
      </c>
      <c r="G8" s="63" t="s">
        <v>134</v>
      </c>
      <c r="H8" s="63" t="s">
        <v>117</v>
      </c>
      <c r="I8" s="63" t="s">
        <v>104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63">
        <v>8</v>
      </c>
      <c r="B9" s="52" t="s">
        <v>66</v>
      </c>
      <c r="C9" s="51">
        <v>43799</v>
      </c>
      <c r="D9" s="121">
        <v>1008</v>
      </c>
      <c r="E9" s="53">
        <v>100000</v>
      </c>
      <c r="F9" s="63" t="s">
        <v>85</v>
      </c>
      <c r="G9" s="63" t="s">
        <v>104</v>
      </c>
      <c r="H9" s="63" t="s">
        <v>132</v>
      </c>
      <c r="I9" s="63" t="s">
        <v>130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63">
        <v>9</v>
      </c>
      <c r="B10" s="52" t="s">
        <v>66</v>
      </c>
      <c r="C10" s="51">
        <v>43830</v>
      </c>
      <c r="D10" s="121">
        <v>1009</v>
      </c>
      <c r="E10" s="53">
        <v>4575.3493946050294</v>
      </c>
      <c r="F10" s="63" t="s">
        <v>93</v>
      </c>
      <c r="G10" s="63" t="s">
        <v>104</v>
      </c>
      <c r="H10" s="63" t="s">
        <v>94</v>
      </c>
      <c r="I10" s="63" t="s">
        <v>133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63">
        <v>10</v>
      </c>
      <c r="B11" s="52" t="s">
        <v>66</v>
      </c>
      <c r="C11" s="51">
        <v>43830</v>
      </c>
      <c r="D11" s="121">
        <v>1010</v>
      </c>
      <c r="E11" s="53">
        <v>200870.36149086093</v>
      </c>
      <c r="F11" s="63" t="s">
        <v>118</v>
      </c>
      <c r="G11" s="63" t="s">
        <v>134</v>
      </c>
      <c r="H11" s="63" t="s">
        <v>129</v>
      </c>
      <c r="I11" s="63" t="s">
        <v>130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63">
        <v>11</v>
      </c>
      <c r="B12" s="52" t="s">
        <v>66</v>
      </c>
      <c r="C12" s="51">
        <v>43830</v>
      </c>
      <c r="D12" s="121">
        <v>1011</v>
      </c>
      <c r="E12" s="53">
        <v>35933.762660698965</v>
      </c>
      <c r="F12" s="63" t="s">
        <v>109</v>
      </c>
      <c r="G12" s="63" t="s">
        <v>134</v>
      </c>
      <c r="H12" s="63" t="s">
        <v>117</v>
      </c>
      <c r="I12" s="63" t="s">
        <v>104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63">
        <v>12</v>
      </c>
      <c r="B13" s="52" t="s">
        <v>66</v>
      </c>
      <c r="C13" s="51">
        <v>43830</v>
      </c>
      <c r="D13" s="121">
        <v>1012</v>
      </c>
      <c r="E13" s="53">
        <v>200000</v>
      </c>
      <c r="F13" s="63" t="s">
        <v>85</v>
      </c>
      <c r="G13" s="63" t="s">
        <v>104</v>
      </c>
      <c r="H13" s="63" t="s">
        <v>132</v>
      </c>
      <c r="I13" s="63" t="s">
        <v>130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63">
        <v>13</v>
      </c>
      <c r="B14" s="52" t="s">
        <v>66</v>
      </c>
      <c r="C14" s="51">
        <v>43861</v>
      </c>
      <c r="D14" s="121">
        <v>1013</v>
      </c>
      <c r="E14" s="53">
        <v>4611.6706554546254</v>
      </c>
      <c r="F14" s="63" t="s">
        <v>93</v>
      </c>
      <c r="G14" s="63" t="s">
        <v>104</v>
      </c>
      <c r="H14" s="63" t="s">
        <v>94</v>
      </c>
      <c r="I14" s="63" t="s">
        <v>133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63">
        <v>14</v>
      </c>
      <c r="B15" s="52" t="s">
        <v>66</v>
      </c>
      <c r="C15" s="51">
        <v>43861</v>
      </c>
      <c r="D15" s="121">
        <v>1014</v>
      </c>
      <c r="E15" s="53">
        <v>200870.36149086093</v>
      </c>
      <c r="F15" s="63" t="s">
        <v>118</v>
      </c>
      <c r="G15" s="63" t="s">
        <v>134</v>
      </c>
      <c r="H15" s="63" t="s">
        <v>129</v>
      </c>
      <c r="I15" s="63" t="s">
        <v>130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63">
        <v>15</v>
      </c>
      <c r="B16" s="52" t="s">
        <v>66</v>
      </c>
      <c r="C16" s="51">
        <v>43861</v>
      </c>
      <c r="D16" s="121">
        <v>1015</v>
      </c>
      <c r="E16" s="53">
        <v>34631.328225845471</v>
      </c>
      <c r="F16" s="63" t="s">
        <v>109</v>
      </c>
      <c r="G16" s="63" t="s">
        <v>134</v>
      </c>
      <c r="H16" s="63" t="s">
        <v>117</v>
      </c>
      <c r="I16" s="63" t="s">
        <v>104</v>
      </c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63">
        <v>16</v>
      </c>
      <c r="B17" s="52" t="s">
        <v>66</v>
      </c>
      <c r="C17" s="51">
        <v>43861</v>
      </c>
      <c r="D17" s="121">
        <v>1016</v>
      </c>
      <c r="E17" s="53">
        <v>200000</v>
      </c>
      <c r="F17" s="63" t="s">
        <v>85</v>
      </c>
      <c r="G17" s="63" t="s">
        <v>104</v>
      </c>
      <c r="H17" s="63" t="s">
        <v>132</v>
      </c>
      <c r="I17" s="63" t="s">
        <v>130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63">
        <v>17</v>
      </c>
      <c r="B18" s="52" t="s">
        <v>66</v>
      </c>
      <c r="C18" s="51">
        <v>43890</v>
      </c>
      <c r="D18" s="121">
        <v>1017</v>
      </c>
      <c r="E18" s="53">
        <v>4347.2807926415699</v>
      </c>
      <c r="F18" s="63" t="s">
        <v>93</v>
      </c>
      <c r="G18" s="63" t="s">
        <v>104</v>
      </c>
      <c r="H18" s="63" t="s">
        <v>94</v>
      </c>
      <c r="I18" s="63" t="s">
        <v>133</v>
      </c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63">
        <v>18</v>
      </c>
      <c r="B19" s="52" t="s">
        <v>66</v>
      </c>
      <c r="C19" s="51">
        <v>43890</v>
      </c>
      <c r="D19" s="121">
        <v>1018</v>
      </c>
      <c r="E19" s="53">
        <v>187910.98333016023</v>
      </c>
      <c r="F19" s="63" t="s">
        <v>118</v>
      </c>
      <c r="G19" s="63" t="s">
        <v>134</v>
      </c>
      <c r="H19" s="63" t="s">
        <v>129</v>
      </c>
      <c r="I19" s="63" t="s">
        <v>130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63">
        <v>19</v>
      </c>
      <c r="B20" s="52" t="s">
        <v>66</v>
      </c>
      <c r="C20" s="51">
        <v>43890</v>
      </c>
      <c r="D20" s="121">
        <v>1019</v>
      </c>
      <c r="E20" s="53">
        <v>31161.010954333469</v>
      </c>
      <c r="F20" s="63" t="s">
        <v>109</v>
      </c>
      <c r="G20" s="63" t="s">
        <v>134</v>
      </c>
      <c r="H20" s="63" t="s">
        <v>117</v>
      </c>
      <c r="I20" s="63" t="s">
        <v>104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63">
        <v>20</v>
      </c>
      <c r="B21" s="52" t="s">
        <v>66</v>
      </c>
      <c r="C21" s="51">
        <v>43890</v>
      </c>
      <c r="D21" s="121">
        <v>1020</v>
      </c>
      <c r="E21" s="53">
        <v>200000</v>
      </c>
      <c r="F21" s="63" t="s">
        <v>85</v>
      </c>
      <c r="G21" s="63" t="s">
        <v>104</v>
      </c>
      <c r="H21" s="63" t="s">
        <v>132</v>
      </c>
      <c r="I21" s="63" t="s">
        <v>130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63">
        <v>21</v>
      </c>
      <c r="B22" s="52" t="s">
        <v>66</v>
      </c>
      <c r="C22" s="51">
        <v>43921</v>
      </c>
      <c r="D22" s="121">
        <v>1021</v>
      </c>
      <c r="E22" s="53">
        <v>4682.7909971860936</v>
      </c>
      <c r="F22" s="63" t="s">
        <v>93</v>
      </c>
      <c r="G22" s="63" t="s">
        <v>104</v>
      </c>
      <c r="H22" s="63" t="s">
        <v>94</v>
      </c>
      <c r="I22" s="63" t="s">
        <v>133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63">
        <v>22</v>
      </c>
      <c r="B23" s="52" t="s">
        <v>66</v>
      </c>
      <c r="C23" s="51">
        <v>43921</v>
      </c>
      <c r="D23" s="121">
        <v>1022</v>
      </c>
      <c r="E23" s="53">
        <v>200870.36149086093</v>
      </c>
      <c r="F23" s="63" t="s">
        <v>118</v>
      </c>
      <c r="G23" s="63" t="s">
        <v>134</v>
      </c>
      <c r="H23" s="63" t="s">
        <v>129</v>
      </c>
      <c r="I23" s="63" t="s">
        <v>130</v>
      </c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63">
        <v>23</v>
      </c>
      <c r="B24" s="52" t="s">
        <v>66</v>
      </c>
      <c r="C24" s="51">
        <v>43921</v>
      </c>
      <c r="D24" s="121">
        <v>1023</v>
      </c>
      <c r="E24" s="53">
        <v>31978.231690553017</v>
      </c>
      <c r="F24" s="63" t="s">
        <v>109</v>
      </c>
      <c r="G24" s="63" t="s">
        <v>134</v>
      </c>
      <c r="H24" s="63" t="s">
        <v>117</v>
      </c>
      <c r="I24" s="63" t="s">
        <v>104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63">
        <v>24</v>
      </c>
      <c r="B25" s="52" t="s">
        <v>66</v>
      </c>
      <c r="C25" s="51">
        <v>43921</v>
      </c>
      <c r="D25" s="121">
        <v>1024</v>
      </c>
      <c r="E25" s="53">
        <v>200000</v>
      </c>
      <c r="F25" s="63" t="s">
        <v>85</v>
      </c>
      <c r="G25" s="63" t="s">
        <v>104</v>
      </c>
      <c r="H25" s="63" t="s">
        <v>132</v>
      </c>
      <c r="I25" s="63" t="s">
        <v>130</v>
      </c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63">
        <v>25</v>
      </c>
      <c r="B26" s="52" t="s">
        <v>66</v>
      </c>
      <c r="C26" s="51">
        <v>43951</v>
      </c>
      <c r="D26" s="121">
        <v>1025</v>
      </c>
      <c r="E26" s="53">
        <v>4567.1249810826266</v>
      </c>
      <c r="F26" s="63" t="s">
        <v>93</v>
      </c>
      <c r="G26" s="63" t="s">
        <v>104</v>
      </c>
      <c r="H26" s="63" t="s">
        <v>94</v>
      </c>
      <c r="I26" s="63" t="s">
        <v>133</v>
      </c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63">
        <v>26</v>
      </c>
      <c r="B27" s="52" t="s">
        <v>66</v>
      </c>
      <c r="C27" s="51">
        <v>43951</v>
      </c>
      <c r="D27" s="121">
        <v>1026</v>
      </c>
      <c r="E27" s="53">
        <v>194390.67241051057</v>
      </c>
      <c r="F27" s="63" t="s">
        <v>118</v>
      </c>
      <c r="G27" s="63" t="s">
        <v>134</v>
      </c>
      <c r="H27" s="63" t="s">
        <v>129</v>
      </c>
      <c r="I27" s="63" t="s">
        <v>130</v>
      </c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63">
        <v>27</v>
      </c>
      <c r="B28" s="52" t="s">
        <v>66</v>
      </c>
      <c r="C28" s="51">
        <v>43951</v>
      </c>
      <c r="D28" s="121">
        <v>1027</v>
      </c>
      <c r="E28" s="53">
        <v>29652.080685987603</v>
      </c>
      <c r="F28" s="63" t="s">
        <v>109</v>
      </c>
      <c r="G28" s="63" t="s">
        <v>134</v>
      </c>
      <c r="H28" s="63" t="s">
        <v>117</v>
      </c>
      <c r="I28" s="63" t="s">
        <v>104</v>
      </c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63">
        <v>28</v>
      </c>
      <c r="B29" s="52" t="s">
        <v>66</v>
      </c>
      <c r="C29" s="51">
        <v>43951</v>
      </c>
      <c r="D29" s="121">
        <v>1028</v>
      </c>
      <c r="E29" s="53">
        <v>200000</v>
      </c>
      <c r="F29" s="63" t="s">
        <v>85</v>
      </c>
      <c r="G29" s="63" t="s">
        <v>104</v>
      </c>
      <c r="H29" s="63" t="s">
        <v>132</v>
      </c>
      <c r="I29" s="63" t="s">
        <v>130</v>
      </c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63">
        <v>29</v>
      </c>
      <c r="B30" s="52" t="s">
        <v>66</v>
      </c>
      <c r="C30" s="51">
        <v>43982</v>
      </c>
      <c r="D30" s="121">
        <v>1029</v>
      </c>
      <c r="E30" s="53">
        <v>4756.2211512810318</v>
      </c>
      <c r="F30" s="63" t="s">
        <v>93</v>
      </c>
      <c r="G30" s="63" t="s">
        <v>104</v>
      </c>
      <c r="H30" s="63" t="s">
        <v>94</v>
      </c>
      <c r="I30" s="63" t="s">
        <v>133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63">
        <v>30</v>
      </c>
      <c r="B31" s="52" t="s">
        <v>66</v>
      </c>
      <c r="C31" s="51">
        <v>43982</v>
      </c>
      <c r="D31" s="121">
        <v>1030</v>
      </c>
      <c r="E31" s="53">
        <v>200870.36149086093</v>
      </c>
      <c r="F31" s="63" t="s">
        <v>118</v>
      </c>
      <c r="G31" s="63" t="s">
        <v>134</v>
      </c>
      <c r="H31" s="63" t="s">
        <v>129</v>
      </c>
      <c r="I31" s="63" t="s">
        <v>130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63">
        <v>31</v>
      </c>
      <c r="B32" s="52" t="s">
        <v>66</v>
      </c>
      <c r="C32" s="51">
        <v>43982</v>
      </c>
      <c r="D32" s="121">
        <v>1031</v>
      </c>
      <c r="E32" s="53">
        <v>29292.095042219386</v>
      </c>
      <c r="F32" s="63" t="s">
        <v>109</v>
      </c>
      <c r="G32" s="63" t="s">
        <v>134</v>
      </c>
      <c r="H32" s="63" t="s">
        <v>117</v>
      </c>
      <c r="I32" s="63" t="s">
        <v>104</v>
      </c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63">
        <v>32</v>
      </c>
      <c r="B33" s="52" t="s">
        <v>66</v>
      </c>
      <c r="C33" s="51">
        <v>43982</v>
      </c>
      <c r="D33" s="121">
        <v>1032</v>
      </c>
      <c r="E33" s="53">
        <v>200000</v>
      </c>
      <c r="F33" s="63" t="s">
        <v>85</v>
      </c>
      <c r="G33" s="63" t="s">
        <v>104</v>
      </c>
      <c r="H33" s="63" t="s">
        <v>132</v>
      </c>
      <c r="I33" s="63" t="s">
        <v>130</v>
      </c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63">
        <v>33</v>
      </c>
      <c r="B34" s="52" t="s">
        <v>66</v>
      </c>
      <c r="C34" s="51">
        <v>44012</v>
      </c>
      <c r="D34" s="121">
        <v>1033</v>
      </c>
      <c r="E34" s="53">
        <v>4638.7413934600772</v>
      </c>
      <c r="F34" s="63" t="s">
        <v>93</v>
      </c>
      <c r="G34" s="63" t="s">
        <v>104</v>
      </c>
      <c r="H34" s="63" t="s">
        <v>94</v>
      </c>
      <c r="I34" s="63" t="s">
        <v>133</v>
      </c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63">
        <v>34</v>
      </c>
      <c r="B35" s="52" t="s">
        <v>66</v>
      </c>
      <c r="C35" s="51">
        <v>44012</v>
      </c>
      <c r="D35" s="121">
        <v>1034</v>
      </c>
      <c r="E35" s="53">
        <v>194390.67241051057</v>
      </c>
      <c r="F35" s="63" t="s">
        <v>118</v>
      </c>
      <c r="G35" s="63" t="s">
        <v>134</v>
      </c>
      <c r="H35" s="63" t="s">
        <v>129</v>
      </c>
      <c r="I35" s="63" t="s">
        <v>130</v>
      </c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63">
        <v>35</v>
      </c>
      <c r="B36" s="52" t="s">
        <v>66</v>
      </c>
      <c r="C36" s="51">
        <v>44012</v>
      </c>
      <c r="D36" s="121">
        <v>1035</v>
      </c>
      <c r="E36" s="53">
        <v>27032.292231500149</v>
      </c>
      <c r="F36" s="63" t="s">
        <v>109</v>
      </c>
      <c r="G36" s="63" t="s">
        <v>134</v>
      </c>
      <c r="H36" s="63" t="s">
        <v>117</v>
      </c>
      <c r="I36" s="63" t="s">
        <v>104</v>
      </c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63">
        <v>36</v>
      </c>
      <c r="B37" s="52" t="s">
        <v>66</v>
      </c>
      <c r="C37" s="51">
        <v>44012</v>
      </c>
      <c r="D37" s="121">
        <v>1036</v>
      </c>
      <c r="E37" s="53">
        <v>200000</v>
      </c>
      <c r="F37" s="63" t="s">
        <v>85</v>
      </c>
      <c r="G37" s="63" t="s">
        <v>104</v>
      </c>
      <c r="H37" s="63" t="s">
        <v>132</v>
      </c>
      <c r="I37" s="63" t="s">
        <v>130</v>
      </c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63">
        <v>37</v>
      </c>
      <c r="B38" s="52" t="s">
        <v>66</v>
      </c>
      <c r="C38" s="51">
        <v>44043</v>
      </c>
      <c r="D38" s="121">
        <v>1037</v>
      </c>
      <c r="E38" s="53">
        <v>4830.8027527785162</v>
      </c>
      <c r="F38" s="63" t="s">
        <v>93</v>
      </c>
      <c r="G38" s="63" t="s">
        <v>104</v>
      </c>
      <c r="H38" s="63" t="s">
        <v>94</v>
      </c>
      <c r="I38" s="63" t="s">
        <v>133</v>
      </c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63">
        <v>38</v>
      </c>
      <c r="B39" s="52" t="s">
        <v>66</v>
      </c>
      <c r="C39" s="51">
        <v>44043</v>
      </c>
      <c r="D39" s="121">
        <v>1038</v>
      </c>
      <c r="E39" s="53">
        <v>200870.36149086093</v>
      </c>
      <c r="F39" s="63" t="s">
        <v>118</v>
      </c>
      <c r="G39" s="63" t="s">
        <v>134</v>
      </c>
      <c r="H39" s="63" t="s">
        <v>129</v>
      </c>
      <c r="I39" s="63" t="s">
        <v>130</v>
      </c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63">
        <v>39</v>
      </c>
      <c r="B40" s="52" t="s">
        <v>66</v>
      </c>
      <c r="C40" s="51">
        <v>44043</v>
      </c>
      <c r="D40" s="121">
        <v>1039</v>
      </c>
      <c r="E40" s="53">
        <v>26563.837481779512</v>
      </c>
      <c r="F40" s="63" t="s">
        <v>109</v>
      </c>
      <c r="G40" s="63" t="s">
        <v>134</v>
      </c>
      <c r="H40" s="63" t="s">
        <v>117</v>
      </c>
      <c r="I40" s="63" t="s">
        <v>104</v>
      </c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63">
        <v>40</v>
      </c>
      <c r="B41" s="52" t="s">
        <v>66</v>
      </c>
      <c r="C41" s="51">
        <v>44043</v>
      </c>
      <c r="D41" s="121">
        <v>1040</v>
      </c>
      <c r="E41" s="53">
        <v>200000</v>
      </c>
      <c r="F41" s="63" t="s">
        <v>85</v>
      </c>
      <c r="G41" s="63" t="s">
        <v>104</v>
      </c>
      <c r="H41" s="63" t="s">
        <v>132</v>
      </c>
      <c r="I41" s="63" t="s">
        <v>130</v>
      </c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63">
        <v>41</v>
      </c>
      <c r="B42" s="52" t="s">
        <v>66</v>
      </c>
      <c r="C42" s="51">
        <v>44074</v>
      </c>
      <c r="D42" s="121">
        <v>1041</v>
      </c>
      <c r="E42" s="53">
        <v>4869.1519217191963</v>
      </c>
      <c r="F42" s="63" t="s">
        <v>93</v>
      </c>
      <c r="G42" s="63" t="s">
        <v>104</v>
      </c>
      <c r="H42" s="63" t="s">
        <v>94</v>
      </c>
      <c r="I42" s="63" t="s">
        <v>133</v>
      </c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63">
        <v>42</v>
      </c>
      <c r="B43" s="52" t="s">
        <v>66</v>
      </c>
      <c r="C43" s="51">
        <v>44074</v>
      </c>
      <c r="D43" s="121">
        <v>1042</v>
      </c>
      <c r="E43" s="53">
        <v>200870.36149086093</v>
      </c>
      <c r="F43" s="63" t="s">
        <v>118</v>
      </c>
      <c r="G43" s="63" t="s">
        <v>134</v>
      </c>
      <c r="H43" s="63" t="s">
        <v>129</v>
      </c>
      <c r="I43" s="63" t="s">
        <v>130</v>
      </c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63">
        <v>43</v>
      </c>
      <c r="B44" s="52" t="s">
        <v>66</v>
      </c>
      <c r="C44" s="51">
        <v>44074</v>
      </c>
      <c r="D44" s="121">
        <v>1043</v>
      </c>
      <c r="E44" s="53">
        <v>25187.020203734748</v>
      </c>
      <c r="F44" s="63" t="s">
        <v>109</v>
      </c>
      <c r="G44" s="63" t="s">
        <v>134</v>
      </c>
      <c r="H44" s="63" t="s">
        <v>117</v>
      </c>
      <c r="I44" s="63" t="s">
        <v>104</v>
      </c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63">
        <v>44</v>
      </c>
      <c r="B45" s="52" t="s">
        <v>66</v>
      </c>
      <c r="C45" s="51">
        <v>44074</v>
      </c>
      <c r="D45" s="121">
        <v>1044</v>
      </c>
      <c r="E45" s="53">
        <v>200000</v>
      </c>
      <c r="F45" s="63" t="s">
        <v>85</v>
      </c>
      <c r="G45" s="63" t="s">
        <v>104</v>
      </c>
      <c r="H45" s="63" t="s">
        <v>132</v>
      </c>
      <c r="I45" s="63" t="s">
        <v>130</v>
      </c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63">
        <v>45</v>
      </c>
      <c r="B46" s="52" t="s">
        <v>66</v>
      </c>
      <c r="C46" s="51">
        <v>44104</v>
      </c>
      <c r="D46" s="121">
        <v>1045</v>
      </c>
      <c r="E46" s="53">
        <v>4748.8827478598105</v>
      </c>
      <c r="F46" s="63" t="s">
        <v>93</v>
      </c>
      <c r="G46" s="63" t="s">
        <v>104</v>
      </c>
      <c r="H46" s="63" t="s">
        <v>94</v>
      </c>
      <c r="I46" s="63" t="s">
        <v>133</v>
      </c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63">
        <v>46</v>
      </c>
      <c r="B47" s="52" t="s">
        <v>66</v>
      </c>
      <c r="C47" s="51">
        <v>44104</v>
      </c>
      <c r="D47" s="121">
        <v>1046</v>
      </c>
      <c r="E47" s="53">
        <v>194390.67241051057</v>
      </c>
      <c r="F47" s="63" t="s">
        <v>118</v>
      </c>
      <c r="G47" s="63" t="s">
        <v>134</v>
      </c>
      <c r="H47" s="63" t="s">
        <v>129</v>
      </c>
      <c r="I47" s="63" t="s">
        <v>130</v>
      </c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63">
        <v>47</v>
      </c>
      <c r="B48" s="52" t="s">
        <v>66</v>
      </c>
      <c r="C48" s="51">
        <v>44104</v>
      </c>
      <c r="D48" s="121">
        <v>1047</v>
      </c>
      <c r="E48" s="53">
        <v>23028.613686948083</v>
      </c>
      <c r="F48" s="63" t="s">
        <v>109</v>
      </c>
      <c r="G48" s="63" t="s">
        <v>134</v>
      </c>
      <c r="H48" s="63" t="s">
        <v>117</v>
      </c>
      <c r="I48" s="63" t="s">
        <v>104</v>
      </c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63">
        <v>48</v>
      </c>
      <c r="B49" s="52" t="s">
        <v>66</v>
      </c>
      <c r="C49" s="51">
        <v>44104</v>
      </c>
      <c r="D49" s="121">
        <v>1048</v>
      </c>
      <c r="E49" s="53">
        <v>200000</v>
      </c>
      <c r="F49" s="63" t="s">
        <v>85</v>
      </c>
      <c r="G49" s="63" t="s">
        <v>104</v>
      </c>
      <c r="H49" s="63" t="s">
        <v>132</v>
      </c>
      <c r="I49" s="63" t="s">
        <v>130</v>
      </c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63">
        <v>49</v>
      </c>
      <c r="B50" s="52" t="s">
        <v>66</v>
      </c>
      <c r="C50" s="51">
        <v>44135</v>
      </c>
      <c r="D50" s="121">
        <v>1049</v>
      </c>
      <c r="E50" s="53">
        <v>4945.5043739508837</v>
      </c>
      <c r="F50" s="63" t="s">
        <v>93</v>
      </c>
      <c r="G50" s="63" t="s">
        <v>104</v>
      </c>
      <c r="H50" s="63" t="s">
        <v>94</v>
      </c>
      <c r="I50" s="63" t="s">
        <v>133</v>
      </c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63">
        <v>50</v>
      </c>
      <c r="B51" s="52" t="s">
        <v>66</v>
      </c>
      <c r="C51" s="51">
        <v>44135</v>
      </c>
      <c r="D51" s="121">
        <v>1050</v>
      </c>
      <c r="E51" s="53">
        <v>200870.36149086093</v>
      </c>
      <c r="F51" s="63" t="s">
        <v>118</v>
      </c>
      <c r="G51" s="63" t="s">
        <v>134</v>
      </c>
      <c r="H51" s="63" t="s">
        <v>129</v>
      </c>
      <c r="I51" s="63" t="s">
        <v>130</v>
      </c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63">
        <v>51</v>
      </c>
      <c r="B52" s="52" t="s">
        <v>66</v>
      </c>
      <c r="C52" s="51">
        <v>44135</v>
      </c>
      <c r="D52" s="121">
        <v>1051</v>
      </c>
      <c r="E52" s="53">
        <v>22394.39157096995</v>
      </c>
      <c r="F52" s="63" t="s">
        <v>109</v>
      </c>
      <c r="G52" s="63" t="s">
        <v>134</v>
      </c>
      <c r="H52" s="63" t="s">
        <v>117</v>
      </c>
      <c r="I52" s="63" t="s">
        <v>104</v>
      </c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63">
        <v>52</v>
      </c>
      <c r="B53" s="52" t="s">
        <v>66</v>
      </c>
      <c r="C53" s="51">
        <v>44135</v>
      </c>
      <c r="D53" s="121">
        <v>1052</v>
      </c>
      <c r="E53" s="53">
        <v>200000</v>
      </c>
      <c r="F53" s="63" t="s">
        <v>85</v>
      </c>
      <c r="G53" s="63" t="s">
        <v>104</v>
      </c>
      <c r="H53" s="63" t="s">
        <v>132</v>
      </c>
      <c r="I53" s="63" t="s">
        <v>130</v>
      </c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63">
        <v>53</v>
      </c>
      <c r="B54" s="52" t="s">
        <v>66</v>
      </c>
      <c r="C54" s="51">
        <v>44165</v>
      </c>
      <c r="D54" s="121">
        <v>1053</v>
      </c>
      <c r="E54" s="53">
        <v>4823.3492769369623</v>
      </c>
      <c r="F54" s="63" t="s">
        <v>93</v>
      </c>
      <c r="G54" s="63" t="s">
        <v>104</v>
      </c>
      <c r="H54" s="63" t="s">
        <v>94</v>
      </c>
      <c r="I54" s="63" t="s">
        <v>133</v>
      </c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63">
        <v>54</v>
      </c>
      <c r="B55" s="52" t="s">
        <v>66</v>
      </c>
      <c r="C55" s="51">
        <v>44165</v>
      </c>
      <c r="D55" s="121">
        <v>1054</v>
      </c>
      <c r="E55" s="53">
        <v>194390.67241051057</v>
      </c>
      <c r="F55" s="63" t="s">
        <v>118</v>
      </c>
      <c r="G55" s="63" t="s">
        <v>134</v>
      </c>
      <c r="H55" s="63" t="s">
        <v>129</v>
      </c>
      <c r="I55" s="63" t="s">
        <v>130</v>
      </c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63">
        <v>55</v>
      </c>
      <c r="B56" s="52" t="s">
        <v>66</v>
      </c>
      <c r="C56" s="51">
        <v>44165</v>
      </c>
      <c r="D56" s="121">
        <v>1055</v>
      </c>
      <c r="E56" s="53">
        <v>20304.963624570519</v>
      </c>
      <c r="F56" s="63" t="s">
        <v>109</v>
      </c>
      <c r="G56" s="63" t="s">
        <v>134</v>
      </c>
      <c r="H56" s="63" t="s">
        <v>117</v>
      </c>
      <c r="I56" s="63" t="s">
        <v>104</v>
      </c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63">
        <v>56</v>
      </c>
      <c r="B57" s="52" t="s">
        <v>66</v>
      </c>
      <c r="C57" s="51">
        <v>44165</v>
      </c>
      <c r="D57" s="121">
        <v>1056</v>
      </c>
      <c r="E57" s="53">
        <v>200000</v>
      </c>
      <c r="F57" s="63" t="s">
        <v>85</v>
      </c>
      <c r="G57" s="63" t="s">
        <v>104</v>
      </c>
      <c r="H57" s="63" t="s">
        <v>132</v>
      </c>
      <c r="I57" s="63" t="s">
        <v>130</v>
      </c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63">
        <v>57</v>
      </c>
      <c r="B58" s="52" t="s">
        <v>66</v>
      </c>
      <c r="C58" s="51">
        <v>44196</v>
      </c>
      <c r="D58" s="121">
        <v>1057</v>
      </c>
      <c r="E58" s="53">
        <v>5023.0540977105265</v>
      </c>
      <c r="F58" s="63" t="s">
        <v>93</v>
      </c>
      <c r="G58" s="63" t="s">
        <v>104</v>
      </c>
      <c r="H58" s="63" t="s">
        <v>94</v>
      </c>
      <c r="I58" s="63" t="s">
        <v>133</v>
      </c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63">
        <v>58</v>
      </c>
      <c r="B59" s="52" t="s">
        <v>66</v>
      </c>
      <c r="C59" s="51">
        <v>44196</v>
      </c>
      <c r="D59" s="121">
        <v>1058</v>
      </c>
      <c r="E59" s="53">
        <v>200870.36149086093</v>
      </c>
      <c r="F59" s="63" t="s">
        <v>118</v>
      </c>
      <c r="G59" s="63" t="s">
        <v>134</v>
      </c>
      <c r="H59" s="63" t="s">
        <v>129</v>
      </c>
      <c r="I59" s="63" t="s">
        <v>130</v>
      </c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63">
        <v>59</v>
      </c>
      <c r="B60" s="52" t="s">
        <v>66</v>
      </c>
      <c r="C60" s="51">
        <v>44196</v>
      </c>
      <c r="D60" s="121">
        <v>1059</v>
      </c>
      <c r="E60" s="53">
        <v>19557.97214101674</v>
      </c>
      <c r="F60" s="63" t="s">
        <v>109</v>
      </c>
      <c r="G60" s="63" t="s">
        <v>134</v>
      </c>
      <c r="H60" s="63" t="s">
        <v>117</v>
      </c>
      <c r="I60" s="63" t="s">
        <v>104</v>
      </c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63">
        <v>60</v>
      </c>
      <c r="B61" s="52" t="s">
        <v>66</v>
      </c>
      <c r="C61" s="51">
        <v>44196</v>
      </c>
      <c r="D61" s="121">
        <v>1060</v>
      </c>
      <c r="E61" s="53">
        <v>200000</v>
      </c>
      <c r="F61" s="63" t="s">
        <v>85</v>
      </c>
      <c r="G61" s="63" t="s">
        <v>104</v>
      </c>
      <c r="H61" s="63" t="s">
        <v>132</v>
      </c>
      <c r="I61" s="63" t="s">
        <v>130</v>
      </c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63">
        <v>61</v>
      </c>
      <c r="B62" s="52" t="s">
        <v>66</v>
      </c>
      <c r="C62" s="51">
        <v>44227</v>
      </c>
      <c r="D62" s="121">
        <v>1061</v>
      </c>
      <c r="E62" s="53">
        <v>5062.9294476368232</v>
      </c>
      <c r="F62" s="63" t="s">
        <v>93</v>
      </c>
      <c r="G62" s="63" t="s">
        <v>104</v>
      </c>
      <c r="H62" s="63" t="s">
        <v>94</v>
      </c>
      <c r="I62" s="63" t="s">
        <v>133</v>
      </c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63">
        <v>62</v>
      </c>
      <c r="B63" s="52" t="s">
        <v>66</v>
      </c>
      <c r="C63" s="51">
        <v>44227</v>
      </c>
      <c r="D63" s="121">
        <v>1062</v>
      </c>
      <c r="E63" s="53">
        <v>200870.36149086093</v>
      </c>
      <c r="F63" s="63" t="s">
        <v>118</v>
      </c>
      <c r="G63" s="63" t="s">
        <v>134</v>
      </c>
      <c r="H63" s="63" t="s">
        <v>129</v>
      </c>
      <c r="I63" s="63" t="s">
        <v>130</v>
      </c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63">
        <v>63</v>
      </c>
      <c r="B64" s="52" t="s">
        <v>66</v>
      </c>
      <c r="C64" s="51">
        <v>44227</v>
      </c>
      <c r="D64" s="121">
        <v>1063</v>
      </c>
      <c r="E64" s="53">
        <v>18125.539031136781</v>
      </c>
      <c r="F64" s="63" t="s">
        <v>109</v>
      </c>
      <c r="G64" s="63" t="s">
        <v>134</v>
      </c>
      <c r="H64" s="63" t="s">
        <v>117</v>
      </c>
      <c r="I64" s="63" t="s">
        <v>104</v>
      </c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63">
        <v>64</v>
      </c>
      <c r="B65" s="52" t="s">
        <v>66</v>
      </c>
      <c r="C65" s="51">
        <v>44227</v>
      </c>
      <c r="D65" s="121">
        <v>1064</v>
      </c>
      <c r="E65" s="53">
        <v>200000</v>
      </c>
      <c r="F65" s="63" t="s">
        <v>85</v>
      </c>
      <c r="G65" s="63" t="s">
        <v>104</v>
      </c>
      <c r="H65" s="63" t="s">
        <v>132</v>
      </c>
      <c r="I65" s="63" t="s">
        <v>130</v>
      </c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63">
        <v>65</v>
      </c>
      <c r="B66" s="52" t="s">
        <v>66</v>
      </c>
      <c r="C66" s="51">
        <v>44255</v>
      </c>
      <c r="D66" s="121">
        <v>1065</v>
      </c>
      <c r="E66" s="53">
        <v>4607.5055007007904</v>
      </c>
      <c r="F66" s="63" t="s">
        <v>93</v>
      </c>
      <c r="G66" s="63" t="s">
        <v>104</v>
      </c>
      <c r="H66" s="63" t="s">
        <v>94</v>
      </c>
      <c r="I66" s="63" t="s">
        <v>133</v>
      </c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63">
        <v>66</v>
      </c>
      <c r="B67" s="52" t="s">
        <v>66</v>
      </c>
      <c r="C67" s="51">
        <v>44255</v>
      </c>
      <c r="D67" s="121">
        <v>1066</v>
      </c>
      <c r="E67" s="53">
        <v>181431.29424980987</v>
      </c>
      <c r="F67" s="63" t="s">
        <v>118</v>
      </c>
      <c r="G67" s="63" t="s">
        <v>134</v>
      </c>
      <c r="H67" s="63" t="s">
        <v>129</v>
      </c>
      <c r="I67" s="63" t="s">
        <v>130</v>
      </c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63">
        <v>67</v>
      </c>
      <c r="B68" s="52" t="s">
        <v>66</v>
      </c>
      <c r="C68" s="51">
        <v>44255</v>
      </c>
      <c r="D68" s="121">
        <v>1067</v>
      </c>
      <c r="E68" s="53">
        <v>15061.602242966183</v>
      </c>
      <c r="F68" s="63" t="s">
        <v>109</v>
      </c>
      <c r="G68" s="63" t="s">
        <v>134</v>
      </c>
      <c r="H68" s="63" t="s">
        <v>117</v>
      </c>
      <c r="I68" s="63" t="s">
        <v>104</v>
      </c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63">
        <v>68</v>
      </c>
      <c r="B69" s="52" t="s">
        <v>66</v>
      </c>
      <c r="C69" s="51">
        <v>44255</v>
      </c>
      <c r="D69" s="121">
        <v>1068</v>
      </c>
      <c r="E69" s="53">
        <v>200000</v>
      </c>
      <c r="F69" s="63" t="s">
        <v>85</v>
      </c>
      <c r="G69" s="63" t="s">
        <v>104</v>
      </c>
      <c r="H69" s="63" t="s">
        <v>132</v>
      </c>
      <c r="I69" s="63" t="s">
        <v>130</v>
      </c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63">
        <v>69</v>
      </c>
      <c r="B70" s="52" t="s">
        <v>66</v>
      </c>
      <c r="C70" s="51">
        <v>44286</v>
      </c>
      <c r="D70" s="121">
        <v>1069</v>
      </c>
      <c r="E70" s="53">
        <v>5139.6978777598124</v>
      </c>
      <c r="F70" s="63" t="s">
        <v>93</v>
      </c>
      <c r="G70" s="63" t="s">
        <v>104</v>
      </c>
      <c r="H70" s="63" t="s">
        <v>94</v>
      </c>
      <c r="I70" s="63" t="s">
        <v>133</v>
      </c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63">
        <v>70</v>
      </c>
      <c r="B71" s="52" t="s">
        <v>66</v>
      </c>
      <c r="C71" s="51">
        <v>44286</v>
      </c>
      <c r="D71" s="121">
        <v>1070</v>
      </c>
      <c r="E71" s="53">
        <v>200870.36149086093</v>
      </c>
      <c r="F71" s="63" t="s">
        <v>118</v>
      </c>
      <c r="G71" s="63" t="s">
        <v>134</v>
      </c>
      <c r="H71" s="63" t="s">
        <v>129</v>
      </c>
      <c r="I71" s="63" t="s">
        <v>130</v>
      </c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63">
        <v>71</v>
      </c>
      <c r="B72" s="52" t="s">
        <v>66</v>
      </c>
      <c r="C72" s="51">
        <v>44286</v>
      </c>
      <c r="D72" s="121">
        <v>1071</v>
      </c>
      <c r="E72" s="53">
        <v>15213.60720348428</v>
      </c>
      <c r="F72" s="63" t="s">
        <v>109</v>
      </c>
      <c r="G72" s="63" t="s">
        <v>134</v>
      </c>
      <c r="H72" s="63" t="s">
        <v>117</v>
      </c>
      <c r="I72" s="63" t="s">
        <v>104</v>
      </c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63">
        <v>72</v>
      </c>
      <c r="B73" s="52" t="s">
        <v>66</v>
      </c>
      <c r="C73" s="51">
        <v>44286</v>
      </c>
      <c r="D73" s="121">
        <v>1072</v>
      </c>
      <c r="E73" s="53">
        <v>200000</v>
      </c>
      <c r="F73" s="63" t="s">
        <v>85</v>
      </c>
      <c r="G73" s="63" t="s">
        <v>104</v>
      </c>
      <c r="H73" s="63" t="s">
        <v>132</v>
      </c>
      <c r="I73" s="63" t="s">
        <v>130</v>
      </c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63">
        <v>73</v>
      </c>
      <c r="B74" s="52" t="s">
        <v>66</v>
      </c>
      <c r="C74" s="51">
        <v>44316</v>
      </c>
      <c r="D74" s="121">
        <v>1073</v>
      </c>
      <c r="E74" s="53">
        <v>5012.7461564779514</v>
      </c>
      <c r="F74" s="63" t="s">
        <v>93</v>
      </c>
      <c r="G74" s="63" t="s">
        <v>104</v>
      </c>
      <c r="H74" s="63" t="s">
        <v>94</v>
      </c>
      <c r="I74" s="63" t="s">
        <v>133</v>
      </c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63">
        <v>74</v>
      </c>
      <c r="B75" s="52" t="s">
        <v>66</v>
      </c>
      <c r="C75" s="51">
        <v>44316</v>
      </c>
      <c r="D75" s="121">
        <v>1074</v>
      </c>
      <c r="E75" s="53">
        <v>194390.67241051057</v>
      </c>
      <c r="F75" s="63" t="s">
        <v>118</v>
      </c>
      <c r="G75" s="63" t="s">
        <v>134</v>
      </c>
      <c r="H75" s="63" t="s">
        <v>129</v>
      </c>
      <c r="I75" s="63" t="s">
        <v>130</v>
      </c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63">
        <v>75</v>
      </c>
      <c r="B76" s="52" t="s">
        <v>66</v>
      </c>
      <c r="C76" s="51">
        <v>44316</v>
      </c>
      <c r="D76" s="121">
        <v>1075</v>
      </c>
      <c r="E76" s="53">
        <v>13301.546284736367</v>
      </c>
      <c r="F76" s="63" t="s">
        <v>109</v>
      </c>
      <c r="G76" s="63" t="s">
        <v>134</v>
      </c>
      <c r="H76" s="63" t="s">
        <v>117</v>
      </c>
      <c r="I76" s="63" t="s">
        <v>104</v>
      </c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63">
        <v>76</v>
      </c>
      <c r="B77" s="52" t="s">
        <v>66</v>
      </c>
      <c r="C77" s="51">
        <v>44316</v>
      </c>
      <c r="D77" s="121">
        <v>1076</v>
      </c>
      <c r="E77" s="53">
        <v>200000</v>
      </c>
      <c r="F77" s="63" t="s">
        <v>85</v>
      </c>
      <c r="G77" s="63" t="s">
        <v>104</v>
      </c>
      <c r="H77" s="63" t="s">
        <v>132</v>
      </c>
      <c r="I77" s="63" t="s">
        <v>130</v>
      </c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63">
        <v>77</v>
      </c>
      <c r="B78" s="52" t="s">
        <v>66</v>
      </c>
      <c r="C78" s="51">
        <v>44347</v>
      </c>
      <c r="D78" s="121">
        <v>1077</v>
      </c>
      <c r="E78" s="53">
        <v>5220.292721175123</v>
      </c>
      <c r="F78" s="63" t="s">
        <v>93</v>
      </c>
      <c r="G78" s="63" t="s">
        <v>104</v>
      </c>
      <c r="H78" s="63" t="s">
        <v>94</v>
      </c>
      <c r="I78" s="63" t="s">
        <v>133</v>
      </c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63">
        <v>78</v>
      </c>
      <c r="B79" s="52" t="s">
        <v>66</v>
      </c>
      <c r="C79" s="51">
        <v>44347</v>
      </c>
      <c r="D79" s="121">
        <v>1078</v>
      </c>
      <c r="E79" s="53">
        <v>200870.36149086093</v>
      </c>
      <c r="F79" s="63" t="s">
        <v>118</v>
      </c>
      <c r="G79" s="63" t="s">
        <v>134</v>
      </c>
      <c r="H79" s="63" t="s">
        <v>129</v>
      </c>
      <c r="I79" s="63" t="s">
        <v>130</v>
      </c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63">
        <v>79</v>
      </c>
      <c r="B80" s="52" t="s">
        <v>66</v>
      </c>
      <c r="C80" s="51">
        <v>44347</v>
      </c>
      <c r="D80" s="121">
        <v>1079</v>
      </c>
      <c r="E80" s="53">
        <v>12264.586954287952</v>
      </c>
      <c r="F80" s="63" t="s">
        <v>109</v>
      </c>
      <c r="G80" s="63" t="s">
        <v>134</v>
      </c>
      <c r="H80" s="63" t="s">
        <v>117</v>
      </c>
      <c r="I80" s="63" t="s">
        <v>104</v>
      </c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63">
        <v>80</v>
      </c>
      <c r="B81" s="52" t="s">
        <v>66</v>
      </c>
      <c r="C81" s="51">
        <v>44347</v>
      </c>
      <c r="D81" s="121">
        <v>1080</v>
      </c>
      <c r="E81" s="53">
        <v>200000</v>
      </c>
      <c r="F81" s="63" t="s">
        <v>85</v>
      </c>
      <c r="G81" s="63" t="s">
        <v>104</v>
      </c>
      <c r="H81" s="63" t="s">
        <v>132</v>
      </c>
      <c r="I81" s="63" t="s">
        <v>130</v>
      </c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63">
        <v>81</v>
      </c>
      <c r="B82" s="52" t="s">
        <v>66</v>
      </c>
      <c r="C82" s="51">
        <v>44377</v>
      </c>
      <c r="D82" s="121">
        <v>1081</v>
      </c>
      <c r="E82" s="53">
        <v>5091.3502886994975</v>
      </c>
      <c r="F82" s="63" t="s">
        <v>93</v>
      </c>
      <c r="G82" s="63" t="s">
        <v>104</v>
      </c>
      <c r="H82" s="63" t="s">
        <v>94</v>
      </c>
      <c r="I82" s="63" t="s">
        <v>133</v>
      </c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63">
        <v>82</v>
      </c>
      <c r="B83" s="52" t="s">
        <v>66</v>
      </c>
      <c r="C83" s="51">
        <v>44377</v>
      </c>
      <c r="D83" s="121">
        <v>1082</v>
      </c>
      <c r="E83" s="53">
        <v>194390.67241051057</v>
      </c>
      <c r="F83" s="63" t="s">
        <v>118</v>
      </c>
      <c r="G83" s="63" t="s">
        <v>134</v>
      </c>
      <c r="H83" s="63" t="s">
        <v>129</v>
      </c>
      <c r="I83" s="63" t="s">
        <v>130</v>
      </c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63">
        <v>83</v>
      </c>
      <c r="B84" s="52" t="s">
        <v>66</v>
      </c>
      <c r="C84" s="51">
        <v>44377</v>
      </c>
      <c r="D84" s="121">
        <v>1083</v>
      </c>
      <c r="E84" s="53">
        <v>10425.367514871061</v>
      </c>
      <c r="F84" s="63" t="s">
        <v>109</v>
      </c>
      <c r="G84" s="63" t="s">
        <v>134</v>
      </c>
      <c r="H84" s="63" t="s">
        <v>117</v>
      </c>
      <c r="I84" s="63" t="s">
        <v>104</v>
      </c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63">
        <v>84</v>
      </c>
      <c r="B85" s="52" t="s">
        <v>66</v>
      </c>
      <c r="C85" s="51">
        <v>44377</v>
      </c>
      <c r="D85" s="121">
        <v>1084</v>
      </c>
      <c r="E85" s="53">
        <v>200000</v>
      </c>
      <c r="F85" s="63" t="s">
        <v>85</v>
      </c>
      <c r="G85" s="63" t="s">
        <v>104</v>
      </c>
      <c r="H85" s="63" t="s">
        <v>132</v>
      </c>
      <c r="I85" s="63" t="s">
        <v>130</v>
      </c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63">
        <v>85</v>
      </c>
      <c r="B86" s="52" t="s">
        <v>66</v>
      </c>
      <c r="C86" s="51">
        <v>44408</v>
      </c>
      <c r="D86" s="121">
        <v>1085</v>
      </c>
      <c r="E86" s="53">
        <v>5302.15136042831</v>
      </c>
      <c r="F86" s="63" t="s">
        <v>93</v>
      </c>
      <c r="G86" s="63" t="s">
        <v>104</v>
      </c>
      <c r="H86" s="63" t="s">
        <v>94</v>
      </c>
      <c r="I86" s="63" t="s">
        <v>133</v>
      </c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63">
        <v>86</v>
      </c>
      <c r="B87" s="52" t="s">
        <v>66</v>
      </c>
      <c r="C87" s="51">
        <v>44408</v>
      </c>
      <c r="D87" s="121">
        <v>1086</v>
      </c>
      <c r="E87" s="53">
        <v>200870.36149086093</v>
      </c>
      <c r="F87" s="63" t="s">
        <v>118</v>
      </c>
      <c r="G87" s="63" t="s">
        <v>134</v>
      </c>
      <c r="H87" s="63" t="s">
        <v>129</v>
      </c>
      <c r="I87" s="63" t="s">
        <v>130</v>
      </c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63">
        <v>87</v>
      </c>
      <c r="B88" s="52" t="s">
        <v>66</v>
      </c>
      <c r="C88" s="51">
        <v>44408</v>
      </c>
      <c r="D88" s="121">
        <v>1087</v>
      </c>
      <c r="E88" s="53">
        <v>9269.3235540613532</v>
      </c>
      <c r="F88" s="63" t="s">
        <v>109</v>
      </c>
      <c r="G88" s="63" t="s">
        <v>134</v>
      </c>
      <c r="H88" s="63" t="s">
        <v>117</v>
      </c>
      <c r="I88" s="63" t="s">
        <v>104</v>
      </c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63">
        <v>88</v>
      </c>
      <c r="B89" s="52" t="s">
        <v>66</v>
      </c>
      <c r="C89" s="51">
        <v>44408</v>
      </c>
      <c r="D89" s="121">
        <v>1088</v>
      </c>
      <c r="E89" s="53">
        <v>200000</v>
      </c>
      <c r="F89" s="63" t="s">
        <v>85</v>
      </c>
      <c r="G89" s="63" t="s">
        <v>104</v>
      </c>
      <c r="H89" s="63" t="s">
        <v>132</v>
      </c>
      <c r="I89" s="63" t="s">
        <v>130</v>
      </c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63">
        <v>89</v>
      </c>
      <c r="B90" s="52" t="s">
        <v>66</v>
      </c>
      <c r="C90" s="51">
        <v>44439</v>
      </c>
      <c r="D90" s="121">
        <v>1089</v>
      </c>
      <c r="E90" s="53">
        <v>5344.2423148050439</v>
      </c>
      <c r="F90" s="63" t="s">
        <v>93</v>
      </c>
      <c r="G90" s="63" t="s">
        <v>104</v>
      </c>
      <c r="H90" s="63" t="s">
        <v>94</v>
      </c>
      <c r="I90" s="63" t="s">
        <v>133</v>
      </c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63">
        <v>90</v>
      </c>
      <c r="B91" s="52" t="s">
        <v>66</v>
      </c>
      <c r="C91" s="51">
        <v>44439</v>
      </c>
      <c r="D91" s="121">
        <v>1090</v>
      </c>
      <c r="E91" s="53">
        <v>200870.36149086093</v>
      </c>
      <c r="F91" s="63" t="s">
        <v>118</v>
      </c>
      <c r="G91" s="63" t="s">
        <v>134</v>
      </c>
      <c r="H91" s="63" t="s">
        <v>129</v>
      </c>
      <c r="I91" s="63" t="s">
        <v>130</v>
      </c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63">
        <v>91</v>
      </c>
      <c r="B92" s="52" t="s">
        <v>66</v>
      </c>
      <c r="C92" s="51">
        <v>44439</v>
      </c>
      <c r="D92" s="121">
        <v>1091</v>
      </c>
      <c r="E92" s="53">
        <v>7755.2143453989411</v>
      </c>
      <c r="F92" s="63" t="s">
        <v>109</v>
      </c>
      <c r="G92" s="63" t="s">
        <v>134</v>
      </c>
      <c r="H92" s="63" t="s">
        <v>117</v>
      </c>
      <c r="I92" s="63" t="s">
        <v>104</v>
      </c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63">
        <v>92</v>
      </c>
      <c r="B93" s="52" t="s">
        <v>66</v>
      </c>
      <c r="C93" s="51">
        <v>44439</v>
      </c>
      <c r="D93" s="121">
        <v>1092</v>
      </c>
      <c r="E93" s="53">
        <v>200000</v>
      </c>
      <c r="F93" s="63" t="s">
        <v>85</v>
      </c>
      <c r="G93" s="63" t="s">
        <v>104</v>
      </c>
      <c r="H93" s="63" t="s">
        <v>132</v>
      </c>
      <c r="I93" s="63" t="s">
        <v>130</v>
      </c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63">
        <v>93</v>
      </c>
      <c r="B94" s="52" t="s">
        <v>66</v>
      </c>
      <c r="C94" s="51">
        <v>44469</v>
      </c>
      <c r="D94" s="121">
        <v>1093</v>
      </c>
      <c r="E94" s="53">
        <v>5212.2382988204481</v>
      </c>
      <c r="F94" s="63" t="s">
        <v>93</v>
      </c>
      <c r="G94" s="63" t="s">
        <v>104</v>
      </c>
      <c r="H94" s="63" t="s">
        <v>94</v>
      </c>
      <c r="I94" s="63" t="s">
        <v>133</v>
      </c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63">
        <v>94</v>
      </c>
      <c r="B95" s="52" t="s">
        <v>66</v>
      </c>
      <c r="C95" s="51">
        <v>44469</v>
      </c>
      <c r="D95" s="121">
        <v>1094</v>
      </c>
      <c r="E95" s="53">
        <v>194390.67241051057</v>
      </c>
      <c r="F95" s="63" t="s">
        <v>118</v>
      </c>
      <c r="G95" s="63" t="s">
        <v>134</v>
      </c>
      <c r="H95" s="63" t="s">
        <v>129</v>
      </c>
      <c r="I95" s="63" t="s">
        <v>130</v>
      </c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63">
        <v>95</v>
      </c>
      <c r="B96" s="52" t="s">
        <v>66</v>
      </c>
      <c r="C96" s="51">
        <v>44469</v>
      </c>
      <c r="D96" s="121">
        <v>1095</v>
      </c>
      <c r="E96" s="53">
        <v>6027.3774479554268</v>
      </c>
      <c r="F96" s="63" t="s">
        <v>109</v>
      </c>
      <c r="G96" s="63" t="s">
        <v>134</v>
      </c>
      <c r="H96" s="63" t="s">
        <v>117</v>
      </c>
      <c r="I96" s="63" t="s">
        <v>104</v>
      </c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63">
        <v>96</v>
      </c>
      <c r="B97" s="52" t="s">
        <v>66</v>
      </c>
      <c r="C97" s="51">
        <v>44469</v>
      </c>
      <c r="D97" s="121">
        <v>1096</v>
      </c>
      <c r="E97" s="53">
        <v>200000</v>
      </c>
      <c r="F97" s="63" t="s">
        <v>85</v>
      </c>
      <c r="G97" s="63" t="s">
        <v>104</v>
      </c>
      <c r="H97" s="63" t="s">
        <v>132</v>
      </c>
      <c r="I97" s="63" t="s">
        <v>130</v>
      </c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63">
        <v>97</v>
      </c>
      <c r="B98" s="52" t="s">
        <v>66</v>
      </c>
      <c r="C98" s="51">
        <v>44500</v>
      </c>
      <c r="D98" s="121">
        <v>1097</v>
      </c>
      <c r="E98" s="53">
        <v>5428.0445893316064</v>
      </c>
      <c r="F98" s="63" t="s">
        <v>93</v>
      </c>
      <c r="G98" s="63" t="s">
        <v>104</v>
      </c>
      <c r="H98" s="63" t="s">
        <v>94</v>
      </c>
      <c r="I98" s="63" t="s">
        <v>133</v>
      </c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63">
        <v>98</v>
      </c>
      <c r="B99" s="52" t="s">
        <v>66</v>
      </c>
      <c r="C99" s="51">
        <v>44500</v>
      </c>
      <c r="D99" s="121">
        <v>1098</v>
      </c>
      <c r="E99" s="53">
        <v>200870.36149086093</v>
      </c>
      <c r="F99" s="63" t="s">
        <v>118</v>
      </c>
      <c r="G99" s="63" t="s">
        <v>134</v>
      </c>
      <c r="H99" s="63" t="s">
        <v>129</v>
      </c>
      <c r="I99" s="63" t="s">
        <v>130</v>
      </c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63">
        <v>99</v>
      </c>
      <c r="B100" s="52" t="s">
        <v>66</v>
      </c>
      <c r="C100" s="51">
        <v>44500</v>
      </c>
      <c r="D100" s="121">
        <v>1099</v>
      </c>
      <c r="E100" s="53">
        <v>4689.2401392145548</v>
      </c>
      <c r="F100" s="63" t="s">
        <v>109</v>
      </c>
      <c r="G100" s="63" t="s">
        <v>134</v>
      </c>
      <c r="H100" s="63" t="s">
        <v>117</v>
      </c>
      <c r="I100" s="63" t="s">
        <v>104</v>
      </c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63">
        <v>100</v>
      </c>
      <c r="B101" s="52" t="s">
        <v>66</v>
      </c>
      <c r="C101" s="51">
        <v>44500</v>
      </c>
      <c r="D101" s="121">
        <v>1100</v>
      </c>
      <c r="E101" s="53">
        <v>200000</v>
      </c>
      <c r="F101" s="63" t="s">
        <v>85</v>
      </c>
      <c r="G101" s="63" t="s">
        <v>104</v>
      </c>
      <c r="H101" s="63" t="s">
        <v>132</v>
      </c>
      <c r="I101" s="63" t="s">
        <v>130</v>
      </c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63">
        <v>101</v>
      </c>
      <c r="B102" s="52" t="s">
        <v>66</v>
      </c>
      <c r="C102" s="51">
        <v>44530</v>
      </c>
      <c r="D102" s="121">
        <v>1101</v>
      </c>
      <c r="E102" s="53">
        <v>5293.970637866063</v>
      </c>
      <c r="F102" s="63" t="s">
        <v>93</v>
      </c>
      <c r="G102" s="63" t="s">
        <v>104</v>
      </c>
      <c r="H102" s="63" t="s">
        <v>94</v>
      </c>
      <c r="I102" s="63" t="s">
        <v>133</v>
      </c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63">
        <v>102</v>
      </c>
      <c r="B103" s="52" t="s">
        <v>66</v>
      </c>
      <c r="C103" s="51">
        <v>44530</v>
      </c>
      <c r="D103" s="121">
        <v>1102</v>
      </c>
      <c r="E103" s="53">
        <v>194390.67241051057</v>
      </c>
      <c r="F103" s="63" t="s">
        <v>118</v>
      </c>
      <c r="G103" s="63" t="s">
        <v>134</v>
      </c>
      <c r="H103" s="63" t="s">
        <v>129</v>
      </c>
      <c r="I103" s="63" t="s">
        <v>130</v>
      </c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63">
        <v>103</v>
      </c>
      <c r="B104" s="52" t="s">
        <v>66</v>
      </c>
      <c r="C104" s="51">
        <v>44530</v>
      </c>
      <c r="D104" s="121">
        <v>1103</v>
      </c>
      <c r="E104" s="53">
        <v>3037.1335107747582</v>
      </c>
      <c r="F104" s="63" t="s">
        <v>109</v>
      </c>
      <c r="G104" s="63" t="s">
        <v>134</v>
      </c>
      <c r="H104" s="63" t="s">
        <v>117</v>
      </c>
      <c r="I104" s="63" t="s">
        <v>104</v>
      </c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63">
        <v>104</v>
      </c>
      <c r="B105" s="52" t="s">
        <v>66</v>
      </c>
      <c r="C105" s="51">
        <v>44530</v>
      </c>
      <c r="D105" s="121">
        <v>1104</v>
      </c>
      <c r="E105" s="53">
        <v>200000</v>
      </c>
      <c r="F105" s="63" t="s">
        <v>85</v>
      </c>
      <c r="G105" s="63" t="s">
        <v>104</v>
      </c>
      <c r="H105" s="63" t="s">
        <v>132</v>
      </c>
      <c r="I105" s="63" t="s">
        <v>130</v>
      </c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63">
        <v>105</v>
      </c>
      <c r="B106" s="52" t="s">
        <v>66</v>
      </c>
      <c r="C106" s="51">
        <v>44561</v>
      </c>
      <c r="D106" s="121">
        <v>1105</v>
      </c>
      <c r="E106" s="53">
        <v>5513.160954949446</v>
      </c>
      <c r="F106" s="63" t="s">
        <v>93</v>
      </c>
      <c r="G106" s="63" t="s">
        <v>104</v>
      </c>
      <c r="H106" s="63" t="s">
        <v>94</v>
      </c>
      <c r="I106" s="63" t="s">
        <v>133</v>
      </c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63">
        <v>106</v>
      </c>
      <c r="B107" s="52" t="s">
        <v>66</v>
      </c>
      <c r="C107" s="51">
        <v>44561</v>
      </c>
      <c r="D107" s="121">
        <v>1106</v>
      </c>
      <c r="E107" s="53">
        <v>200870.36149086093</v>
      </c>
      <c r="F107" s="63" t="s">
        <v>118</v>
      </c>
      <c r="G107" s="63" t="s">
        <v>134</v>
      </c>
      <c r="H107" s="63" t="s">
        <v>129</v>
      </c>
      <c r="I107" s="63" t="s">
        <v>130</v>
      </c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63">
        <v>107</v>
      </c>
      <c r="B108" s="52" t="s">
        <v>66</v>
      </c>
      <c r="C108" s="51">
        <v>44561</v>
      </c>
      <c r="D108" s="121">
        <v>1107</v>
      </c>
      <c r="E108" s="53">
        <v>1575.1888442712661</v>
      </c>
      <c r="F108" s="63" t="s">
        <v>109</v>
      </c>
      <c r="G108" s="63" t="s">
        <v>134</v>
      </c>
      <c r="H108" s="63" t="s">
        <v>117</v>
      </c>
      <c r="I108" s="63" t="s">
        <v>104</v>
      </c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63">
        <v>108</v>
      </c>
      <c r="B109" s="52" t="s">
        <v>66</v>
      </c>
      <c r="C109" s="51">
        <v>44561</v>
      </c>
      <c r="D109" s="121">
        <v>1108</v>
      </c>
      <c r="E109" s="53">
        <v>200000</v>
      </c>
      <c r="F109" s="63" t="s">
        <v>85</v>
      </c>
      <c r="G109" s="63" t="s">
        <v>104</v>
      </c>
      <c r="H109" s="63" t="s">
        <v>132</v>
      </c>
      <c r="I109" s="63" t="s">
        <v>130</v>
      </c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44"/>
      <c r="B110" s="39"/>
      <c r="C110" s="65"/>
      <c r="D110" s="72"/>
      <c r="E110" s="41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44"/>
      <c r="B111" s="39"/>
      <c r="C111" s="65"/>
      <c r="D111" s="72"/>
      <c r="E111" s="41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44"/>
      <c r="B112" s="39"/>
      <c r="C112" s="65"/>
      <c r="D112" s="72"/>
      <c r="E112" s="41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44"/>
      <c r="B113" s="39"/>
      <c r="C113" s="65"/>
      <c r="D113" s="72"/>
      <c r="E113" s="41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44"/>
      <c r="B114" s="39"/>
      <c r="C114" s="65"/>
      <c r="D114" s="72"/>
      <c r="E114" s="41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44"/>
      <c r="B115" s="39"/>
      <c r="C115" s="65"/>
      <c r="D115" s="72"/>
      <c r="E115" s="41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44"/>
      <c r="B116" s="39"/>
      <c r="C116" s="65"/>
      <c r="D116" s="72"/>
      <c r="E116" s="41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44"/>
      <c r="B117" s="39"/>
      <c r="C117" s="65"/>
      <c r="D117" s="72"/>
      <c r="E117" s="41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44"/>
      <c r="B118" s="39"/>
      <c r="C118" s="65"/>
      <c r="D118" s="72"/>
      <c r="E118" s="41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44"/>
      <c r="B119" s="39"/>
      <c r="C119" s="65"/>
      <c r="D119" s="72"/>
      <c r="E119" s="41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44"/>
      <c r="B120" s="39"/>
      <c r="C120" s="65"/>
      <c r="D120" s="72"/>
      <c r="E120" s="41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44"/>
      <c r="B121" s="39"/>
      <c r="C121" s="65"/>
      <c r="D121" s="72"/>
      <c r="E121" s="41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44"/>
      <c r="B122" s="39"/>
      <c r="C122" s="65"/>
      <c r="D122" s="72"/>
      <c r="E122" s="41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44"/>
      <c r="B123" s="39"/>
      <c r="C123" s="65"/>
      <c r="D123" s="72"/>
      <c r="E123" s="41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44"/>
      <c r="B124" s="39"/>
      <c r="C124" s="65"/>
      <c r="D124" s="72"/>
      <c r="E124" s="41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44"/>
      <c r="B125" s="39"/>
      <c r="C125" s="65"/>
      <c r="D125" s="72"/>
      <c r="E125" s="41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44"/>
      <c r="B126" s="39"/>
      <c r="C126" s="65"/>
      <c r="D126" s="72"/>
      <c r="E126" s="41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44"/>
      <c r="B127" s="39"/>
      <c r="C127" s="65"/>
      <c r="D127" s="72"/>
      <c r="E127" s="41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44"/>
      <c r="B128" s="39"/>
      <c r="C128" s="65"/>
      <c r="D128" s="72"/>
      <c r="E128" s="41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44"/>
      <c r="B129" s="39"/>
      <c r="C129" s="65"/>
      <c r="D129" s="72"/>
      <c r="E129" s="41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44"/>
      <c r="B130" s="39"/>
      <c r="C130" s="65"/>
      <c r="D130" s="72"/>
      <c r="E130" s="41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44"/>
      <c r="B131" s="39"/>
      <c r="C131" s="65"/>
      <c r="D131" s="72"/>
      <c r="E131" s="41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44"/>
      <c r="B132" s="39"/>
      <c r="C132" s="65"/>
      <c r="D132" s="72"/>
      <c r="E132" s="41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44"/>
      <c r="B133" s="39"/>
      <c r="C133" s="65"/>
      <c r="D133" s="72"/>
      <c r="E133" s="41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44"/>
      <c r="B134" s="39"/>
      <c r="C134" s="65"/>
      <c r="D134" s="72"/>
      <c r="E134" s="41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44"/>
      <c r="B135" s="39"/>
      <c r="C135" s="65"/>
      <c r="D135" s="72"/>
      <c r="E135" s="41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44"/>
      <c r="B136" s="39"/>
      <c r="C136" s="65"/>
      <c r="D136" s="72"/>
      <c r="E136" s="41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44"/>
      <c r="B137" s="39"/>
      <c r="C137" s="65"/>
      <c r="D137" s="72"/>
      <c r="E137" s="41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44"/>
      <c r="B138" s="39"/>
      <c r="C138" s="65"/>
      <c r="D138" s="72"/>
      <c r="E138" s="41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44"/>
      <c r="B139" s="39"/>
      <c r="C139" s="65"/>
      <c r="D139" s="72"/>
      <c r="E139" s="41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44"/>
      <c r="B140" s="39"/>
      <c r="C140" s="65"/>
      <c r="D140" s="72"/>
      <c r="E140" s="41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44"/>
      <c r="B141" s="39"/>
      <c r="C141" s="65"/>
      <c r="D141" s="72"/>
      <c r="E141" s="41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44"/>
      <c r="B142" s="39"/>
      <c r="C142" s="65"/>
      <c r="D142" s="72"/>
      <c r="E142" s="41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44"/>
      <c r="B143" s="39"/>
      <c r="C143" s="65"/>
      <c r="D143" s="72"/>
      <c r="E143" s="41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44"/>
      <c r="B144" s="39"/>
      <c r="C144" s="65"/>
      <c r="D144" s="72"/>
      <c r="E144" s="41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44"/>
      <c r="B145" s="39"/>
      <c r="C145" s="65"/>
      <c r="D145" s="72"/>
      <c r="E145" s="41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44"/>
      <c r="B146" s="39"/>
      <c r="C146" s="65"/>
      <c r="D146" s="72"/>
      <c r="E146" s="41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44"/>
      <c r="B147" s="39"/>
      <c r="C147" s="65"/>
      <c r="D147" s="72"/>
      <c r="E147" s="41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44"/>
      <c r="B148" s="39"/>
      <c r="C148" s="65"/>
      <c r="D148" s="72"/>
      <c r="E148" s="41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44"/>
      <c r="B149" s="39"/>
      <c r="C149" s="65"/>
      <c r="D149" s="72"/>
      <c r="E149" s="41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44"/>
      <c r="B150" s="39"/>
      <c r="C150" s="65"/>
      <c r="D150" s="72"/>
      <c r="E150" s="41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44"/>
      <c r="B151" s="39"/>
      <c r="C151" s="65"/>
      <c r="D151" s="72"/>
      <c r="E151" s="41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44"/>
      <c r="B152" s="39"/>
      <c r="C152" s="65"/>
      <c r="D152" s="72"/>
      <c r="E152" s="41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44"/>
      <c r="B153" s="39"/>
      <c r="C153" s="65"/>
      <c r="D153" s="72"/>
      <c r="E153" s="41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44"/>
      <c r="B154" s="39"/>
      <c r="C154" s="65"/>
      <c r="D154" s="72"/>
      <c r="E154" s="41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44"/>
      <c r="B155" s="39"/>
      <c r="C155" s="65"/>
      <c r="D155" s="72"/>
      <c r="E155" s="41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44"/>
      <c r="B156" s="39"/>
      <c r="C156" s="65"/>
      <c r="D156" s="72"/>
      <c r="E156" s="41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44"/>
      <c r="B157" s="39"/>
      <c r="C157" s="65"/>
      <c r="D157" s="72"/>
      <c r="E157" s="41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44"/>
      <c r="B158" s="39"/>
      <c r="C158" s="65"/>
      <c r="D158" s="72"/>
      <c r="E158" s="41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44"/>
      <c r="B159" s="39"/>
      <c r="C159" s="65"/>
      <c r="D159" s="72"/>
      <c r="E159" s="41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44"/>
      <c r="B160" s="39"/>
      <c r="C160" s="65"/>
      <c r="D160" s="72"/>
      <c r="E160" s="41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44"/>
      <c r="B161" s="39"/>
      <c r="C161" s="65"/>
      <c r="D161" s="72"/>
      <c r="E161" s="41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44"/>
      <c r="B162" s="39"/>
      <c r="C162" s="65"/>
      <c r="D162" s="72"/>
      <c r="E162" s="41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44"/>
      <c r="B163" s="39"/>
      <c r="C163" s="65"/>
      <c r="D163" s="72"/>
      <c r="E163" s="41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44"/>
      <c r="B164" s="39"/>
      <c r="C164" s="65"/>
      <c r="D164" s="72"/>
      <c r="E164" s="41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44"/>
      <c r="B165" s="39"/>
      <c r="C165" s="65"/>
      <c r="D165" s="72"/>
      <c r="E165" s="41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44"/>
      <c r="B166" s="39"/>
      <c r="C166" s="65"/>
      <c r="D166" s="72"/>
      <c r="E166" s="41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44"/>
      <c r="B167" s="39"/>
      <c r="C167" s="65"/>
      <c r="D167" s="72"/>
      <c r="E167" s="41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44"/>
      <c r="B168" s="39"/>
      <c r="C168" s="65"/>
      <c r="D168" s="72"/>
      <c r="E168" s="41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44"/>
      <c r="B169" s="39"/>
      <c r="C169" s="65"/>
      <c r="D169" s="72"/>
      <c r="E169" s="41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44"/>
      <c r="B170" s="39"/>
      <c r="C170" s="65"/>
      <c r="D170" s="72"/>
      <c r="E170" s="41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44"/>
      <c r="B171" s="39"/>
      <c r="C171" s="65"/>
      <c r="D171" s="72"/>
      <c r="E171" s="41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44"/>
      <c r="B172" s="39"/>
      <c r="C172" s="65"/>
      <c r="D172" s="72"/>
      <c r="E172" s="41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44"/>
      <c r="B173" s="39"/>
      <c r="C173" s="65"/>
      <c r="D173" s="72"/>
      <c r="E173" s="41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44"/>
      <c r="B174" s="39"/>
      <c r="C174" s="65"/>
      <c r="D174" s="72"/>
      <c r="E174" s="41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44"/>
      <c r="B175" s="39"/>
      <c r="C175" s="65"/>
      <c r="D175" s="72"/>
      <c r="E175" s="41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44"/>
      <c r="B176" s="39"/>
      <c r="C176" s="65"/>
      <c r="D176" s="72"/>
      <c r="E176" s="41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44"/>
      <c r="B177" s="39"/>
      <c r="C177" s="65"/>
      <c r="D177" s="72"/>
      <c r="E177" s="41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44"/>
      <c r="B178" s="39"/>
      <c r="C178" s="65"/>
      <c r="D178" s="72"/>
      <c r="E178" s="41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44"/>
      <c r="B179" s="39"/>
      <c r="C179" s="65"/>
      <c r="D179" s="72"/>
      <c r="E179" s="41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44"/>
      <c r="B180" s="39"/>
      <c r="C180" s="65"/>
      <c r="D180" s="72"/>
      <c r="E180" s="41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44"/>
      <c r="B181" s="39"/>
      <c r="C181" s="65"/>
      <c r="D181" s="72"/>
      <c r="E181" s="41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44"/>
      <c r="B182" s="39"/>
      <c r="C182" s="65"/>
      <c r="D182" s="72"/>
      <c r="E182" s="41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44"/>
      <c r="B183" s="39"/>
      <c r="C183" s="65"/>
      <c r="D183" s="72"/>
      <c r="E183" s="41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44"/>
      <c r="B184" s="39"/>
      <c r="C184" s="65"/>
      <c r="D184" s="72"/>
      <c r="E184" s="41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44"/>
      <c r="B185" s="39"/>
      <c r="C185" s="65"/>
      <c r="D185" s="72"/>
      <c r="E185" s="41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44"/>
      <c r="B186" s="39"/>
      <c r="C186" s="65"/>
      <c r="D186" s="72"/>
      <c r="E186" s="41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44"/>
      <c r="B187" s="39"/>
      <c r="C187" s="65"/>
      <c r="D187" s="72"/>
      <c r="E187" s="41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44"/>
      <c r="B188" s="39"/>
      <c r="C188" s="65"/>
      <c r="D188" s="72"/>
      <c r="E188" s="41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44"/>
      <c r="B189" s="39"/>
      <c r="C189" s="65"/>
      <c r="D189" s="72"/>
      <c r="E189" s="41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44"/>
      <c r="B190" s="39"/>
      <c r="C190" s="65"/>
      <c r="D190" s="72"/>
      <c r="E190" s="41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44"/>
      <c r="B191" s="39"/>
      <c r="C191" s="65"/>
      <c r="D191" s="72"/>
      <c r="E191" s="41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44"/>
      <c r="B192" s="39"/>
      <c r="C192" s="65"/>
      <c r="D192" s="72"/>
      <c r="E192" s="41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44"/>
      <c r="B193" s="39"/>
      <c r="C193" s="65"/>
      <c r="D193" s="72"/>
      <c r="E193" s="41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44"/>
      <c r="B194" s="39"/>
      <c r="C194" s="65"/>
      <c r="D194" s="72"/>
      <c r="E194" s="41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44"/>
      <c r="B195" s="39"/>
      <c r="C195" s="65"/>
      <c r="D195" s="72"/>
      <c r="E195" s="41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44"/>
      <c r="B196" s="39"/>
      <c r="C196" s="65"/>
      <c r="D196" s="72"/>
      <c r="E196" s="41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44"/>
      <c r="B197" s="39"/>
      <c r="C197" s="65"/>
      <c r="D197" s="72"/>
      <c r="E197" s="41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44"/>
      <c r="B198" s="39"/>
      <c r="C198" s="65"/>
      <c r="D198" s="72"/>
      <c r="E198" s="41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44"/>
      <c r="B199" s="39"/>
      <c r="C199" s="65"/>
      <c r="D199" s="72"/>
      <c r="E199" s="41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44"/>
      <c r="B200" s="39"/>
      <c r="C200" s="65"/>
      <c r="D200" s="72"/>
      <c r="E200" s="41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44"/>
      <c r="B201" s="39"/>
      <c r="C201" s="65"/>
      <c r="D201" s="72"/>
      <c r="E201" s="41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44"/>
      <c r="B202" s="39"/>
      <c r="C202" s="65"/>
      <c r="D202" s="72"/>
      <c r="E202" s="41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44"/>
      <c r="B203" s="39"/>
      <c r="C203" s="65"/>
      <c r="D203" s="72"/>
      <c r="E203" s="41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44"/>
      <c r="B204" s="39"/>
      <c r="C204" s="65"/>
      <c r="D204" s="72"/>
      <c r="E204" s="41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44"/>
      <c r="B205" s="39"/>
      <c r="C205" s="65"/>
      <c r="D205" s="72"/>
      <c r="E205" s="41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44"/>
      <c r="B206" s="39"/>
      <c r="C206" s="65"/>
      <c r="D206" s="72"/>
      <c r="E206" s="41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44"/>
      <c r="B207" s="39"/>
      <c r="C207" s="65"/>
      <c r="D207" s="72"/>
      <c r="E207" s="41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44"/>
      <c r="B208" s="39"/>
      <c r="C208" s="65"/>
      <c r="D208" s="72"/>
      <c r="E208" s="41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44"/>
      <c r="B209" s="39"/>
      <c r="C209" s="65"/>
      <c r="D209" s="72"/>
      <c r="E209" s="41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44"/>
      <c r="B210" s="39"/>
      <c r="C210" s="65"/>
      <c r="D210" s="72"/>
      <c r="E210" s="41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44"/>
      <c r="B211" s="39"/>
      <c r="C211" s="65"/>
      <c r="D211" s="72"/>
      <c r="E211" s="41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44"/>
      <c r="B212" s="39"/>
      <c r="C212" s="65"/>
      <c r="D212" s="72"/>
      <c r="E212" s="41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44"/>
      <c r="B213" s="39"/>
      <c r="C213" s="65"/>
      <c r="D213" s="72"/>
      <c r="E213" s="41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44"/>
      <c r="B214" s="39"/>
      <c r="C214" s="65"/>
      <c r="D214" s="72"/>
      <c r="E214" s="41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44"/>
      <c r="B215" s="39"/>
      <c r="C215" s="65"/>
      <c r="D215" s="72"/>
      <c r="E215" s="41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44"/>
      <c r="B216" s="39"/>
      <c r="C216" s="65"/>
      <c r="D216" s="72"/>
      <c r="E216" s="41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44"/>
      <c r="B217" s="39"/>
      <c r="C217" s="65"/>
      <c r="D217" s="72"/>
      <c r="E217" s="41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44"/>
      <c r="B218" s="39"/>
      <c r="C218" s="65"/>
      <c r="D218" s="72"/>
      <c r="E218" s="41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44"/>
      <c r="B219" s="39"/>
      <c r="C219" s="65"/>
      <c r="D219" s="72"/>
      <c r="E219" s="41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44"/>
      <c r="B220" s="39"/>
      <c r="C220" s="65"/>
      <c r="D220" s="72"/>
      <c r="E220" s="41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44"/>
      <c r="B221" s="39"/>
      <c r="C221" s="65"/>
      <c r="D221" s="72"/>
      <c r="E221" s="41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44"/>
      <c r="B222" s="39"/>
      <c r="C222" s="65"/>
      <c r="D222" s="72"/>
      <c r="E222" s="41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44"/>
      <c r="B223" s="39"/>
      <c r="C223" s="65"/>
      <c r="D223" s="72"/>
      <c r="E223" s="41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44"/>
      <c r="B224" s="39"/>
      <c r="C224" s="65"/>
      <c r="D224" s="72"/>
      <c r="E224" s="41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44"/>
      <c r="B225" s="39"/>
      <c r="C225" s="65"/>
      <c r="D225" s="72"/>
      <c r="E225" s="41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44"/>
      <c r="B226" s="39"/>
      <c r="C226" s="65"/>
      <c r="D226" s="72"/>
      <c r="E226" s="41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44"/>
      <c r="B227" s="39"/>
      <c r="C227" s="65"/>
      <c r="D227" s="72"/>
      <c r="E227" s="41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44"/>
      <c r="B228" s="39"/>
      <c r="C228" s="65"/>
      <c r="D228" s="72"/>
      <c r="E228" s="41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44"/>
      <c r="B229" s="39"/>
      <c r="C229" s="65"/>
      <c r="D229" s="72"/>
      <c r="E229" s="41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44"/>
      <c r="B230" s="39"/>
      <c r="C230" s="65"/>
      <c r="D230" s="72"/>
      <c r="E230" s="41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44"/>
      <c r="B231" s="39"/>
      <c r="C231" s="65"/>
      <c r="D231" s="72"/>
      <c r="E231" s="41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44"/>
      <c r="B232" s="39"/>
      <c r="C232" s="65"/>
      <c r="D232" s="72"/>
      <c r="E232" s="41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44"/>
      <c r="B233" s="39"/>
      <c r="C233" s="65"/>
      <c r="D233" s="72"/>
      <c r="E233" s="41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44"/>
      <c r="B234" s="39"/>
      <c r="C234" s="65"/>
      <c r="D234" s="72"/>
      <c r="E234" s="41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44"/>
      <c r="B235" s="39"/>
      <c r="C235" s="65"/>
      <c r="D235" s="72"/>
      <c r="E235" s="41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44"/>
      <c r="B236" s="39"/>
      <c r="C236" s="65"/>
      <c r="D236" s="72"/>
      <c r="E236" s="41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44"/>
      <c r="B237" s="39"/>
      <c r="C237" s="65"/>
      <c r="D237" s="72"/>
      <c r="E237" s="41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44"/>
      <c r="B238" s="39"/>
      <c r="C238" s="65"/>
      <c r="D238" s="72"/>
      <c r="E238" s="41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44"/>
      <c r="B239" s="39"/>
      <c r="C239" s="65"/>
      <c r="D239" s="72"/>
      <c r="E239" s="41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44"/>
      <c r="B240" s="39"/>
      <c r="C240" s="65"/>
      <c r="D240" s="72"/>
      <c r="E240" s="41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44"/>
      <c r="B241" s="39"/>
      <c r="C241" s="65"/>
      <c r="D241" s="72"/>
      <c r="E241" s="41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44"/>
      <c r="B242" s="39"/>
      <c r="C242" s="65"/>
      <c r="D242" s="72"/>
      <c r="E242" s="41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44"/>
      <c r="B243" s="39"/>
      <c r="C243" s="65"/>
      <c r="D243" s="72"/>
      <c r="E243" s="41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44"/>
      <c r="B244" s="39"/>
      <c r="C244" s="65"/>
      <c r="D244" s="72"/>
      <c r="E244" s="41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44"/>
      <c r="B245" s="39"/>
      <c r="C245" s="65"/>
      <c r="D245" s="72"/>
      <c r="E245" s="41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44"/>
      <c r="B246" s="39"/>
      <c r="C246" s="65"/>
      <c r="D246" s="72"/>
      <c r="E246" s="41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44"/>
      <c r="B247" s="39"/>
      <c r="C247" s="65"/>
      <c r="D247" s="72"/>
      <c r="E247" s="41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44"/>
      <c r="B248" s="39"/>
      <c r="C248" s="65"/>
      <c r="D248" s="72"/>
      <c r="E248" s="41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44"/>
      <c r="B249" s="39"/>
      <c r="C249" s="65"/>
      <c r="D249" s="72"/>
      <c r="E249" s="41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44"/>
      <c r="B250" s="39"/>
      <c r="C250" s="65"/>
      <c r="D250" s="72"/>
      <c r="E250" s="41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44"/>
      <c r="B251" s="39"/>
      <c r="C251" s="65"/>
      <c r="D251" s="72"/>
      <c r="E251" s="41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44"/>
      <c r="B252" s="39"/>
      <c r="C252" s="65"/>
      <c r="D252" s="72"/>
      <c r="E252" s="41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44"/>
      <c r="B253" s="39"/>
      <c r="C253" s="65"/>
      <c r="D253" s="72"/>
      <c r="E253" s="41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44"/>
      <c r="B254" s="39"/>
      <c r="C254" s="65"/>
      <c r="D254" s="72"/>
      <c r="E254" s="41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44"/>
      <c r="B255" s="39"/>
      <c r="C255" s="65"/>
      <c r="D255" s="72"/>
      <c r="E255" s="41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44"/>
      <c r="B256" s="39"/>
      <c r="C256" s="65"/>
      <c r="D256" s="72"/>
      <c r="E256" s="41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44"/>
      <c r="B257" s="39"/>
      <c r="C257" s="65"/>
      <c r="D257" s="72"/>
      <c r="E257" s="41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44"/>
      <c r="B258" s="39"/>
      <c r="C258" s="65"/>
      <c r="D258" s="72"/>
      <c r="E258" s="41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44"/>
      <c r="B259" s="39"/>
      <c r="C259" s="65"/>
      <c r="D259" s="72"/>
      <c r="E259" s="41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44"/>
      <c r="B260" s="39"/>
      <c r="C260" s="65"/>
      <c r="D260" s="72"/>
      <c r="E260" s="41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44"/>
      <c r="B261" s="39"/>
      <c r="C261" s="65"/>
      <c r="D261" s="72"/>
      <c r="E261" s="41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44"/>
      <c r="B262" s="39"/>
      <c r="C262" s="65"/>
      <c r="D262" s="72"/>
      <c r="E262" s="41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44"/>
      <c r="B263" s="39"/>
      <c r="C263" s="65"/>
      <c r="D263" s="72"/>
      <c r="E263" s="41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44"/>
      <c r="B264" s="39"/>
      <c r="C264" s="65"/>
      <c r="D264" s="72"/>
      <c r="E264" s="41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44"/>
      <c r="B265" s="39"/>
      <c r="C265" s="65"/>
      <c r="D265" s="72"/>
      <c r="E265" s="41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44"/>
      <c r="B266" s="39"/>
      <c r="C266" s="65"/>
      <c r="D266" s="72"/>
      <c r="E266" s="41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44"/>
      <c r="B267" s="39"/>
      <c r="C267" s="65"/>
      <c r="D267" s="72"/>
      <c r="E267" s="41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44"/>
      <c r="B268" s="39"/>
      <c r="C268" s="65"/>
      <c r="D268" s="72"/>
      <c r="E268" s="41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44"/>
      <c r="B269" s="39"/>
      <c r="C269" s="65"/>
      <c r="D269" s="72"/>
      <c r="E269" s="41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44"/>
      <c r="B270" s="39"/>
      <c r="C270" s="65"/>
      <c r="D270" s="72"/>
      <c r="E270" s="41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44"/>
      <c r="B271" s="39"/>
      <c r="C271" s="65"/>
      <c r="D271" s="72"/>
      <c r="E271" s="41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44"/>
      <c r="B272" s="39"/>
      <c r="C272" s="65"/>
      <c r="D272" s="72"/>
      <c r="E272" s="41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44"/>
      <c r="B273" s="39"/>
      <c r="C273" s="65"/>
      <c r="D273" s="72"/>
      <c r="E273" s="41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44"/>
      <c r="B274" s="39"/>
      <c r="C274" s="65"/>
      <c r="D274" s="72"/>
      <c r="E274" s="41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44"/>
      <c r="B275" s="39"/>
      <c r="C275" s="65"/>
      <c r="D275" s="72"/>
      <c r="E275" s="41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44"/>
      <c r="B276" s="39"/>
      <c r="C276" s="65"/>
      <c r="D276" s="72"/>
      <c r="E276" s="41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44"/>
      <c r="B277" s="39"/>
      <c r="C277" s="65"/>
      <c r="D277" s="72"/>
      <c r="E277" s="41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44"/>
      <c r="B278" s="39"/>
      <c r="C278" s="65"/>
      <c r="D278" s="72"/>
      <c r="E278" s="41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44"/>
      <c r="B279" s="39"/>
      <c r="C279" s="65"/>
      <c r="D279" s="72"/>
      <c r="E279" s="41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44"/>
      <c r="B280" s="39"/>
      <c r="C280" s="65"/>
      <c r="D280" s="72"/>
      <c r="E280" s="41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44"/>
      <c r="B281" s="39"/>
      <c r="C281" s="65"/>
      <c r="D281" s="72"/>
      <c r="E281" s="41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44"/>
      <c r="B282" s="39"/>
      <c r="C282" s="65"/>
      <c r="D282" s="72"/>
      <c r="E282" s="41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44"/>
      <c r="B283" s="39"/>
      <c r="C283" s="65"/>
      <c r="D283" s="72"/>
      <c r="E283" s="41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44"/>
      <c r="B284" s="39"/>
      <c r="C284" s="65"/>
      <c r="D284" s="72"/>
      <c r="E284" s="41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44"/>
      <c r="B285" s="39"/>
      <c r="C285" s="65"/>
      <c r="D285" s="72"/>
      <c r="E285" s="41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44"/>
      <c r="B286" s="39"/>
      <c r="C286" s="65"/>
      <c r="D286" s="72"/>
      <c r="E286" s="41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44"/>
      <c r="B287" s="39"/>
      <c r="C287" s="65"/>
      <c r="D287" s="72"/>
      <c r="E287" s="41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44"/>
      <c r="B288" s="39"/>
      <c r="C288" s="65"/>
      <c r="D288" s="72"/>
      <c r="E288" s="41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44"/>
      <c r="B289" s="39"/>
      <c r="C289" s="65"/>
      <c r="D289" s="72"/>
      <c r="E289" s="41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44"/>
      <c r="B290" s="39"/>
      <c r="C290" s="65"/>
      <c r="D290" s="72"/>
      <c r="E290" s="41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44"/>
      <c r="B291" s="39"/>
      <c r="C291" s="65"/>
      <c r="D291" s="72"/>
      <c r="E291" s="41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44"/>
      <c r="B292" s="39"/>
      <c r="C292" s="65"/>
      <c r="D292" s="72"/>
      <c r="E292" s="41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44"/>
      <c r="B293" s="39"/>
      <c r="C293" s="65"/>
      <c r="D293" s="72"/>
      <c r="E293" s="41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44"/>
      <c r="B294" s="39"/>
      <c r="C294" s="65"/>
      <c r="D294" s="72"/>
      <c r="E294" s="41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44"/>
      <c r="B295" s="39"/>
      <c r="C295" s="65"/>
      <c r="D295" s="72"/>
      <c r="E295" s="41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44"/>
      <c r="B296" s="39"/>
      <c r="C296" s="65"/>
      <c r="D296" s="72"/>
      <c r="E296" s="41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44"/>
      <c r="B297" s="39"/>
      <c r="C297" s="65"/>
      <c r="D297" s="72"/>
      <c r="E297" s="41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44"/>
      <c r="B298" s="39"/>
      <c r="C298" s="65"/>
      <c r="D298" s="72"/>
      <c r="E298" s="41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44"/>
      <c r="B299" s="39"/>
      <c r="C299" s="65"/>
      <c r="D299" s="72"/>
      <c r="E299" s="41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44"/>
      <c r="B300" s="39"/>
      <c r="C300" s="65"/>
      <c r="D300" s="72"/>
      <c r="E300" s="41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44"/>
      <c r="B301" s="39"/>
      <c r="C301" s="65"/>
      <c r="D301" s="72"/>
      <c r="E301" s="41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44"/>
      <c r="B302" s="39"/>
      <c r="C302" s="65"/>
      <c r="D302" s="72"/>
      <c r="E302" s="41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44"/>
      <c r="B303" s="39"/>
      <c r="C303" s="65"/>
      <c r="D303" s="72"/>
      <c r="E303" s="41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44"/>
      <c r="B304" s="39"/>
      <c r="C304" s="65"/>
      <c r="D304" s="72"/>
      <c r="E304" s="41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44"/>
      <c r="B305" s="39"/>
      <c r="C305" s="65"/>
      <c r="D305" s="72"/>
      <c r="E305" s="41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44"/>
      <c r="B306" s="39"/>
      <c r="C306" s="65"/>
      <c r="D306" s="72"/>
      <c r="E306" s="41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44"/>
      <c r="B307" s="39"/>
      <c r="C307" s="65"/>
      <c r="D307" s="72"/>
      <c r="E307" s="41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44"/>
      <c r="B308" s="39"/>
      <c r="C308" s="65"/>
      <c r="D308" s="72"/>
      <c r="E308" s="41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44"/>
      <c r="B309" s="39"/>
      <c r="C309" s="65"/>
      <c r="D309" s="72"/>
      <c r="E309" s="41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44"/>
      <c r="B310" s="39"/>
      <c r="C310" s="65"/>
      <c r="D310" s="72"/>
      <c r="E310" s="41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44"/>
      <c r="B311" s="39"/>
      <c r="C311" s="65"/>
      <c r="D311" s="72"/>
      <c r="E311" s="41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44"/>
      <c r="B312" s="39"/>
      <c r="C312" s="65"/>
      <c r="D312" s="72"/>
      <c r="E312" s="41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44"/>
      <c r="B313" s="39"/>
      <c r="C313" s="65"/>
      <c r="D313" s="72"/>
      <c r="E313" s="41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44"/>
      <c r="B314" s="39"/>
      <c r="C314" s="65"/>
      <c r="D314" s="72"/>
      <c r="E314" s="41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44"/>
      <c r="B315" s="39"/>
      <c r="C315" s="65"/>
      <c r="D315" s="72"/>
      <c r="E315" s="41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44"/>
      <c r="B316" s="39"/>
      <c r="C316" s="65"/>
      <c r="D316" s="72"/>
      <c r="E316" s="41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44"/>
      <c r="B317" s="39"/>
      <c r="C317" s="65"/>
      <c r="D317" s="72"/>
      <c r="E317" s="41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44"/>
      <c r="B318" s="39"/>
      <c r="C318" s="65"/>
      <c r="D318" s="72"/>
      <c r="E318" s="41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44"/>
      <c r="B319" s="39"/>
      <c r="C319" s="65"/>
      <c r="D319" s="72"/>
      <c r="E319" s="41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44"/>
      <c r="B320" s="39"/>
      <c r="C320" s="65"/>
      <c r="D320" s="72"/>
      <c r="E320" s="41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44"/>
      <c r="B321" s="39"/>
      <c r="C321" s="65"/>
      <c r="D321" s="72"/>
      <c r="E321" s="41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44"/>
      <c r="B322" s="39"/>
      <c r="C322" s="65"/>
      <c r="D322" s="72"/>
      <c r="E322" s="41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44"/>
      <c r="B323" s="39"/>
      <c r="C323" s="65"/>
      <c r="D323" s="72"/>
      <c r="E323" s="41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44"/>
      <c r="B324" s="39"/>
      <c r="C324" s="65"/>
      <c r="D324" s="72"/>
      <c r="E324" s="41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44"/>
      <c r="B325" s="39"/>
      <c r="C325" s="65"/>
      <c r="D325" s="72"/>
      <c r="E325" s="41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44"/>
      <c r="B326" s="39"/>
      <c r="C326" s="65"/>
      <c r="D326" s="72"/>
      <c r="E326" s="41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44"/>
      <c r="B327" s="39"/>
      <c r="C327" s="65"/>
      <c r="D327" s="72"/>
      <c r="E327" s="41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44"/>
      <c r="B328" s="39"/>
      <c r="C328" s="65"/>
      <c r="D328" s="72"/>
      <c r="E328" s="41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44"/>
      <c r="B329" s="39"/>
      <c r="C329" s="65"/>
      <c r="D329" s="72"/>
      <c r="E329" s="41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44"/>
      <c r="B330" s="39"/>
      <c r="C330" s="65"/>
      <c r="D330" s="72"/>
      <c r="E330" s="41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44"/>
      <c r="B331" s="39"/>
      <c r="C331" s="65"/>
      <c r="D331" s="72"/>
      <c r="E331" s="41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44"/>
      <c r="B332" s="39"/>
      <c r="C332" s="65"/>
      <c r="D332" s="72"/>
      <c r="E332" s="41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44"/>
      <c r="B333" s="39"/>
      <c r="C333" s="65"/>
      <c r="D333" s="72"/>
      <c r="E333" s="41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44"/>
      <c r="B334" s="39"/>
      <c r="C334" s="65"/>
      <c r="D334" s="72"/>
      <c r="E334" s="41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44"/>
      <c r="B335" s="39"/>
      <c r="C335" s="65"/>
      <c r="D335" s="72"/>
      <c r="E335" s="41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44"/>
      <c r="B336" s="39"/>
      <c r="C336" s="65"/>
      <c r="D336" s="72"/>
      <c r="E336" s="41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44"/>
      <c r="B337" s="39"/>
      <c r="C337" s="65"/>
      <c r="D337" s="72"/>
      <c r="E337" s="41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44"/>
      <c r="B338" s="39"/>
      <c r="C338" s="65"/>
      <c r="D338" s="72"/>
      <c r="E338" s="41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44"/>
      <c r="B339" s="39"/>
      <c r="C339" s="65"/>
      <c r="D339" s="72"/>
      <c r="E339" s="41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44"/>
      <c r="B340" s="39"/>
      <c r="C340" s="65"/>
      <c r="D340" s="72"/>
      <c r="E340" s="41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44"/>
      <c r="B341" s="39"/>
      <c r="C341" s="65"/>
      <c r="D341" s="72"/>
      <c r="E341" s="41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44"/>
      <c r="B342" s="39"/>
      <c r="C342" s="65"/>
      <c r="D342" s="72"/>
      <c r="E342" s="41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44"/>
      <c r="B343" s="39"/>
      <c r="C343" s="65"/>
      <c r="D343" s="72"/>
      <c r="E343" s="41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44"/>
      <c r="B344" s="39"/>
      <c r="C344" s="65"/>
      <c r="D344" s="72"/>
      <c r="E344" s="41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44"/>
      <c r="B345" s="39"/>
      <c r="C345" s="65"/>
      <c r="D345" s="72"/>
      <c r="E345" s="41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44"/>
      <c r="B346" s="39"/>
      <c r="C346" s="65"/>
      <c r="D346" s="72"/>
      <c r="E346" s="41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44"/>
      <c r="B347" s="39"/>
      <c r="C347" s="65"/>
      <c r="D347" s="72"/>
      <c r="E347" s="41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44"/>
      <c r="B348" s="39"/>
      <c r="C348" s="65"/>
      <c r="D348" s="72"/>
      <c r="E348" s="41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44"/>
      <c r="B349" s="39"/>
      <c r="C349" s="65"/>
      <c r="D349" s="72"/>
      <c r="E349" s="41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44"/>
      <c r="B350" s="39"/>
      <c r="C350" s="65"/>
      <c r="D350" s="72"/>
      <c r="E350" s="41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44"/>
      <c r="B351" s="39"/>
      <c r="C351" s="65"/>
      <c r="D351" s="72"/>
      <c r="E351" s="41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44"/>
      <c r="B352" s="39"/>
      <c r="C352" s="65"/>
      <c r="D352" s="72"/>
      <c r="E352" s="41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44"/>
      <c r="B353" s="39"/>
      <c r="C353" s="65"/>
      <c r="D353" s="72"/>
      <c r="E353" s="41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44"/>
      <c r="B354" s="39"/>
      <c r="C354" s="65"/>
      <c r="D354" s="72"/>
      <c r="E354" s="41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44"/>
      <c r="B355" s="39"/>
      <c r="C355" s="65"/>
      <c r="D355" s="72"/>
      <c r="E355" s="41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44"/>
      <c r="B356" s="39"/>
      <c r="C356" s="65"/>
      <c r="D356" s="72"/>
      <c r="E356" s="41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44"/>
      <c r="B357" s="39"/>
      <c r="C357" s="65"/>
      <c r="D357" s="72"/>
      <c r="E357" s="41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44"/>
      <c r="B358" s="39"/>
      <c r="C358" s="65"/>
      <c r="D358" s="72"/>
      <c r="E358" s="41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44"/>
      <c r="B359" s="39"/>
      <c r="C359" s="65"/>
      <c r="D359" s="72"/>
      <c r="E359" s="41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44"/>
      <c r="B360" s="39"/>
      <c r="C360" s="65"/>
      <c r="D360" s="72"/>
      <c r="E360" s="41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44"/>
      <c r="B361" s="39"/>
      <c r="C361" s="65"/>
      <c r="D361" s="72"/>
      <c r="E361" s="41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44"/>
      <c r="B362" s="39"/>
      <c r="C362" s="65"/>
      <c r="D362" s="72"/>
      <c r="E362" s="41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44"/>
      <c r="B363" s="39"/>
      <c r="C363" s="65"/>
      <c r="D363" s="72"/>
      <c r="E363" s="41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44"/>
      <c r="B364" s="39"/>
      <c r="C364" s="65"/>
      <c r="D364" s="72"/>
      <c r="E364" s="41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44"/>
      <c r="B365" s="39"/>
      <c r="C365" s="65"/>
      <c r="D365" s="72"/>
      <c r="E365" s="41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44"/>
      <c r="B366" s="39"/>
      <c r="C366" s="65"/>
      <c r="D366" s="72"/>
      <c r="E366" s="41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44"/>
      <c r="B367" s="39"/>
      <c r="C367" s="65"/>
      <c r="D367" s="72"/>
      <c r="E367" s="41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44"/>
      <c r="B368" s="39"/>
      <c r="C368" s="65"/>
      <c r="D368" s="72"/>
      <c r="E368" s="41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44"/>
      <c r="B369" s="39"/>
      <c r="C369" s="65"/>
      <c r="D369" s="72"/>
      <c r="E369" s="41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44"/>
      <c r="B370" s="39"/>
      <c r="C370" s="65"/>
      <c r="D370" s="72"/>
      <c r="E370" s="41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44"/>
      <c r="B371" s="39"/>
      <c r="C371" s="65"/>
      <c r="D371" s="72"/>
      <c r="E371" s="41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44"/>
      <c r="B372" s="39"/>
      <c r="C372" s="65"/>
      <c r="D372" s="72"/>
      <c r="E372" s="41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44"/>
      <c r="B373" s="39"/>
      <c r="C373" s="65"/>
      <c r="D373" s="72"/>
      <c r="E373" s="41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44"/>
      <c r="B374" s="39"/>
      <c r="C374" s="65"/>
      <c r="D374" s="72"/>
      <c r="E374" s="41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44"/>
      <c r="B375" s="39"/>
      <c r="C375" s="65"/>
      <c r="D375" s="72"/>
      <c r="E375" s="41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44"/>
      <c r="B376" s="39"/>
      <c r="C376" s="65"/>
      <c r="D376" s="72"/>
      <c r="E376" s="41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44"/>
      <c r="B377" s="39"/>
      <c r="C377" s="65"/>
      <c r="D377" s="72"/>
      <c r="E377" s="41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44"/>
      <c r="B378" s="39"/>
      <c r="C378" s="65"/>
      <c r="D378" s="72"/>
      <c r="E378" s="41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44"/>
      <c r="B379" s="39"/>
      <c r="C379" s="65"/>
      <c r="D379" s="72"/>
      <c r="E379" s="41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44"/>
      <c r="B380" s="39"/>
      <c r="C380" s="65"/>
      <c r="D380" s="72"/>
      <c r="E380" s="41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44"/>
      <c r="B381" s="39"/>
      <c r="C381" s="65"/>
      <c r="D381" s="72"/>
      <c r="E381" s="41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44"/>
      <c r="B382" s="39"/>
      <c r="C382" s="65"/>
      <c r="D382" s="72"/>
      <c r="E382" s="41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44"/>
      <c r="B383" s="39"/>
      <c r="C383" s="65"/>
      <c r="D383" s="72"/>
      <c r="E383" s="41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44"/>
      <c r="B384" s="39"/>
      <c r="C384" s="65"/>
      <c r="D384" s="72"/>
      <c r="E384" s="41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44"/>
      <c r="B385" s="39"/>
      <c r="C385" s="65"/>
      <c r="D385" s="72"/>
      <c r="E385" s="41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44"/>
      <c r="B386" s="39"/>
      <c r="C386" s="65"/>
      <c r="D386" s="72"/>
      <c r="E386" s="41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44"/>
      <c r="B387" s="39"/>
      <c r="C387" s="65"/>
      <c r="D387" s="72"/>
      <c r="E387" s="41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44"/>
      <c r="B388" s="39"/>
      <c r="C388" s="65"/>
      <c r="D388" s="72"/>
      <c r="E388" s="41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44"/>
      <c r="B389" s="39"/>
      <c r="C389" s="65"/>
      <c r="D389" s="72"/>
      <c r="E389" s="41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44"/>
      <c r="B390" s="39"/>
      <c r="C390" s="65"/>
      <c r="D390" s="72"/>
      <c r="E390" s="41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44"/>
      <c r="B391" s="39"/>
      <c r="C391" s="65"/>
      <c r="D391" s="72"/>
      <c r="E391" s="41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44"/>
      <c r="B392" s="39"/>
      <c r="C392" s="65"/>
      <c r="D392" s="72"/>
      <c r="E392" s="41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44"/>
      <c r="B393" s="39"/>
      <c r="C393" s="65"/>
      <c r="D393" s="72"/>
      <c r="E393" s="41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44"/>
      <c r="B394" s="39"/>
      <c r="C394" s="65"/>
      <c r="D394" s="72"/>
      <c r="E394" s="41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44"/>
      <c r="B395" s="39"/>
      <c r="C395" s="65"/>
      <c r="D395" s="72"/>
      <c r="E395" s="41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44"/>
      <c r="B396" s="39"/>
      <c r="C396" s="65"/>
      <c r="D396" s="72"/>
      <c r="E396" s="41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44"/>
      <c r="B397" s="39"/>
      <c r="C397" s="65"/>
      <c r="D397" s="72"/>
      <c r="E397" s="41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44"/>
      <c r="B398" s="39"/>
      <c r="C398" s="65"/>
      <c r="D398" s="72"/>
      <c r="E398" s="41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44"/>
      <c r="B399" s="39"/>
      <c r="C399" s="65"/>
      <c r="D399" s="72"/>
      <c r="E399" s="41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44"/>
      <c r="B400" s="39"/>
      <c r="C400" s="65"/>
      <c r="D400" s="72"/>
      <c r="E400" s="41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44"/>
      <c r="B401" s="39"/>
      <c r="C401" s="65"/>
      <c r="D401" s="72"/>
      <c r="E401" s="41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44"/>
      <c r="B402" s="39"/>
      <c r="C402" s="65"/>
      <c r="D402" s="72"/>
      <c r="E402" s="41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44"/>
      <c r="B403" s="39"/>
      <c r="C403" s="65"/>
      <c r="D403" s="72"/>
      <c r="E403" s="41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44"/>
      <c r="B404" s="39"/>
      <c r="C404" s="65"/>
      <c r="D404" s="72"/>
      <c r="E404" s="41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44"/>
      <c r="B405" s="39"/>
      <c r="C405" s="65"/>
      <c r="D405" s="72"/>
      <c r="E405" s="41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44"/>
      <c r="B406" s="39"/>
      <c r="C406" s="65"/>
      <c r="D406" s="72"/>
      <c r="E406" s="41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44"/>
      <c r="B407" s="39"/>
      <c r="C407" s="65"/>
      <c r="D407" s="72"/>
      <c r="E407" s="41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44"/>
      <c r="B408" s="39"/>
      <c r="C408" s="65"/>
      <c r="D408" s="72"/>
      <c r="E408" s="41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44"/>
      <c r="B409" s="39"/>
      <c r="C409" s="65"/>
      <c r="D409" s="72"/>
      <c r="E409" s="41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44"/>
      <c r="B410" s="39"/>
      <c r="C410" s="65"/>
      <c r="D410" s="72"/>
      <c r="E410" s="41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44"/>
      <c r="B411" s="39"/>
      <c r="C411" s="65"/>
      <c r="D411" s="72"/>
      <c r="E411" s="41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44"/>
      <c r="B412" s="39"/>
      <c r="C412" s="65"/>
      <c r="D412" s="72"/>
      <c r="E412" s="41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44"/>
      <c r="B413" s="39"/>
      <c r="C413" s="65"/>
      <c r="D413" s="72"/>
      <c r="E413" s="41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44"/>
      <c r="B414" s="39"/>
      <c r="C414" s="65"/>
      <c r="D414" s="72"/>
      <c r="E414" s="41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44"/>
      <c r="B415" s="39"/>
      <c r="C415" s="65"/>
      <c r="D415" s="72"/>
      <c r="E415" s="41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44"/>
      <c r="B416" s="39"/>
      <c r="C416" s="65"/>
      <c r="D416" s="72"/>
      <c r="E416" s="41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44"/>
      <c r="B417" s="39"/>
      <c r="C417" s="65"/>
      <c r="D417" s="72"/>
      <c r="E417" s="41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44"/>
      <c r="B418" s="39"/>
      <c r="C418" s="65"/>
      <c r="D418" s="72"/>
      <c r="E418" s="41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44"/>
      <c r="B419" s="39"/>
      <c r="C419" s="65"/>
      <c r="D419" s="72"/>
      <c r="E419" s="41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44"/>
      <c r="B420" s="39"/>
      <c r="C420" s="65"/>
      <c r="D420" s="72"/>
      <c r="E420" s="41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44"/>
      <c r="B421" s="39"/>
      <c r="C421" s="65"/>
      <c r="D421" s="72"/>
      <c r="E421" s="41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44"/>
      <c r="B422" s="39"/>
      <c r="C422" s="65"/>
      <c r="D422" s="72"/>
      <c r="E422" s="41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44"/>
      <c r="B423" s="39"/>
      <c r="C423" s="65"/>
      <c r="D423" s="72"/>
      <c r="E423" s="41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44"/>
      <c r="B424" s="39"/>
      <c r="C424" s="65"/>
      <c r="D424" s="72"/>
      <c r="E424" s="41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44"/>
      <c r="B425" s="39"/>
      <c r="C425" s="65"/>
      <c r="D425" s="72"/>
      <c r="E425" s="41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44"/>
      <c r="B426" s="39"/>
      <c r="C426" s="65"/>
      <c r="D426" s="72"/>
      <c r="E426" s="41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44"/>
      <c r="B427" s="39"/>
      <c r="C427" s="65"/>
      <c r="D427" s="72"/>
      <c r="E427" s="41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44"/>
      <c r="B428" s="39"/>
      <c r="C428" s="65"/>
      <c r="D428" s="72"/>
      <c r="E428" s="41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44"/>
      <c r="B429" s="39"/>
      <c r="C429" s="65"/>
      <c r="D429" s="72"/>
      <c r="E429" s="41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44"/>
      <c r="B430" s="39"/>
      <c r="C430" s="65"/>
      <c r="D430" s="72"/>
      <c r="E430" s="41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44"/>
      <c r="B431" s="39"/>
      <c r="C431" s="65"/>
      <c r="D431" s="72"/>
      <c r="E431" s="41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44"/>
      <c r="B432" s="39"/>
      <c r="C432" s="65"/>
      <c r="D432" s="72"/>
      <c r="E432" s="41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44"/>
      <c r="B433" s="39"/>
      <c r="C433" s="65"/>
      <c r="D433" s="72"/>
      <c r="E433" s="41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44"/>
      <c r="B434" s="39"/>
      <c r="C434" s="65"/>
      <c r="D434" s="72"/>
      <c r="E434" s="41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44"/>
      <c r="B435" s="39"/>
      <c r="C435" s="65"/>
      <c r="D435" s="72"/>
      <c r="E435" s="41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44"/>
      <c r="B436" s="39"/>
      <c r="C436" s="65"/>
      <c r="D436" s="72"/>
      <c r="E436" s="41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44"/>
      <c r="B437" s="39"/>
      <c r="C437" s="65"/>
      <c r="D437" s="72"/>
      <c r="E437" s="41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44"/>
      <c r="B438" s="39"/>
      <c r="C438" s="65"/>
      <c r="D438" s="72"/>
      <c r="E438" s="41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44"/>
      <c r="B439" s="39"/>
      <c r="C439" s="65"/>
      <c r="D439" s="72"/>
      <c r="E439" s="41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44"/>
      <c r="B440" s="39"/>
      <c r="C440" s="65"/>
      <c r="D440" s="72"/>
      <c r="E440" s="41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44"/>
      <c r="B441" s="39"/>
      <c r="C441" s="65"/>
      <c r="D441" s="72"/>
      <c r="E441" s="41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44"/>
      <c r="B442" s="39"/>
      <c r="C442" s="65"/>
      <c r="D442" s="72"/>
      <c r="E442" s="41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44"/>
      <c r="B443" s="39"/>
      <c r="C443" s="65"/>
      <c r="D443" s="72"/>
      <c r="E443" s="41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44"/>
      <c r="B444" s="39"/>
      <c r="C444" s="65"/>
      <c r="D444" s="72"/>
      <c r="E444" s="41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44"/>
      <c r="B445" s="39"/>
      <c r="C445" s="65"/>
      <c r="D445" s="72"/>
      <c r="E445" s="41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44"/>
      <c r="B446" s="39"/>
      <c r="C446" s="65"/>
      <c r="D446" s="72"/>
      <c r="E446" s="41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44"/>
      <c r="B447" s="39"/>
      <c r="C447" s="65"/>
      <c r="D447" s="72"/>
      <c r="E447" s="41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44"/>
      <c r="B448" s="39"/>
      <c r="C448" s="65"/>
      <c r="D448" s="72"/>
      <c r="E448" s="41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44"/>
      <c r="B449" s="39"/>
      <c r="C449" s="65"/>
      <c r="D449" s="72"/>
      <c r="E449" s="41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44"/>
      <c r="B450" s="39"/>
      <c r="C450" s="65"/>
      <c r="D450" s="72"/>
      <c r="E450" s="41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44"/>
      <c r="B451" s="39"/>
      <c r="C451" s="65"/>
      <c r="D451" s="72"/>
      <c r="E451" s="41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44"/>
      <c r="B452" s="39"/>
      <c r="C452" s="65"/>
      <c r="D452" s="72"/>
      <c r="E452" s="41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44"/>
      <c r="B453" s="39"/>
      <c r="C453" s="65"/>
      <c r="D453" s="72"/>
      <c r="E453" s="41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44"/>
      <c r="B454" s="39"/>
      <c r="C454" s="65"/>
      <c r="D454" s="72"/>
      <c r="E454" s="41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44"/>
      <c r="B455" s="39"/>
      <c r="C455" s="65"/>
      <c r="D455" s="72"/>
      <c r="E455" s="41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44"/>
      <c r="B456" s="39"/>
      <c r="C456" s="65"/>
      <c r="D456" s="72"/>
      <c r="E456" s="41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44"/>
      <c r="B457" s="39"/>
      <c r="C457" s="65"/>
      <c r="D457" s="72"/>
      <c r="E457" s="41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44"/>
      <c r="B458" s="39"/>
      <c r="C458" s="65"/>
      <c r="D458" s="72"/>
      <c r="E458" s="41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44"/>
      <c r="B459" s="39"/>
      <c r="C459" s="65"/>
      <c r="D459" s="72"/>
      <c r="E459" s="41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44"/>
      <c r="B460" s="39"/>
      <c r="C460" s="65"/>
      <c r="D460" s="72"/>
      <c r="E460" s="41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44"/>
      <c r="B461" s="39"/>
      <c r="C461" s="65"/>
      <c r="D461" s="72"/>
      <c r="E461" s="41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44"/>
      <c r="B462" s="39"/>
      <c r="C462" s="65"/>
      <c r="D462" s="72"/>
      <c r="E462" s="41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44"/>
      <c r="B463" s="39"/>
      <c r="C463" s="65"/>
      <c r="D463" s="72"/>
      <c r="E463" s="41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44"/>
      <c r="B464" s="39"/>
      <c r="C464" s="65"/>
      <c r="D464" s="72"/>
      <c r="E464" s="41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44"/>
      <c r="B465" s="39"/>
      <c r="C465" s="65"/>
      <c r="D465" s="72"/>
      <c r="E465" s="41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44"/>
      <c r="B466" s="39"/>
      <c r="C466" s="65"/>
      <c r="D466" s="72"/>
      <c r="E466" s="41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44"/>
      <c r="B467" s="39"/>
      <c r="C467" s="65"/>
      <c r="D467" s="72"/>
      <c r="E467" s="41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44"/>
      <c r="B468" s="39"/>
      <c r="C468" s="65"/>
      <c r="D468" s="72"/>
      <c r="E468" s="41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44"/>
      <c r="B469" s="39"/>
      <c r="C469" s="65"/>
      <c r="D469" s="72"/>
      <c r="E469" s="41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44"/>
      <c r="B470" s="39"/>
      <c r="C470" s="65"/>
      <c r="D470" s="72"/>
      <c r="E470" s="41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44"/>
      <c r="B471" s="39"/>
      <c r="C471" s="65"/>
      <c r="D471" s="72"/>
      <c r="E471" s="41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44"/>
      <c r="B472" s="39"/>
      <c r="C472" s="65"/>
      <c r="D472" s="72"/>
      <c r="E472" s="41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44"/>
      <c r="B473" s="39"/>
      <c r="C473" s="65"/>
      <c r="D473" s="72"/>
      <c r="E473" s="41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44"/>
      <c r="B474" s="39"/>
      <c r="C474" s="65"/>
      <c r="D474" s="72"/>
      <c r="E474" s="41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44"/>
      <c r="B475" s="39"/>
      <c r="C475" s="65"/>
      <c r="D475" s="72"/>
      <c r="E475" s="41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44"/>
      <c r="B476" s="39"/>
      <c r="C476" s="65"/>
      <c r="D476" s="72"/>
      <c r="E476" s="41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44"/>
      <c r="B477" s="39"/>
      <c r="C477" s="65"/>
      <c r="D477" s="72"/>
      <c r="E477" s="41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44"/>
      <c r="B478" s="39"/>
      <c r="C478" s="65"/>
      <c r="D478" s="72"/>
      <c r="E478" s="41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44"/>
      <c r="B479" s="39"/>
      <c r="C479" s="65"/>
      <c r="D479" s="72"/>
      <c r="E479" s="41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44"/>
      <c r="B480" s="39"/>
      <c r="C480" s="65"/>
      <c r="D480" s="72"/>
      <c r="E480" s="41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44"/>
      <c r="B481" s="39"/>
      <c r="C481" s="65"/>
      <c r="D481" s="72"/>
      <c r="E481" s="41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44"/>
      <c r="B482" s="39"/>
      <c r="C482" s="65"/>
      <c r="D482" s="72"/>
      <c r="E482" s="41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44"/>
      <c r="B483" s="39"/>
      <c r="C483" s="65"/>
      <c r="D483" s="72"/>
      <c r="E483" s="41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44"/>
      <c r="B484" s="39"/>
      <c r="C484" s="65"/>
      <c r="D484" s="72"/>
      <c r="E484" s="41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44"/>
      <c r="B485" s="39"/>
      <c r="C485" s="65"/>
      <c r="D485" s="72"/>
      <c r="E485" s="41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44"/>
      <c r="B486" s="39"/>
      <c r="C486" s="65"/>
      <c r="D486" s="72"/>
      <c r="E486" s="41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44"/>
      <c r="B487" s="39"/>
      <c r="C487" s="65"/>
      <c r="D487" s="72"/>
      <c r="E487" s="41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44"/>
      <c r="B488" s="39"/>
      <c r="C488" s="65"/>
      <c r="D488" s="72"/>
      <c r="E488" s="41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44"/>
      <c r="B489" s="39"/>
      <c r="C489" s="65"/>
      <c r="D489" s="72"/>
      <c r="E489" s="41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44"/>
      <c r="B490" s="39"/>
      <c r="C490" s="65"/>
      <c r="D490" s="72"/>
      <c r="E490" s="41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44"/>
      <c r="B491" s="39"/>
      <c r="C491" s="65"/>
      <c r="D491" s="72"/>
      <c r="E491" s="41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44"/>
      <c r="B492" s="39"/>
      <c r="C492" s="65"/>
      <c r="D492" s="72"/>
      <c r="E492" s="41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44"/>
      <c r="B493" s="39"/>
      <c r="C493" s="65"/>
      <c r="D493" s="72"/>
      <c r="E493" s="41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44"/>
      <c r="B494" s="39"/>
      <c r="C494" s="65"/>
      <c r="D494" s="72"/>
      <c r="E494" s="41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44"/>
      <c r="B495" s="39"/>
      <c r="C495" s="65"/>
      <c r="D495" s="72"/>
      <c r="E495" s="41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44"/>
      <c r="B496" s="39"/>
      <c r="C496" s="65"/>
      <c r="D496" s="72"/>
      <c r="E496" s="41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44"/>
      <c r="B497" s="39"/>
      <c r="C497" s="65"/>
      <c r="D497" s="72"/>
      <c r="E497" s="41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44"/>
      <c r="B498" s="39"/>
      <c r="C498" s="65"/>
      <c r="D498" s="72"/>
      <c r="E498" s="41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44"/>
      <c r="B499" s="39"/>
      <c r="C499" s="65"/>
      <c r="D499" s="72"/>
      <c r="E499" s="41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44"/>
      <c r="B500" s="39"/>
      <c r="C500" s="65"/>
      <c r="D500" s="72"/>
      <c r="E500" s="41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44"/>
      <c r="B501" s="39"/>
      <c r="C501" s="65"/>
      <c r="D501" s="72"/>
      <c r="E501" s="41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44"/>
      <c r="B502" s="39"/>
      <c r="C502" s="65"/>
      <c r="D502" s="72"/>
      <c r="E502" s="41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44"/>
      <c r="B503" s="39"/>
      <c r="C503" s="65"/>
      <c r="D503" s="72"/>
      <c r="E503" s="41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44"/>
      <c r="B504" s="39"/>
      <c r="C504" s="65"/>
      <c r="D504" s="72"/>
      <c r="E504" s="41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44"/>
      <c r="B505" s="39"/>
      <c r="C505" s="65"/>
      <c r="D505" s="72"/>
      <c r="E505" s="41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44"/>
      <c r="B506" s="39"/>
      <c r="C506" s="65"/>
      <c r="D506" s="72"/>
      <c r="E506" s="41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44"/>
      <c r="B507" s="39"/>
      <c r="C507" s="65"/>
      <c r="D507" s="72"/>
      <c r="E507" s="41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44"/>
      <c r="B508" s="39"/>
      <c r="C508" s="65"/>
      <c r="D508" s="72"/>
      <c r="E508" s="41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44"/>
      <c r="B509" s="39"/>
      <c r="C509" s="65"/>
      <c r="D509" s="72"/>
      <c r="E509" s="41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44"/>
      <c r="B510" s="39"/>
      <c r="C510" s="65"/>
      <c r="D510" s="72"/>
      <c r="E510" s="41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44"/>
      <c r="B511" s="39"/>
      <c r="C511" s="65"/>
      <c r="D511" s="72"/>
      <c r="E511" s="41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44"/>
      <c r="B512" s="39"/>
      <c r="C512" s="65"/>
      <c r="D512" s="72"/>
      <c r="E512" s="41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44"/>
      <c r="B513" s="39"/>
      <c r="C513" s="65"/>
      <c r="D513" s="72"/>
      <c r="E513" s="41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44"/>
      <c r="B514" s="39"/>
      <c r="C514" s="65"/>
      <c r="D514" s="72"/>
      <c r="E514" s="41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44"/>
      <c r="B515" s="39"/>
      <c r="C515" s="65"/>
      <c r="D515" s="72"/>
      <c r="E515" s="41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44"/>
      <c r="B516" s="39"/>
      <c r="C516" s="65"/>
      <c r="D516" s="72"/>
      <c r="E516" s="41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44"/>
      <c r="B517" s="39"/>
      <c r="C517" s="65"/>
      <c r="D517" s="72"/>
      <c r="E517" s="41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44"/>
      <c r="B518" s="39"/>
      <c r="C518" s="65"/>
      <c r="D518" s="72"/>
      <c r="E518" s="41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44"/>
      <c r="B519" s="39"/>
      <c r="C519" s="65"/>
      <c r="D519" s="72"/>
      <c r="E519" s="41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44"/>
      <c r="B520" s="39"/>
      <c r="C520" s="65"/>
      <c r="D520" s="72"/>
      <c r="E520" s="41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44"/>
      <c r="B521" s="39"/>
      <c r="C521" s="65"/>
      <c r="D521" s="72"/>
      <c r="E521" s="41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44"/>
      <c r="B522" s="39"/>
      <c r="C522" s="65"/>
      <c r="D522" s="72"/>
      <c r="E522" s="41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44"/>
      <c r="B523" s="39"/>
      <c r="C523" s="65"/>
      <c r="D523" s="72"/>
      <c r="E523" s="41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44"/>
      <c r="B524" s="39"/>
      <c r="C524" s="65"/>
      <c r="D524" s="72"/>
      <c r="E524" s="41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44"/>
      <c r="B525" s="39"/>
      <c r="C525" s="65"/>
      <c r="D525" s="72"/>
      <c r="E525" s="41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44"/>
      <c r="B526" s="39"/>
      <c r="C526" s="65"/>
      <c r="D526" s="72"/>
      <c r="E526" s="41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44"/>
      <c r="B527" s="39"/>
      <c r="C527" s="65"/>
      <c r="D527" s="72"/>
      <c r="E527" s="41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44"/>
      <c r="B528" s="39"/>
      <c r="C528" s="65"/>
      <c r="D528" s="72"/>
      <c r="E528" s="41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44"/>
      <c r="B529" s="39"/>
      <c r="C529" s="65"/>
      <c r="D529" s="72"/>
      <c r="E529" s="41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44"/>
      <c r="B530" s="39"/>
      <c r="C530" s="65"/>
      <c r="D530" s="72"/>
      <c r="E530" s="41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44"/>
      <c r="B531" s="39"/>
      <c r="C531" s="65"/>
      <c r="D531" s="72"/>
      <c r="E531" s="41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44"/>
      <c r="B532" s="39"/>
      <c r="C532" s="65"/>
      <c r="D532" s="72"/>
      <c r="E532" s="41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44"/>
      <c r="B533" s="39"/>
      <c r="C533" s="65"/>
      <c r="D533" s="72"/>
      <c r="E533" s="41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44"/>
      <c r="B534" s="39"/>
      <c r="C534" s="65"/>
      <c r="D534" s="72"/>
      <c r="E534" s="41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44"/>
      <c r="B535" s="39"/>
      <c r="C535" s="65"/>
      <c r="D535" s="72"/>
      <c r="E535" s="41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44"/>
      <c r="B536" s="39"/>
      <c r="C536" s="65"/>
      <c r="D536" s="72"/>
      <c r="E536" s="41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44"/>
      <c r="B537" s="39"/>
      <c r="C537" s="65"/>
      <c r="D537" s="72"/>
      <c r="E537" s="41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44"/>
      <c r="B538" s="39"/>
      <c r="C538" s="65"/>
      <c r="D538" s="72"/>
      <c r="E538" s="41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44"/>
      <c r="B539" s="39"/>
      <c r="C539" s="65"/>
      <c r="D539" s="72"/>
      <c r="E539" s="41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44"/>
      <c r="B540" s="39"/>
      <c r="C540" s="65"/>
      <c r="D540" s="72"/>
      <c r="E540" s="41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44"/>
      <c r="B541" s="39"/>
      <c r="C541" s="65"/>
      <c r="D541" s="72"/>
      <c r="E541" s="41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44"/>
      <c r="B542" s="39"/>
      <c r="C542" s="65"/>
      <c r="D542" s="72"/>
      <c r="E542" s="41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44"/>
      <c r="B543" s="39"/>
      <c r="C543" s="65"/>
      <c r="D543" s="72"/>
      <c r="E543" s="41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44"/>
      <c r="B544" s="39"/>
      <c r="C544" s="65"/>
      <c r="D544" s="72"/>
      <c r="E544" s="41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44"/>
      <c r="B545" s="39"/>
      <c r="C545" s="65"/>
      <c r="D545" s="72"/>
      <c r="E545" s="41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44"/>
      <c r="B546" s="39"/>
      <c r="C546" s="65"/>
      <c r="D546" s="72"/>
      <c r="E546" s="41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44"/>
      <c r="B547" s="39"/>
      <c r="C547" s="65"/>
      <c r="D547" s="72"/>
      <c r="E547" s="41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44"/>
      <c r="B548" s="39"/>
      <c r="C548" s="65"/>
      <c r="D548" s="72"/>
      <c r="E548" s="41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44"/>
      <c r="B549" s="39"/>
      <c r="C549" s="65"/>
      <c r="D549" s="72"/>
      <c r="E549" s="41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44"/>
      <c r="B550" s="39"/>
      <c r="C550" s="65"/>
      <c r="D550" s="72"/>
      <c r="E550" s="41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44"/>
      <c r="B551" s="39"/>
      <c r="C551" s="65"/>
      <c r="D551" s="72"/>
      <c r="E551" s="41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44"/>
      <c r="B552" s="39"/>
      <c r="C552" s="65"/>
      <c r="D552" s="72"/>
      <c r="E552" s="41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44"/>
      <c r="B553" s="39"/>
      <c r="C553" s="65"/>
      <c r="D553" s="72"/>
      <c r="E553" s="41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44"/>
      <c r="B554" s="39"/>
      <c r="C554" s="65"/>
      <c r="D554" s="72"/>
      <c r="E554" s="41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44"/>
      <c r="B555" s="39"/>
      <c r="C555" s="65"/>
      <c r="D555" s="72"/>
      <c r="E555" s="41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44"/>
      <c r="B556" s="39"/>
      <c r="C556" s="65"/>
      <c r="D556" s="72"/>
      <c r="E556" s="41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44"/>
      <c r="B557" s="39"/>
      <c r="C557" s="65"/>
      <c r="D557" s="72"/>
      <c r="E557" s="41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44"/>
      <c r="B558" s="39"/>
      <c r="C558" s="65"/>
      <c r="D558" s="72"/>
      <c r="E558" s="41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44"/>
      <c r="B559" s="39"/>
      <c r="C559" s="65"/>
      <c r="D559" s="72"/>
      <c r="E559" s="41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44"/>
      <c r="B560" s="39"/>
      <c r="C560" s="65"/>
      <c r="D560" s="72"/>
      <c r="E560" s="41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44"/>
      <c r="B561" s="39"/>
      <c r="C561" s="65"/>
      <c r="D561" s="72"/>
      <c r="E561" s="41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44"/>
      <c r="B562" s="39"/>
      <c r="C562" s="65"/>
      <c r="D562" s="72"/>
      <c r="E562" s="41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44"/>
      <c r="B563" s="39"/>
      <c r="C563" s="65"/>
      <c r="D563" s="72"/>
      <c r="E563" s="41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44"/>
      <c r="B564" s="39"/>
      <c r="C564" s="65"/>
      <c r="D564" s="72"/>
      <c r="E564" s="41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44"/>
      <c r="B565" s="39"/>
      <c r="C565" s="65"/>
      <c r="D565" s="72"/>
      <c r="E565" s="41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44"/>
      <c r="B566" s="39"/>
      <c r="C566" s="65"/>
      <c r="D566" s="72"/>
      <c r="E566" s="41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44"/>
      <c r="B567" s="39"/>
      <c r="C567" s="65"/>
      <c r="D567" s="72"/>
      <c r="E567" s="41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44"/>
      <c r="B568" s="39"/>
      <c r="C568" s="65"/>
      <c r="D568" s="72"/>
      <c r="E568" s="41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44"/>
      <c r="B569" s="39"/>
      <c r="C569" s="65"/>
      <c r="D569" s="72"/>
      <c r="E569" s="41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44"/>
      <c r="B570" s="39"/>
      <c r="C570" s="65"/>
      <c r="D570" s="72"/>
      <c r="E570" s="41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44"/>
      <c r="B571" s="39"/>
      <c r="C571" s="65"/>
      <c r="D571" s="72"/>
      <c r="E571" s="41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44"/>
      <c r="B572" s="39"/>
      <c r="C572" s="65"/>
      <c r="D572" s="72"/>
      <c r="E572" s="41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44"/>
      <c r="B573" s="39"/>
      <c r="C573" s="65"/>
      <c r="D573" s="72"/>
      <c r="E573" s="41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44"/>
      <c r="B574" s="39"/>
      <c r="C574" s="65"/>
      <c r="D574" s="72"/>
      <c r="E574" s="41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44"/>
      <c r="B575" s="39"/>
      <c r="C575" s="65"/>
      <c r="D575" s="72"/>
      <c r="E575" s="41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44"/>
      <c r="B576" s="39"/>
      <c r="C576" s="65"/>
      <c r="D576" s="72"/>
      <c r="E576" s="41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44"/>
      <c r="B577" s="39"/>
      <c r="C577" s="65"/>
      <c r="D577" s="72"/>
      <c r="E577" s="41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44"/>
      <c r="B578" s="39"/>
      <c r="C578" s="65"/>
      <c r="D578" s="72"/>
      <c r="E578" s="41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44"/>
      <c r="B579" s="39"/>
      <c r="C579" s="65"/>
      <c r="D579" s="72"/>
      <c r="E579" s="41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44"/>
      <c r="B580" s="39"/>
      <c r="C580" s="65"/>
      <c r="D580" s="72"/>
      <c r="E580" s="41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44"/>
      <c r="B581" s="39"/>
      <c r="C581" s="65"/>
      <c r="D581" s="72"/>
      <c r="E581" s="41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44"/>
      <c r="B582" s="39"/>
      <c r="C582" s="65"/>
      <c r="D582" s="72"/>
      <c r="E582" s="41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44"/>
      <c r="B583" s="39"/>
      <c r="C583" s="65"/>
      <c r="D583" s="72"/>
      <c r="E583" s="41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44"/>
      <c r="B584" s="39"/>
      <c r="C584" s="65"/>
      <c r="D584" s="72"/>
      <c r="E584" s="41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44"/>
      <c r="B585" s="39"/>
      <c r="C585" s="65"/>
      <c r="D585" s="72"/>
      <c r="E585" s="41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44"/>
      <c r="B586" s="39"/>
      <c r="C586" s="65"/>
      <c r="D586" s="72"/>
      <c r="E586" s="41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44"/>
      <c r="B587" s="39"/>
      <c r="C587" s="65"/>
      <c r="D587" s="72"/>
      <c r="E587" s="41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44"/>
      <c r="B588" s="39"/>
      <c r="C588" s="65"/>
      <c r="D588" s="72"/>
      <c r="E588" s="41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44"/>
      <c r="B589" s="39"/>
      <c r="C589" s="65"/>
      <c r="D589" s="72"/>
      <c r="E589" s="41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44"/>
      <c r="B590" s="39"/>
      <c r="C590" s="65"/>
      <c r="D590" s="72"/>
      <c r="E590" s="41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44"/>
      <c r="B591" s="39"/>
      <c r="C591" s="65"/>
      <c r="D591" s="72"/>
      <c r="E591" s="41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44"/>
      <c r="B592" s="39"/>
      <c r="C592" s="65"/>
      <c r="D592" s="72"/>
      <c r="E592" s="41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44"/>
      <c r="B593" s="39"/>
      <c r="C593" s="65"/>
      <c r="D593" s="72"/>
      <c r="E593" s="41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44"/>
      <c r="B594" s="39"/>
      <c r="C594" s="65"/>
      <c r="D594" s="72"/>
      <c r="E594" s="41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44"/>
      <c r="B595" s="39"/>
      <c r="C595" s="65"/>
      <c r="D595" s="72"/>
      <c r="E595" s="41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44"/>
      <c r="B596" s="39"/>
      <c r="C596" s="65"/>
      <c r="D596" s="72"/>
      <c r="E596" s="41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44"/>
      <c r="B597" s="39"/>
      <c r="C597" s="65"/>
      <c r="D597" s="72"/>
      <c r="E597" s="41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44"/>
      <c r="B598" s="39"/>
      <c r="C598" s="65"/>
      <c r="D598" s="72"/>
      <c r="E598" s="41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44"/>
      <c r="B599" s="39"/>
      <c r="C599" s="65"/>
      <c r="D599" s="72"/>
      <c r="E599" s="41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44"/>
      <c r="B600" s="39"/>
      <c r="C600" s="65"/>
      <c r="D600" s="72"/>
      <c r="E600" s="41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44"/>
      <c r="B601" s="39"/>
      <c r="C601" s="65"/>
      <c r="D601" s="72"/>
      <c r="E601" s="41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44"/>
      <c r="B602" s="39"/>
      <c r="C602" s="65"/>
      <c r="D602" s="72"/>
      <c r="E602" s="41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44"/>
      <c r="B603" s="39"/>
      <c r="C603" s="65"/>
      <c r="D603" s="72"/>
      <c r="E603" s="41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44"/>
      <c r="B604" s="39"/>
      <c r="C604" s="65"/>
      <c r="D604" s="72"/>
      <c r="E604" s="41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44"/>
      <c r="B605" s="39"/>
      <c r="C605" s="65"/>
      <c r="D605" s="72"/>
      <c r="E605" s="41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44"/>
      <c r="B606" s="39"/>
      <c r="C606" s="65"/>
      <c r="D606" s="72"/>
      <c r="E606" s="41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44"/>
      <c r="B607" s="39"/>
      <c r="C607" s="65"/>
      <c r="D607" s="72"/>
      <c r="E607" s="41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44"/>
      <c r="B608" s="39"/>
      <c r="C608" s="65"/>
      <c r="D608" s="72"/>
      <c r="E608" s="41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44"/>
      <c r="B609" s="39"/>
      <c r="C609" s="65"/>
      <c r="D609" s="72"/>
      <c r="E609" s="41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44"/>
      <c r="B610" s="39"/>
      <c r="C610" s="65"/>
      <c r="D610" s="72"/>
      <c r="E610" s="41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44"/>
      <c r="B611" s="39"/>
      <c r="C611" s="65"/>
      <c r="D611" s="72"/>
      <c r="E611" s="41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44"/>
      <c r="B612" s="39"/>
      <c r="C612" s="65"/>
      <c r="D612" s="72"/>
      <c r="E612" s="41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44"/>
      <c r="B613" s="39"/>
      <c r="C613" s="65"/>
      <c r="D613" s="72"/>
      <c r="E613" s="41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44"/>
      <c r="B614" s="39"/>
      <c r="C614" s="65"/>
      <c r="D614" s="72"/>
      <c r="E614" s="41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44"/>
      <c r="B615" s="39"/>
      <c r="C615" s="65"/>
      <c r="D615" s="72"/>
      <c r="E615" s="41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44"/>
      <c r="B616" s="39"/>
      <c r="C616" s="65"/>
      <c r="D616" s="72"/>
      <c r="E616" s="41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44"/>
      <c r="B617" s="39"/>
      <c r="C617" s="65"/>
      <c r="D617" s="72"/>
      <c r="E617" s="41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44"/>
      <c r="B618" s="39"/>
      <c r="C618" s="65"/>
      <c r="D618" s="72"/>
      <c r="E618" s="41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44"/>
      <c r="B619" s="39"/>
      <c r="C619" s="65"/>
      <c r="D619" s="72"/>
      <c r="E619" s="41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44"/>
      <c r="B620" s="39"/>
      <c r="C620" s="65"/>
      <c r="D620" s="72"/>
      <c r="E620" s="41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44"/>
      <c r="B621" s="39"/>
      <c r="C621" s="65"/>
      <c r="D621" s="72"/>
      <c r="E621" s="41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44"/>
      <c r="B622" s="39"/>
      <c r="C622" s="65"/>
      <c r="D622" s="72"/>
      <c r="E622" s="41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44"/>
      <c r="B623" s="39"/>
      <c r="C623" s="65"/>
      <c r="D623" s="72"/>
      <c r="E623" s="41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44"/>
      <c r="B624" s="39"/>
      <c r="C624" s="65"/>
      <c r="D624" s="72"/>
      <c r="E624" s="41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44"/>
      <c r="B625" s="39"/>
      <c r="C625" s="65"/>
      <c r="D625" s="72"/>
      <c r="E625" s="41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44"/>
      <c r="B626" s="39"/>
      <c r="C626" s="65"/>
      <c r="D626" s="72"/>
      <c r="E626" s="41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44"/>
      <c r="B627" s="39"/>
      <c r="C627" s="65"/>
      <c r="D627" s="72"/>
      <c r="E627" s="41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44"/>
      <c r="B628" s="39"/>
      <c r="C628" s="65"/>
      <c r="D628" s="72"/>
      <c r="E628" s="41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44"/>
      <c r="B629" s="39"/>
      <c r="C629" s="65"/>
      <c r="D629" s="72"/>
      <c r="E629" s="41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44"/>
      <c r="B630" s="39"/>
      <c r="C630" s="65"/>
      <c r="D630" s="72"/>
      <c r="E630" s="41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44"/>
      <c r="B631" s="39"/>
      <c r="C631" s="65"/>
      <c r="D631" s="72"/>
      <c r="E631" s="41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44"/>
      <c r="B632" s="39"/>
      <c r="C632" s="65"/>
      <c r="D632" s="72"/>
      <c r="E632" s="41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44"/>
      <c r="B633" s="39"/>
      <c r="C633" s="65"/>
      <c r="D633" s="72"/>
      <c r="E633" s="41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44"/>
      <c r="B634" s="39"/>
      <c r="C634" s="65"/>
      <c r="D634" s="72"/>
      <c r="E634" s="41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44"/>
      <c r="B635" s="39"/>
      <c r="C635" s="65"/>
      <c r="D635" s="72"/>
      <c r="E635" s="41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44"/>
      <c r="B636" s="39"/>
      <c r="C636" s="65"/>
      <c r="D636" s="72"/>
      <c r="E636" s="41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44"/>
      <c r="B637" s="39"/>
      <c r="C637" s="65"/>
      <c r="D637" s="72"/>
      <c r="E637" s="41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44"/>
      <c r="B638" s="39"/>
      <c r="C638" s="65"/>
      <c r="D638" s="72"/>
      <c r="E638" s="41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44"/>
      <c r="B639" s="39"/>
      <c r="C639" s="65"/>
      <c r="D639" s="72"/>
      <c r="E639" s="41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44"/>
      <c r="B640" s="39"/>
      <c r="C640" s="65"/>
      <c r="D640" s="72"/>
      <c r="E640" s="41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44"/>
      <c r="B641" s="39"/>
      <c r="C641" s="65"/>
      <c r="D641" s="72"/>
      <c r="E641" s="41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44"/>
      <c r="B642" s="39"/>
      <c r="C642" s="65"/>
      <c r="D642" s="72"/>
      <c r="E642" s="41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44"/>
      <c r="B643" s="39"/>
      <c r="C643" s="65"/>
      <c r="D643" s="72"/>
      <c r="E643" s="41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44"/>
      <c r="B644" s="39"/>
      <c r="C644" s="65"/>
      <c r="D644" s="72"/>
      <c r="E644" s="41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44"/>
      <c r="B645" s="39"/>
      <c r="C645" s="65"/>
      <c r="D645" s="72"/>
      <c r="E645" s="41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44"/>
      <c r="B646" s="39"/>
      <c r="C646" s="65"/>
      <c r="D646" s="72"/>
      <c r="E646" s="41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44"/>
      <c r="B647" s="39"/>
      <c r="C647" s="65"/>
      <c r="D647" s="72"/>
      <c r="E647" s="41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44"/>
      <c r="B648" s="39"/>
      <c r="C648" s="65"/>
      <c r="D648" s="72"/>
      <c r="E648" s="41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44"/>
      <c r="B649" s="39"/>
      <c r="C649" s="65"/>
      <c r="D649" s="72"/>
      <c r="E649" s="41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44"/>
      <c r="B650" s="39"/>
      <c r="C650" s="65"/>
      <c r="D650" s="72"/>
      <c r="E650" s="41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44"/>
      <c r="B651" s="39"/>
      <c r="C651" s="65"/>
      <c r="D651" s="72"/>
      <c r="E651" s="41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44"/>
      <c r="B652" s="39"/>
      <c r="C652" s="65"/>
      <c r="D652" s="72"/>
      <c r="E652" s="41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44"/>
      <c r="B653" s="39"/>
      <c r="C653" s="65"/>
      <c r="D653" s="72"/>
      <c r="E653" s="41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44"/>
      <c r="B654" s="39"/>
      <c r="C654" s="65"/>
      <c r="D654" s="72"/>
      <c r="E654" s="41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44"/>
      <c r="B655" s="39"/>
      <c r="C655" s="65"/>
      <c r="D655" s="72"/>
      <c r="E655" s="41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44"/>
      <c r="B656" s="39"/>
      <c r="C656" s="65"/>
      <c r="D656" s="72"/>
      <c r="E656" s="41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44"/>
      <c r="B657" s="39"/>
      <c r="C657" s="65"/>
      <c r="D657" s="72"/>
      <c r="E657" s="41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44"/>
      <c r="B658" s="39"/>
      <c r="C658" s="65"/>
      <c r="D658" s="72"/>
      <c r="E658" s="41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44"/>
      <c r="B659" s="39"/>
      <c r="C659" s="65"/>
      <c r="D659" s="72"/>
      <c r="E659" s="41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44"/>
      <c r="B660" s="39"/>
      <c r="C660" s="65"/>
      <c r="D660" s="72"/>
      <c r="E660" s="41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44"/>
      <c r="B661" s="39"/>
      <c r="C661" s="65"/>
      <c r="D661" s="72"/>
      <c r="E661" s="41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44"/>
      <c r="B662" s="39"/>
      <c r="C662" s="65"/>
      <c r="D662" s="72"/>
      <c r="E662" s="41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44"/>
      <c r="B663" s="39"/>
      <c r="C663" s="65"/>
      <c r="D663" s="72"/>
      <c r="E663" s="41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44"/>
      <c r="B664" s="39"/>
      <c r="C664" s="65"/>
      <c r="D664" s="72"/>
      <c r="E664" s="41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44"/>
      <c r="B665" s="39"/>
      <c r="C665" s="65"/>
      <c r="D665" s="72"/>
      <c r="E665" s="41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44"/>
      <c r="B666" s="39"/>
      <c r="C666" s="65"/>
      <c r="D666" s="72"/>
      <c r="E666" s="41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44"/>
      <c r="B667" s="39"/>
      <c r="C667" s="65"/>
      <c r="D667" s="72"/>
      <c r="E667" s="41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44"/>
      <c r="B668" s="39"/>
      <c r="C668" s="65"/>
      <c r="D668" s="72"/>
      <c r="E668" s="41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44"/>
      <c r="B669" s="39"/>
      <c r="C669" s="65"/>
      <c r="D669" s="72"/>
      <c r="E669" s="41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44"/>
      <c r="B670" s="39"/>
      <c r="C670" s="65"/>
      <c r="D670" s="72"/>
      <c r="E670" s="41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44"/>
      <c r="B671" s="39"/>
      <c r="C671" s="65"/>
      <c r="D671" s="72"/>
      <c r="E671" s="41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44"/>
      <c r="B672" s="39"/>
      <c r="C672" s="65"/>
      <c r="D672" s="72"/>
      <c r="E672" s="41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44"/>
      <c r="B673" s="39"/>
      <c r="C673" s="65"/>
      <c r="D673" s="72"/>
      <c r="E673" s="41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44"/>
      <c r="B674" s="39"/>
      <c r="C674" s="65"/>
      <c r="D674" s="72"/>
      <c r="E674" s="41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44"/>
      <c r="B675" s="39"/>
      <c r="C675" s="65"/>
      <c r="D675" s="72"/>
      <c r="E675" s="41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44"/>
      <c r="B676" s="39"/>
      <c r="C676" s="65"/>
      <c r="D676" s="72"/>
      <c r="E676" s="41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44"/>
      <c r="B677" s="39"/>
      <c r="C677" s="65"/>
      <c r="D677" s="72"/>
      <c r="E677" s="41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44"/>
      <c r="B678" s="39"/>
      <c r="C678" s="65"/>
      <c r="D678" s="72"/>
      <c r="E678" s="41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44"/>
      <c r="B679" s="39"/>
      <c r="C679" s="65"/>
      <c r="D679" s="72"/>
      <c r="E679" s="41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44"/>
      <c r="B680" s="39"/>
      <c r="C680" s="65"/>
      <c r="D680" s="72"/>
      <c r="E680" s="41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44"/>
      <c r="B681" s="39"/>
      <c r="C681" s="65"/>
      <c r="D681" s="72"/>
      <c r="E681" s="41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44"/>
      <c r="B682" s="39"/>
      <c r="C682" s="65"/>
      <c r="D682" s="72"/>
      <c r="E682" s="41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44"/>
      <c r="B683" s="39"/>
      <c r="C683" s="65"/>
      <c r="D683" s="72"/>
      <c r="E683" s="41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44"/>
      <c r="B684" s="39"/>
      <c r="C684" s="65"/>
      <c r="D684" s="72"/>
      <c r="E684" s="41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44"/>
      <c r="B685" s="39"/>
      <c r="C685" s="65"/>
      <c r="D685" s="72"/>
      <c r="E685" s="41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44"/>
      <c r="B686" s="39"/>
      <c r="C686" s="65"/>
      <c r="D686" s="72"/>
      <c r="E686" s="41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44"/>
      <c r="B687" s="39"/>
      <c r="C687" s="65"/>
      <c r="D687" s="72"/>
      <c r="E687" s="41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44"/>
      <c r="B688" s="39"/>
      <c r="C688" s="65"/>
      <c r="D688" s="72"/>
      <c r="E688" s="41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44"/>
      <c r="B689" s="39"/>
      <c r="C689" s="65"/>
      <c r="D689" s="72"/>
      <c r="E689" s="41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44"/>
      <c r="B690" s="39"/>
      <c r="C690" s="65"/>
      <c r="D690" s="72"/>
      <c r="E690" s="41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44"/>
      <c r="B691" s="39"/>
      <c r="C691" s="65"/>
      <c r="D691" s="72"/>
      <c r="E691" s="41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44"/>
      <c r="B692" s="39"/>
      <c r="C692" s="65"/>
      <c r="D692" s="72"/>
      <c r="E692" s="41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44"/>
      <c r="B693" s="39"/>
      <c r="C693" s="65"/>
      <c r="D693" s="72"/>
      <c r="E693" s="41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44"/>
      <c r="B694" s="39"/>
      <c r="C694" s="65"/>
      <c r="D694" s="72"/>
      <c r="E694" s="41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44"/>
      <c r="B695" s="39"/>
      <c r="C695" s="65"/>
      <c r="D695" s="72"/>
      <c r="E695" s="41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44"/>
      <c r="B696" s="39"/>
      <c r="C696" s="65"/>
      <c r="D696" s="72"/>
      <c r="E696" s="41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44"/>
      <c r="B697" s="39"/>
      <c r="C697" s="65"/>
      <c r="D697" s="72"/>
      <c r="E697" s="41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44"/>
      <c r="B698" s="39"/>
      <c r="C698" s="65"/>
      <c r="D698" s="72"/>
      <c r="E698" s="41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44"/>
      <c r="B699" s="39"/>
      <c r="C699" s="65"/>
      <c r="D699" s="72"/>
      <c r="E699" s="41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44"/>
      <c r="B700" s="39"/>
      <c r="C700" s="65"/>
      <c r="D700" s="72"/>
      <c r="E700" s="41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44"/>
      <c r="B701" s="39"/>
      <c r="C701" s="65"/>
      <c r="D701" s="72"/>
      <c r="E701" s="41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44"/>
      <c r="B702" s="39"/>
      <c r="C702" s="65"/>
      <c r="D702" s="72"/>
      <c r="E702" s="41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44"/>
      <c r="B703" s="39"/>
      <c r="C703" s="65"/>
      <c r="D703" s="72"/>
      <c r="E703" s="41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44"/>
      <c r="B704" s="39"/>
      <c r="C704" s="65"/>
      <c r="D704" s="72"/>
      <c r="E704" s="41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44"/>
      <c r="B705" s="39"/>
      <c r="C705" s="65"/>
      <c r="D705" s="72"/>
      <c r="E705" s="41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44"/>
      <c r="B706" s="39"/>
      <c r="C706" s="65"/>
      <c r="D706" s="72"/>
      <c r="E706" s="41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44"/>
      <c r="B707" s="39"/>
      <c r="C707" s="65"/>
      <c r="D707" s="72"/>
      <c r="E707" s="41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44"/>
      <c r="B708" s="39"/>
      <c r="C708" s="65"/>
      <c r="D708" s="72"/>
      <c r="E708" s="41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44"/>
      <c r="B709" s="39"/>
      <c r="C709" s="65"/>
      <c r="D709" s="72"/>
      <c r="E709" s="41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44"/>
      <c r="B710" s="39"/>
      <c r="C710" s="65"/>
      <c r="D710" s="72"/>
      <c r="E710" s="41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44"/>
      <c r="B711" s="39"/>
      <c r="C711" s="65"/>
      <c r="D711" s="72"/>
      <c r="E711" s="41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44"/>
      <c r="B712" s="39"/>
      <c r="C712" s="65"/>
      <c r="D712" s="72"/>
      <c r="E712" s="41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44"/>
      <c r="B713" s="39"/>
      <c r="C713" s="65"/>
      <c r="D713" s="72"/>
      <c r="E713" s="41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44"/>
      <c r="B714" s="39"/>
      <c r="C714" s="65"/>
      <c r="D714" s="72"/>
      <c r="E714" s="41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44"/>
      <c r="B715" s="39"/>
      <c r="C715" s="65"/>
      <c r="D715" s="72"/>
      <c r="E715" s="41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44"/>
      <c r="B716" s="39"/>
      <c r="C716" s="65"/>
      <c r="D716" s="72"/>
      <c r="E716" s="41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44"/>
      <c r="B717" s="39"/>
      <c r="C717" s="65"/>
      <c r="D717" s="72"/>
      <c r="E717" s="41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44"/>
      <c r="B718" s="39"/>
      <c r="C718" s="65"/>
      <c r="D718" s="72"/>
      <c r="E718" s="41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44"/>
      <c r="B719" s="39"/>
      <c r="C719" s="65"/>
      <c r="D719" s="72"/>
      <c r="E719" s="41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44"/>
      <c r="B720" s="39"/>
      <c r="C720" s="65"/>
      <c r="D720" s="72"/>
      <c r="E720" s="41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44"/>
      <c r="B721" s="39"/>
      <c r="C721" s="65"/>
      <c r="D721" s="72"/>
      <c r="E721" s="41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44"/>
      <c r="B722" s="39"/>
      <c r="C722" s="65"/>
      <c r="D722" s="72"/>
      <c r="E722" s="41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44"/>
      <c r="B723" s="39"/>
      <c r="C723" s="65"/>
      <c r="D723" s="72"/>
      <c r="E723" s="41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44"/>
      <c r="B724" s="39"/>
      <c r="C724" s="65"/>
      <c r="D724" s="72"/>
      <c r="E724" s="41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44"/>
      <c r="B725" s="39"/>
      <c r="C725" s="65"/>
      <c r="D725" s="72"/>
      <c r="E725" s="41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44"/>
      <c r="B726" s="39"/>
      <c r="C726" s="65"/>
      <c r="D726" s="72"/>
      <c r="E726" s="41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44"/>
      <c r="B727" s="39"/>
      <c r="C727" s="65"/>
      <c r="D727" s="72"/>
      <c r="E727" s="41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44"/>
      <c r="B728" s="39"/>
      <c r="C728" s="65"/>
      <c r="D728" s="72"/>
      <c r="E728" s="41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44"/>
      <c r="B729" s="39"/>
      <c r="C729" s="65"/>
      <c r="D729" s="72"/>
      <c r="E729" s="41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44"/>
      <c r="B730" s="39"/>
      <c r="C730" s="65"/>
      <c r="D730" s="72"/>
      <c r="E730" s="41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44"/>
      <c r="B731" s="39"/>
      <c r="C731" s="65"/>
      <c r="D731" s="72"/>
      <c r="E731" s="41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44"/>
      <c r="B732" s="39"/>
      <c r="C732" s="65"/>
      <c r="D732" s="72"/>
      <c r="E732" s="41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44"/>
      <c r="B733" s="39"/>
      <c r="C733" s="65"/>
      <c r="D733" s="72"/>
      <c r="E733" s="41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44"/>
      <c r="B734" s="39"/>
      <c r="C734" s="65"/>
      <c r="D734" s="72"/>
      <c r="E734" s="41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44"/>
      <c r="B735" s="39"/>
      <c r="C735" s="65"/>
      <c r="D735" s="72"/>
      <c r="E735" s="41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44"/>
      <c r="B736" s="39"/>
      <c r="C736" s="65"/>
      <c r="D736" s="72"/>
      <c r="E736" s="41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44"/>
      <c r="B737" s="39"/>
      <c r="C737" s="65"/>
      <c r="D737" s="72"/>
      <c r="E737" s="41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44"/>
      <c r="B738" s="39"/>
      <c r="C738" s="65"/>
      <c r="D738" s="72"/>
      <c r="E738" s="41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44"/>
      <c r="B739" s="39"/>
      <c r="C739" s="65"/>
      <c r="D739" s="72"/>
      <c r="E739" s="41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44"/>
      <c r="B740" s="39"/>
      <c r="C740" s="65"/>
      <c r="D740" s="72"/>
      <c r="E740" s="41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44"/>
      <c r="B741" s="39"/>
      <c r="C741" s="65"/>
      <c r="D741" s="72"/>
      <c r="E741" s="41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44"/>
      <c r="B742" s="39"/>
      <c r="C742" s="65"/>
      <c r="D742" s="72"/>
      <c r="E742" s="41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44"/>
      <c r="B743" s="39"/>
      <c r="C743" s="65"/>
      <c r="D743" s="72"/>
      <c r="E743" s="41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44"/>
      <c r="B744" s="39"/>
      <c r="C744" s="65"/>
      <c r="D744" s="72"/>
      <c r="E744" s="41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44"/>
      <c r="B745" s="39"/>
      <c r="C745" s="65"/>
      <c r="D745" s="72"/>
      <c r="E745" s="41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44"/>
      <c r="B746" s="39"/>
      <c r="C746" s="65"/>
      <c r="D746" s="72"/>
      <c r="E746" s="41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44"/>
      <c r="B747" s="39"/>
      <c r="C747" s="65"/>
      <c r="D747" s="72"/>
      <c r="E747" s="41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44"/>
      <c r="B748" s="39"/>
      <c r="C748" s="65"/>
      <c r="D748" s="72"/>
      <c r="E748" s="41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44"/>
      <c r="B749" s="39"/>
      <c r="C749" s="65"/>
      <c r="D749" s="72"/>
      <c r="E749" s="41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44"/>
      <c r="B750" s="39"/>
      <c r="C750" s="65"/>
      <c r="D750" s="72"/>
      <c r="E750" s="41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44"/>
      <c r="B751" s="39"/>
      <c r="C751" s="65"/>
      <c r="D751" s="72"/>
      <c r="E751" s="41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44"/>
      <c r="B752" s="39"/>
      <c r="C752" s="65"/>
      <c r="D752" s="72"/>
      <c r="E752" s="41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44"/>
      <c r="B753" s="39"/>
      <c r="C753" s="65"/>
      <c r="D753" s="72"/>
      <c r="E753" s="41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44"/>
      <c r="B754" s="39"/>
      <c r="C754" s="65"/>
      <c r="D754" s="72"/>
      <c r="E754" s="41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44"/>
      <c r="B755" s="39"/>
      <c r="C755" s="65"/>
      <c r="D755" s="72"/>
      <c r="E755" s="41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44"/>
      <c r="B756" s="39"/>
      <c r="C756" s="65"/>
      <c r="D756" s="72"/>
      <c r="E756" s="41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44"/>
      <c r="B757" s="39"/>
      <c r="C757" s="65"/>
      <c r="D757" s="72"/>
      <c r="E757" s="41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44"/>
      <c r="B758" s="39"/>
      <c r="C758" s="65"/>
      <c r="D758" s="72"/>
      <c r="E758" s="41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44"/>
      <c r="B759" s="39"/>
      <c r="C759" s="65"/>
      <c r="D759" s="72"/>
      <c r="E759" s="41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44"/>
      <c r="B760" s="39"/>
      <c r="C760" s="65"/>
      <c r="D760" s="72"/>
      <c r="E760" s="41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44"/>
      <c r="B761" s="39"/>
      <c r="C761" s="65"/>
      <c r="D761" s="72"/>
      <c r="E761" s="41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44"/>
      <c r="B762" s="39"/>
      <c r="C762" s="65"/>
      <c r="D762" s="72"/>
      <c r="E762" s="41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44"/>
      <c r="B763" s="39"/>
      <c r="C763" s="65"/>
      <c r="D763" s="72"/>
      <c r="E763" s="41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44"/>
      <c r="B764" s="39"/>
      <c r="C764" s="65"/>
      <c r="D764" s="72"/>
      <c r="E764" s="41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44"/>
      <c r="B765" s="39"/>
      <c r="C765" s="65"/>
      <c r="D765" s="72"/>
      <c r="E765" s="41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44"/>
      <c r="B766" s="39"/>
      <c r="C766" s="65"/>
      <c r="D766" s="72"/>
      <c r="E766" s="41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44"/>
      <c r="B767" s="39"/>
      <c r="C767" s="65"/>
      <c r="D767" s="72"/>
      <c r="E767" s="41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44"/>
      <c r="B768" s="39"/>
      <c r="C768" s="65"/>
      <c r="D768" s="72"/>
      <c r="E768" s="41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44"/>
      <c r="B769" s="39"/>
      <c r="C769" s="65"/>
      <c r="D769" s="72"/>
      <c r="E769" s="41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44"/>
      <c r="B770" s="39"/>
      <c r="C770" s="65"/>
      <c r="D770" s="72"/>
      <c r="E770" s="41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44"/>
      <c r="B771" s="39"/>
      <c r="C771" s="65"/>
      <c r="D771" s="72"/>
      <c r="E771" s="41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44"/>
      <c r="B772" s="39"/>
      <c r="C772" s="65"/>
      <c r="D772" s="72"/>
      <c r="E772" s="41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44"/>
      <c r="B773" s="39"/>
      <c r="C773" s="65"/>
      <c r="D773" s="72"/>
      <c r="E773" s="41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44"/>
      <c r="B774" s="39"/>
      <c r="C774" s="65"/>
      <c r="D774" s="72"/>
      <c r="E774" s="41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44"/>
      <c r="B775" s="39"/>
      <c r="C775" s="65"/>
      <c r="D775" s="72"/>
      <c r="E775" s="41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44"/>
      <c r="B776" s="39"/>
      <c r="C776" s="65"/>
      <c r="D776" s="72"/>
      <c r="E776" s="41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44"/>
      <c r="B777" s="39"/>
      <c r="C777" s="65"/>
      <c r="D777" s="72"/>
      <c r="E777" s="41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44"/>
      <c r="B778" s="39"/>
      <c r="C778" s="65"/>
      <c r="D778" s="72"/>
      <c r="E778" s="41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44"/>
      <c r="B779" s="39"/>
      <c r="C779" s="65"/>
      <c r="D779" s="72"/>
      <c r="E779" s="41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44"/>
      <c r="B780" s="39"/>
      <c r="C780" s="65"/>
      <c r="D780" s="72"/>
      <c r="E780" s="41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44"/>
      <c r="B781" s="39"/>
      <c r="C781" s="65"/>
      <c r="D781" s="72"/>
      <c r="E781" s="41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44"/>
      <c r="B782" s="39"/>
      <c r="C782" s="65"/>
      <c r="D782" s="72"/>
      <c r="E782" s="41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44"/>
      <c r="B783" s="39"/>
      <c r="C783" s="65"/>
      <c r="D783" s="72"/>
      <c r="E783" s="41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44"/>
      <c r="B784" s="39"/>
      <c r="C784" s="65"/>
      <c r="D784" s="72"/>
      <c r="E784" s="41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44"/>
      <c r="B785" s="39"/>
      <c r="C785" s="65"/>
      <c r="D785" s="72"/>
      <c r="E785" s="41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44"/>
      <c r="B786" s="39"/>
      <c r="C786" s="65"/>
      <c r="D786" s="72"/>
      <c r="E786" s="41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44"/>
      <c r="B787" s="39"/>
      <c r="C787" s="65"/>
      <c r="D787" s="72"/>
      <c r="E787" s="41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44"/>
      <c r="B788" s="39"/>
      <c r="C788" s="65"/>
      <c r="D788" s="72"/>
      <c r="E788" s="41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44"/>
      <c r="B789" s="39"/>
      <c r="C789" s="65"/>
      <c r="D789" s="72"/>
      <c r="E789" s="41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44"/>
      <c r="B790" s="39"/>
      <c r="C790" s="65"/>
      <c r="D790" s="72"/>
      <c r="E790" s="41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44"/>
      <c r="B791" s="39"/>
      <c r="C791" s="65"/>
      <c r="D791" s="72"/>
      <c r="E791" s="41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44"/>
      <c r="B792" s="39"/>
      <c r="C792" s="65"/>
      <c r="D792" s="72"/>
      <c r="E792" s="41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44"/>
      <c r="B793" s="39"/>
      <c r="C793" s="65"/>
      <c r="D793" s="72"/>
      <c r="E793" s="41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44"/>
      <c r="B794" s="39"/>
      <c r="C794" s="65"/>
      <c r="D794" s="72"/>
      <c r="E794" s="41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44"/>
      <c r="B795" s="39"/>
      <c r="C795" s="65"/>
      <c r="D795" s="72"/>
      <c r="E795" s="41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44"/>
      <c r="B796" s="39"/>
      <c r="C796" s="65"/>
      <c r="D796" s="72"/>
      <c r="E796" s="41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44"/>
      <c r="B797" s="39"/>
      <c r="C797" s="65"/>
      <c r="D797" s="72"/>
      <c r="E797" s="41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44"/>
      <c r="B798" s="39"/>
      <c r="C798" s="65"/>
      <c r="D798" s="72"/>
      <c r="E798" s="41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44"/>
      <c r="B799" s="39"/>
      <c r="C799" s="65"/>
      <c r="D799" s="72"/>
      <c r="E799" s="41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44"/>
      <c r="B800" s="39"/>
      <c r="C800" s="65"/>
      <c r="D800" s="72"/>
      <c r="E800" s="41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44"/>
      <c r="B801" s="39"/>
      <c r="C801" s="65"/>
      <c r="D801" s="72"/>
      <c r="E801" s="41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44"/>
      <c r="B802" s="39"/>
      <c r="C802" s="65"/>
      <c r="D802" s="72"/>
      <c r="E802" s="41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44"/>
      <c r="B803" s="39"/>
      <c r="C803" s="65"/>
      <c r="D803" s="72"/>
      <c r="E803" s="41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44"/>
      <c r="B804" s="39"/>
      <c r="C804" s="65"/>
      <c r="D804" s="72"/>
      <c r="E804" s="41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44"/>
      <c r="B805" s="39"/>
      <c r="C805" s="65"/>
      <c r="D805" s="72"/>
      <c r="E805" s="41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44"/>
      <c r="B806" s="39"/>
      <c r="C806" s="65"/>
      <c r="D806" s="72"/>
      <c r="E806" s="41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44"/>
      <c r="B807" s="39"/>
      <c r="C807" s="65"/>
      <c r="D807" s="72"/>
      <c r="E807" s="41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44"/>
      <c r="B808" s="39"/>
      <c r="C808" s="65"/>
      <c r="D808" s="72"/>
      <c r="E808" s="41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44"/>
      <c r="B809" s="39"/>
      <c r="C809" s="65"/>
      <c r="D809" s="72"/>
      <c r="E809" s="41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44"/>
      <c r="B810" s="39"/>
      <c r="C810" s="65"/>
      <c r="D810" s="72"/>
      <c r="E810" s="41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44"/>
      <c r="B811" s="39"/>
      <c r="C811" s="65"/>
      <c r="D811" s="72"/>
      <c r="E811" s="41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44"/>
      <c r="B812" s="39"/>
      <c r="C812" s="65"/>
      <c r="D812" s="72"/>
      <c r="E812" s="41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44"/>
      <c r="B813" s="39"/>
      <c r="C813" s="65"/>
      <c r="D813" s="72"/>
      <c r="E813" s="41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44"/>
      <c r="B814" s="39"/>
      <c r="C814" s="65"/>
      <c r="D814" s="72"/>
      <c r="E814" s="41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44"/>
      <c r="B815" s="39"/>
      <c r="C815" s="65"/>
      <c r="D815" s="72"/>
      <c r="E815" s="41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44"/>
      <c r="B816" s="39"/>
      <c r="C816" s="65"/>
      <c r="D816" s="72"/>
      <c r="E816" s="41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44"/>
      <c r="B817" s="39"/>
      <c r="C817" s="65"/>
      <c r="D817" s="72"/>
      <c r="E817" s="41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44"/>
      <c r="B818" s="39"/>
      <c r="C818" s="65"/>
      <c r="D818" s="72"/>
      <c r="E818" s="41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44"/>
      <c r="B819" s="39"/>
      <c r="C819" s="65"/>
      <c r="D819" s="72"/>
      <c r="E819" s="41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44"/>
      <c r="B820" s="39"/>
      <c r="C820" s="65"/>
      <c r="D820" s="72"/>
      <c r="E820" s="41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44"/>
      <c r="B821" s="39"/>
      <c r="C821" s="65"/>
      <c r="D821" s="72"/>
      <c r="E821" s="41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44"/>
      <c r="B822" s="39"/>
      <c r="C822" s="65"/>
      <c r="D822" s="72"/>
      <c r="E822" s="41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44"/>
      <c r="B823" s="39"/>
      <c r="C823" s="65"/>
      <c r="D823" s="72"/>
      <c r="E823" s="41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44"/>
      <c r="B824" s="39"/>
      <c r="C824" s="65"/>
      <c r="D824" s="72"/>
      <c r="E824" s="41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44"/>
      <c r="B825" s="39"/>
      <c r="C825" s="65"/>
      <c r="D825" s="72"/>
      <c r="E825" s="41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44"/>
      <c r="B826" s="39"/>
      <c r="C826" s="65"/>
      <c r="D826" s="72"/>
      <c r="E826" s="41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44"/>
      <c r="B827" s="39"/>
      <c r="C827" s="65"/>
      <c r="D827" s="72"/>
      <c r="E827" s="41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44"/>
      <c r="B828" s="39"/>
      <c r="C828" s="65"/>
      <c r="D828" s="72"/>
      <c r="E828" s="41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44"/>
      <c r="B829" s="39"/>
      <c r="C829" s="65"/>
      <c r="D829" s="72"/>
      <c r="E829" s="41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44"/>
      <c r="B830" s="39"/>
      <c r="C830" s="65"/>
      <c r="D830" s="72"/>
      <c r="E830" s="41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44"/>
      <c r="B831" s="39"/>
      <c r="C831" s="65"/>
      <c r="D831" s="72"/>
      <c r="E831" s="41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44"/>
      <c r="B832" s="39"/>
      <c r="C832" s="65"/>
      <c r="D832" s="72"/>
      <c r="E832" s="41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44"/>
      <c r="B833" s="39"/>
      <c r="C833" s="65"/>
      <c r="D833" s="72"/>
      <c r="E833" s="41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44"/>
      <c r="B834" s="39"/>
      <c r="C834" s="65"/>
      <c r="D834" s="72"/>
      <c r="E834" s="41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44"/>
      <c r="B835" s="39"/>
      <c r="C835" s="65"/>
      <c r="D835" s="72"/>
      <c r="E835" s="41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44"/>
      <c r="B836" s="39"/>
      <c r="C836" s="65"/>
      <c r="D836" s="72"/>
      <c r="E836" s="41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44"/>
      <c r="B837" s="39"/>
      <c r="C837" s="65"/>
      <c r="D837" s="72"/>
      <c r="E837" s="41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44"/>
      <c r="B838" s="39"/>
      <c r="C838" s="65"/>
      <c r="D838" s="72"/>
      <c r="E838" s="41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44"/>
      <c r="B839" s="39"/>
      <c r="C839" s="65"/>
      <c r="D839" s="72"/>
      <c r="E839" s="41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44"/>
      <c r="B840" s="39"/>
      <c r="C840" s="65"/>
      <c r="D840" s="72"/>
      <c r="E840" s="41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44"/>
      <c r="B841" s="39"/>
      <c r="C841" s="65"/>
      <c r="D841" s="72"/>
      <c r="E841" s="41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44"/>
      <c r="B842" s="39"/>
      <c r="C842" s="65"/>
      <c r="D842" s="72"/>
      <c r="E842" s="41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44"/>
      <c r="B843" s="39"/>
      <c r="C843" s="65"/>
      <c r="D843" s="72"/>
      <c r="E843" s="41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44"/>
      <c r="B844" s="39"/>
      <c r="C844" s="65"/>
      <c r="D844" s="72"/>
      <c r="E844" s="41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44"/>
      <c r="B845" s="39"/>
      <c r="C845" s="65"/>
      <c r="D845" s="72"/>
      <c r="E845" s="41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44"/>
      <c r="B846" s="39"/>
      <c r="C846" s="65"/>
      <c r="D846" s="72"/>
      <c r="E846" s="41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44"/>
      <c r="B847" s="39"/>
      <c r="C847" s="65"/>
      <c r="D847" s="72"/>
      <c r="E847" s="41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44"/>
      <c r="B848" s="39"/>
      <c r="C848" s="65"/>
      <c r="D848" s="72"/>
      <c r="E848" s="41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44"/>
      <c r="B849" s="39"/>
      <c r="C849" s="65"/>
      <c r="D849" s="72"/>
      <c r="E849" s="41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44"/>
      <c r="B850" s="39"/>
      <c r="C850" s="65"/>
      <c r="D850" s="72"/>
      <c r="E850" s="41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44"/>
      <c r="B851" s="39"/>
      <c r="C851" s="65"/>
      <c r="D851" s="72"/>
      <c r="E851" s="41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44"/>
      <c r="B852" s="39"/>
      <c r="C852" s="65"/>
      <c r="D852" s="72"/>
      <c r="E852" s="41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44"/>
      <c r="B853" s="39"/>
      <c r="C853" s="65"/>
      <c r="D853" s="72"/>
      <c r="E853" s="41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44"/>
      <c r="B854" s="39"/>
      <c r="C854" s="65"/>
      <c r="D854" s="72"/>
      <c r="E854" s="41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44"/>
      <c r="B855" s="39"/>
      <c r="C855" s="65"/>
      <c r="D855" s="72"/>
      <c r="E855" s="41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44"/>
      <c r="B856" s="39"/>
      <c r="C856" s="65"/>
      <c r="D856" s="72"/>
      <c r="E856" s="41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44"/>
      <c r="B857" s="39"/>
      <c r="C857" s="65"/>
      <c r="D857" s="72"/>
      <c r="E857" s="41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44"/>
      <c r="B858" s="39"/>
      <c r="C858" s="65"/>
      <c r="D858" s="72"/>
      <c r="E858" s="41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44"/>
      <c r="B859" s="39"/>
      <c r="C859" s="65"/>
      <c r="D859" s="72"/>
      <c r="E859" s="41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44"/>
      <c r="B860" s="39"/>
      <c r="C860" s="65"/>
      <c r="D860" s="72"/>
      <c r="E860" s="41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44"/>
      <c r="B861" s="39"/>
      <c r="C861" s="65"/>
      <c r="D861" s="72"/>
      <c r="E861" s="41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44"/>
      <c r="B862" s="39"/>
      <c r="C862" s="65"/>
      <c r="D862" s="72"/>
      <c r="E862" s="41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44"/>
      <c r="B863" s="39"/>
      <c r="C863" s="65"/>
      <c r="D863" s="72"/>
      <c r="E863" s="41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44"/>
      <c r="B864" s="39"/>
      <c r="C864" s="65"/>
      <c r="D864" s="72"/>
      <c r="E864" s="41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44"/>
      <c r="B865" s="39"/>
      <c r="C865" s="65"/>
      <c r="D865" s="72"/>
      <c r="E865" s="41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44"/>
      <c r="B866" s="39"/>
      <c r="C866" s="65"/>
      <c r="D866" s="72"/>
      <c r="E866" s="41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44"/>
      <c r="B867" s="39"/>
      <c r="C867" s="65"/>
      <c r="D867" s="72"/>
      <c r="E867" s="41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44"/>
      <c r="B868" s="39"/>
      <c r="C868" s="65"/>
      <c r="D868" s="72"/>
      <c r="E868" s="41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44"/>
      <c r="B869" s="39"/>
      <c r="C869" s="65"/>
      <c r="D869" s="72"/>
      <c r="E869" s="41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44"/>
      <c r="B870" s="39"/>
      <c r="C870" s="65"/>
      <c r="D870" s="72"/>
      <c r="E870" s="41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44"/>
      <c r="B871" s="39"/>
      <c r="C871" s="65"/>
      <c r="D871" s="72"/>
      <c r="E871" s="41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44"/>
      <c r="B872" s="39"/>
      <c r="C872" s="65"/>
      <c r="D872" s="72"/>
      <c r="E872" s="41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44"/>
      <c r="B873" s="39"/>
      <c r="C873" s="65"/>
      <c r="D873" s="72"/>
      <c r="E873" s="41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44"/>
      <c r="B874" s="39"/>
      <c r="C874" s="65"/>
      <c r="D874" s="72"/>
      <c r="E874" s="41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44"/>
      <c r="B875" s="39"/>
      <c r="C875" s="65"/>
      <c r="D875" s="72"/>
      <c r="E875" s="41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44"/>
      <c r="B876" s="39"/>
      <c r="C876" s="65"/>
      <c r="D876" s="72"/>
      <c r="E876" s="41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44"/>
      <c r="B877" s="39"/>
      <c r="C877" s="65"/>
      <c r="D877" s="72"/>
      <c r="E877" s="41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44"/>
      <c r="B878" s="39"/>
      <c r="C878" s="65"/>
      <c r="D878" s="72"/>
      <c r="E878" s="41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44"/>
      <c r="B879" s="39"/>
      <c r="C879" s="65"/>
      <c r="D879" s="72"/>
      <c r="E879" s="41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44"/>
      <c r="B880" s="39"/>
      <c r="C880" s="65"/>
      <c r="D880" s="72"/>
      <c r="E880" s="41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44"/>
      <c r="B881" s="39"/>
      <c r="C881" s="65"/>
      <c r="D881" s="72"/>
      <c r="E881" s="41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44"/>
      <c r="B882" s="39"/>
      <c r="C882" s="65"/>
      <c r="D882" s="72"/>
      <c r="E882" s="41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44"/>
      <c r="B883" s="39"/>
      <c r="C883" s="65"/>
      <c r="D883" s="72"/>
      <c r="E883" s="41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44"/>
      <c r="B884" s="39"/>
      <c r="C884" s="65"/>
      <c r="D884" s="72"/>
      <c r="E884" s="41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44"/>
      <c r="B885" s="39"/>
      <c r="C885" s="65"/>
      <c r="D885" s="72"/>
      <c r="E885" s="41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44"/>
      <c r="B886" s="39"/>
      <c r="C886" s="65"/>
      <c r="D886" s="72"/>
      <c r="E886" s="41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44"/>
      <c r="B887" s="39"/>
      <c r="C887" s="65"/>
      <c r="D887" s="72"/>
      <c r="E887" s="41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44"/>
      <c r="B888" s="39"/>
      <c r="C888" s="65"/>
      <c r="D888" s="72"/>
      <c r="E888" s="41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44"/>
      <c r="B889" s="39"/>
      <c r="C889" s="65"/>
      <c r="D889" s="72"/>
      <c r="E889" s="41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44"/>
      <c r="B890" s="39"/>
      <c r="C890" s="65"/>
      <c r="D890" s="72"/>
      <c r="E890" s="41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44"/>
      <c r="B891" s="39"/>
      <c r="C891" s="65"/>
      <c r="D891" s="72"/>
      <c r="E891" s="41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44"/>
      <c r="B892" s="39"/>
      <c r="C892" s="65"/>
      <c r="D892" s="72"/>
      <c r="E892" s="41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44"/>
      <c r="B893" s="39"/>
      <c r="C893" s="65"/>
      <c r="D893" s="72"/>
      <c r="E893" s="41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44"/>
      <c r="B894" s="39"/>
      <c r="C894" s="65"/>
      <c r="D894" s="72"/>
      <c r="E894" s="41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44"/>
      <c r="B895" s="39"/>
      <c r="C895" s="65"/>
      <c r="D895" s="72"/>
      <c r="E895" s="41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44"/>
      <c r="B896" s="39"/>
      <c r="C896" s="65"/>
      <c r="D896" s="72"/>
      <c r="E896" s="41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44"/>
      <c r="B897" s="39"/>
      <c r="C897" s="65"/>
      <c r="D897" s="72"/>
      <c r="E897" s="41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44"/>
      <c r="B898" s="39"/>
      <c r="C898" s="65"/>
      <c r="D898" s="72"/>
      <c r="E898" s="41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44"/>
      <c r="B899" s="39"/>
      <c r="C899" s="65"/>
      <c r="D899" s="72"/>
      <c r="E899" s="41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44"/>
      <c r="B900" s="39"/>
      <c r="C900" s="65"/>
      <c r="D900" s="72"/>
      <c r="E900" s="41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44"/>
      <c r="B901" s="39"/>
      <c r="C901" s="65"/>
      <c r="D901" s="72"/>
      <c r="E901" s="41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44"/>
      <c r="B902" s="39"/>
      <c r="C902" s="65"/>
      <c r="D902" s="72"/>
      <c r="E902" s="41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44"/>
      <c r="B903" s="39"/>
      <c r="C903" s="65"/>
      <c r="D903" s="72"/>
      <c r="E903" s="41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44"/>
      <c r="B904" s="39"/>
      <c r="C904" s="65"/>
      <c r="D904" s="72"/>
      <c r="E904" s="41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44"/>
      <c r="B905" s="39"/>
      <c r="C905" s="65"/>
      <c r="D905" s="72"/>
      <c r="E905" s="41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44"/>
      <c r="B906" s="39"/>
      <c r="C906" s="65"/>
      <c r="D906" s="72"/>
      <c r="E906" s="41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44"/>
      <c r="B907" s="39"/>
      <c r="C907" s="65"/>
      <c r="D907" s="72"/>
      <c r="E907" s="41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44"/>
      <c r="B908" s="39"/>
      <c r="C908" s="65"/>
      <c r="D908" s="72"/>
      <c r="E908" s="41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44"/>
      <c r="B909" s="39"/>
      <c r="C909" s="65"/>
      <c r="D909" s="72"/>
      <c r="E909" s="41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44"/>
      <c r="B910" s="39"/>
      <c r="C910" s="65"/>
      <c r="D910" s="72"/>
      <c r="E910" s="41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44"/>
      <c r="B911" s="39"/>
      <c r="C911" s="65"/>
      <c r="D911" s="72"/>
      <c r="E911" s="41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44"/>
      <c r="B912" s="39"/>
      <c r="C912" s="65"/>
      <c r="D912" s="72"/>
      <c r="E912" s="41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44"/>
      <c r="B913" s="39"/>
      <c r="C913" s="65"/>
      <c r="D913" s="72"/>
      <c r="E913" s="41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44"/>
      <c r="B914" s="39"/>
      <c r="C914" s="65"/>
      <c r="D914" s="72"/>
      <c r="E914" s="41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44"/>
      <c r="B915" s="39"/>
      <c r="C915" s="65"/>
      <c r="D915" s="72"/>
      <c r="E915" s="41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44"/>
      <c r="B916" s="39"/>
      <c r="C916" s="65"/>
      <c r="D916" s="72"/>
      <c r="E916" s="41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44"/>
      <c r="B917" s="39"/>
      <c r="C917" s="65"/>
      <c r="D917" s="72"/>
      <c r="E917" s="41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44"/>
      <c r="B918" s="39"/>
      <c r="C918" s="65"/>
      <c r="D918" s="72"/>
      <c r="E918" s="41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44"/>
      <c r="B919" s="39"/>
      <c r="C919" s="65"/>
      <c r="D919" s="72"/>
      <c r="E919" s="41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44"/>
      <c r="B920" s="39"/>
      <c r="C920" s="65"/>
      <c r="D920" s="72"/>
      <c r="E920" s="41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44"/>
      <c r="B921" s="39"/>
      <c r="C921" s="65"/>
      <c r="D921" s="72"/>
      <c r="E921" s="41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44"/>
      <c r="B922" s="39"/>
      <c r="C922" s="65"/>
      <c r="D922" s="72"/>
      <c r="E922" s="41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44"/>
      <c r="B923" s="39"/>
      <c r="C923" s="65"/>
      <c r="D923" s="72"/>
      <c r="E923" s="41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44"/>
      <c r="B924" s="39"/>
      <c r="C924" s="65"/>
      <c r="D924" s="72"/>
      <c r="E924" s="41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44"/>
      <c r="B925" s="39"/>
      <c r="C925" s="65"/>
      <c r="D925" s="72"/>
      <c r="E925" s="41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44"/>
      <c r="B926" s="39"/>
      <c r="C926" s="65"/>
      <c r="D926" s="72"/>
      <c r="E926" s="41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44"/>
      <c r="B927" s="39"/>
      <c r="C927" s="65"/>
      <c r="D927" s="72"/>
      <c r="E927" s="41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44"/>
      <c r="B928" s="39"/>
      <c r="C928" s="65"/>
      <c r="D928" s="72"/>
      <c r="E928" s="41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44"/>
      <c r="B929" s="39"/>
      <c r="C929" s="65"/>
      <c r="D929" s="72"/>
      <c r="E929" s="41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44"/>
      <c r="B930" s="39"/>
      <c r="C930" s="65"/>
      <c r="D930" s="72"/>
      <c r="E930" s="41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44"/>
      <c r="B931" s="39"/>
      <c r="C931" s="65"/>
      <c r="D931" s="72"/>
      <c r="E931" s="41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44"/>
      <c r="B932" s="39"/>
      <c r="C932" s="65"/>
      <c r="D932" s="72"/>
      <c r="E932" s="41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44"/>
      <c r="B933" s="39"/>
      <c r="C933" s="65"/>
      <c r="D933" s="72"/>
      <c r="E933" s="41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44"/>
      <c r="B934" s="39"/>
      <c r="C934" s="65"/>
      <c r="D934" s="72"/>
      <c r="E934" s="41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44"/>
      <c r="B935" s="39"/>
      <c r="C935" s="65"/>
      <c r="D935" s="72"/>
      <c r="E935" s="41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44"/>
      <c r="B936" s="39"/>
      <c r="C936" s="65"/>
      <c r="D936" s="72"/>
      <c r="E936" s="41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44"/>
      <c r="B937" s="39"/>
      <c r="C937" s="65"/>
      <c r="D937" s="72"/>
      <c r="E937" s="41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44"/>
      <c r="B938" s="39"/>
      <c r="C938" s="65"/>
      <c r="D938" s="72"/>
      <c r="E938" s="41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44"/>
      <c r="B939" s="39"/>
      <c r="C939" s="65"/>
      <c r="D939" s="72"/>
      <c r="E939" s="41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44"/>
      <c r="B940" s="39"/>
      <c r="C940" s="65"/>
      <c r="D940" s="72"/>
      <c r="E940" s="41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44"/>
      <c r="B941" s="39"/>
      <c r="C941" s="65"/>
      <c r="D941" s="72"/>
      <c r="E941" s="41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44"/>
      <c r="B942" s="39"/>
      <c r="C942" s="65"/>
      <c r="D942" s="72"/>
      <c r="E942" s="41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44"/>
      <c r="B943" s="39"/>
      <c r="C943" s="65"/>
      <c r="D943" s="72"/>
      <c r="E943" s="41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44"/>
      <c r="B944" s="39"/>
      <c r="C944" s="65"/>
      <c r="D944" s="72"/>
      <c r="E944" s="41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44"/>
      <c r="B945" s="39"/>
      <c r="C945" s="65"/>
      <c r="D945" s="72"/>
      <c r="E945" s="41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44"/>
      <c r="B946" s="39"/>
      <c r="C946" s="65"/>
      <c r="D946" s="72"/>
      <c r="E946" s="41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44"/>
      <c r="B947" s="39"/>
      <c r="C947" s="65"/>
      <c r="D947" s="72"/>
      <c r="E947" s="41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44"/>
      <c r="B948" s="39"/>
      <c r="C948" s="65"/>
      <c r="D948" s="72"/>
      <c r="E948" s="41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44"/>
      <c r="B949" s="39"/>
      <c r="C949" s="65"/>
      <c r="D949" s="72"/>
      <c r="E949" s="41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44"/>
      <c r="B950" s="39"/>
      <c r="C950" s="65"/>
      <c r="D950" s="72"/>
      <c r="E950" s="41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44"/>
      <c r="B951" s="39"/>
      <c r="C951" s="65"/>
      <c r="D951" s="72"/>
      <c r="E951" s="41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44"/>
      <c r="B952" s="39"/>
      <c r="C952" s="65"/>
      <c r="D952" s="72"/>
      <c r="E952" s="41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44"/>
      <c r="B953" s="39"/>
      <c r="C953" s="65"/>
      <c r="D953" s="72"/>
      <c r="E953" s="41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44"/>
      <c r="B954" s="39"/>
      <c r="C954" s="65"/>
      <c r="D954" s="72"/>
      <c r="E954" s="41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44"/>
      <c r="B955" s="39"/>
      <c r="C955" s="65"/>
      <c r="D955" s="72"/>
      <c r="E955" s="41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44"/>
      <c r="B956" s="39"/>
      <c r="C956" s="65"/>
      <c r="D956" s="72"/>
      <c r="E956" s="41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44"/>
      <c r="B957" s="39"/>
      <c r="C957" s="65"/>
      <c r="D957" s="72"/>
      <c r="E957" s="41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44"/>
      <c r="B958" s="39"/>
      <c r="C958" s="65"/>
      <c r="D958" s="72"/>
      <c r="E958" s="41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44"/>
      <c r="B959" s="39"/>
      <c r="C959" s="65"/>
      <c r="D959" s="72"/>
      <c r="E959" s="41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44"/>
      <c r="B960" s="39"/>
      <c r="C960" s="65"/>
      <c r="D960" s="72"/>
      <c r="E960" s="41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44"/>
      <c r="B961" s="39"/>
      <c r="C961" s="65"/>
      <c r="D961" s="72"/>
      <c r="E961" s="41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44"/>
      <c r="B962" s="39"/>
      <c r="C962" s="65"/>
      <c r="D962" s="72"/>
      <c r="E962" s="41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44"/>
      <c r="B963" s="39"/>
      <c r="C963" s="65"/>
      <c r="D963" s="72"/>
      <c r="E963" s="41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44"/>
      <c r="B964" s="39"/>
      <c r="C964" s="65"/>
      <c r="D964" s="72"/>
      <c r="E964" s="41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44"/>
      <c r="B965" s="39"/>
      <c r="C965" s="65"/>
      <c r="D965" s="72"/>
      <c r="E965" s="41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44"/>
      <c r="B966" s="39"/>
      <c r="C966" s="65"/>
      <c r="D966" s="72"/>
      <c r="E966" s="41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44"/>
      <c r="B967" s="39"/>
      <c r="C967" s="65"/>
      <c r="D967" s="72"/>
      <c r="E967" s="41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44"/>
      <c r="B968" s="39"/>
      <c r="C968" s="65"/>
      <c r="D968" s="72"/>
      <c r="E968" s="41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44"/>
      <c r="B969" s="39"/>
      <c r="C969" s="65"/>
      <c r="D969" s="72"/>
      <c r="E969" s="41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44"/>
      <c r="B970" s="39"/>
      <c r="C970" s="65"/>
      <c r="D970" s="72"/>
      <c r="E970" s="41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44"/>
      <c r="B971" s="39"/>
      <c r="C971" s="65"/>
      <c r="D971" s="72"/>
      <c r="E971" s="41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44"/>
      <c r="B972" s="39"/>
      <c r="C972" s="65"/>
      <c r="D972" s="72"/>
      <c r="E972" s="41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44"/>
      <c r="B973" s="39"/>
      <c r="C973" s="65"/>
      <c r="D973" s="72"/>
      <c r="E973" s="41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44"/>
      <c r="B974" s="39"/>
      <c r="C974" s="65"/>
      <c r="D974" s="72"/>
      <c r="E974" s="41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44"/>
      <c r="B975" s="39"/>
      <c r="C975" s="65"/>
      <c r="D975" s="72"/>
      <c r="E975" s="41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44"/>
      <c r="B976" s="39"/>
      <c r="C976" s="65"/>
      <c r="D976" s="72"/>
      <c r="E976" s="41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44"/>
      <c r="B977" s="39"/>
      <c r="C977" s="65"/>
      <c r="D977" s="72"/>
      <c r="E977" s="41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44"/>
      <c r="B978" s="39"/>
      <c r="C978" s="65"/>
      <c r="D978" s="72"/>
      <c r="E978" s="41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44"/>
      <c r="B979" s="39"/>
      <c r="C979" s="65"/>
      <c r="D979" s="72"/>
      <c r="E979" s="41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 ht="13.5" customHeight="1" x14ac:dyDescent="0.2">
      <c r="A980" s="44"/>
      <c r="B980" s="39"/>
      <c r="C980" s="65"/>
      <c r="D980" s="72"/>
      <c r="E980" s="41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 ht="13.5" customHeight="1" x14ac:dyDescent="0.2">
      <c r="A981" s="44"/>
      <c r="B981" s="39"/>
      <c r="C981" s="65"/>
      <c r="D981" s="72"/>
      <c r="E981" s="41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spans="1:26" ht="13.5" customHeight="1" x14ac:dyDescent="0.2">
      <c r="A982" s="44"/>
      <c r="B982" s="39"/>
      <c r="C982" s="65"/>
      <c r="D982" s="72"/>
      <c r="E982" s="41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spans="1:26" ht="13.5" customHeight="1" x14ac:dyDescent="0.2">
      <c r="A983" s="44"/>
      <c r="B983" s="39"/>
      <c r="C983" s="65"/>
      <c r="D983" s="72"/>
      <c r="E983" s="41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spans="1:26" ht="13.5" customHeight="1" x14ac:dyDescent="0.2">
      <c r="A984" s="44"/>
      <c r="B984" s="39"/>
      <c r="C984" s="65"/>
      <c r="D984" s="72"/>
      <c r="E984" s="41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spans="1:26" ht="13.5" customHeight="1" x14ac:dyDescent="0.2">
      <c r="A985" s="44"/>
      <c r="B985" s="39"/>
      <c r="C985" s="65"/>
      <c r="D985" s="72"/>
      <c r="E985" s="41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spans="1:26" ht="13.5" customHeight="1" x14ac:dyDescent="0.2">
      <c r="A986" s="44"/>
      <c r="B986" s="39"/>
      <c r="C986" s="65"/>
      <c r="D986" s="72"/>
      <c r="E986" s="41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spans="1:26" ht="13.5" customHeight="1" x14ac:dyDescent="0.2">
      <c r="A987" s="44"/>
      <c r="B987" s="39"/>
      <c r="C987" s="65"/>
      <c r="D987" s="72"/>
      <c r="E987" s="41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spans="1:26" ht="13.5" customHeight="1" x14ac:dyDescent="0.2">
      <c r="A988" s="44"/>
      <c r="B988" s="39"/>
      <c r="C988" s="65"/>
      <c r="D988" s="72"/>
      <c r="E988" s="41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spans="1:26" ht="13.5" customHeight="1" x14ac:dyDescent="0.2">
      <c r="A989" s="44"/>
      <c r="B989" s="39"/>
      <c r="C989" s="65"/>
      <c r="D989" s="72"/>
      <c r="E989" s="41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spans="1:26" ht="13.5" customHeight="1" x14ac:dyDescent="0.2">
      <c r="A990" s="44"/>
      <c r="B990" s="39"/>
      <c r="C990" s="65"/>
      <c r="D990" s="72"/>
      <c r="E990" s="41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spans="1:26" ht="13.5" customHeight="1" x14ac:dyDescent="0.2">
      <c r="A991" s="44"/>
      <c r="B991" s="39"/>
      <c r="C991" s="65"/>
      <c r="D991" s="72"/>
      <c r="E991" s="41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spans="1:26" ht="13.5" customHeight="1" x14ac:dyDescent="0.2">
      <c r="A992" s="44"/>
      <c r="B992" s="39"/>
      <c r="C992" s="65"/>
      <c r="D992" s="72"/>
      <c r="E992" s="41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spans="1:26" ht="13.5" customHeight="1" x14ac:dyDescent="0.2">
      <c r="A993" s="44"/>
      <c r="B993" s="39"/>
      <c r="C993" s="65"/>
      <c r="D993" s="72"/>
      <c r="E993" s="41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spans="1:26" ht="13.5" customHeight="1" x14ac:dyDescent="0.2">
      <c r="A994" s="44"/>
      <c r="B994" s="39"/>
      <c r="C994" s="65"/>
      <c r="D994" s="72"/>
      <c r="E994" s="41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spans="1:26" ht="13.5" customHeight="1" x14ac:dyDescent="0.2">
      <c r="A995" s="44"/>
      <c r="B995" s="39"/>
      <c r="C995" s="65"/>
      <c r="D995" s="72"/>
      <c r="E995" s="41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spans="1:26" ht="13.5" customHeight="1" x14ac:dyDescent="0.2">
      <c r="A996" s="44"/>
      <c r="B996" s="39"/>
      <c r="C996" s="65"/>
      <c r="D996" s="72"/>
      <c r="E996" s="41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spans="1:26" ht="13.5" customHeight="1" x14ac:dyDescent="0.2">
      <c r="A997" s="44"/>
      <c r="B997" s="39"/>
      <c r="C997" s="65"/>
      <c r="D997" s="72"/>
      <c r="E997" s="41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spans="1:26" ht="13.5" customHeight="1" x14ac:dyDescent="0.2">
      <c r="A998" s="44"/>
      <c r="B998" s="39"/>
      <c r="C998" s="65"/>
      <c r="D998" s="72"/>
      <c r="E998" s="41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spans="1:26" ht="13.5" customHeight="1" x14ac:dyDescent="0.2">
      <c r="A999" s="44"/>
      <c r="B999" s="39"/>
      <c r="C999" s="65"/>
      <c r="D999" s="72"/>
      <c r="E999" s="41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spans="1:26" ht="13.5" customHeight="1" x14ac:dyDescent="0.2">
      <c r="A1000" s="44"/>
      <c r="B1000" s="39"/>
      <c r="C1000" s="65"/>
      <c r="D1000" s="72"/>
      <c r="E1000" s="41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printOptions horizontalCentered="1"/>
  <pageMargins left="0.23622047244094502" right="0.23622047244094502" top="0.35433070866141703" bottom="0.35433070866141703" header="0" footer="0"/>
  <pageSetup paperSize="9"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/>
  </sheetViews>
  <sheetFormatPr defaultColWidth="14.42578125" defaultRowHeight="15" customHeight="1" x14ac:dyDescent="0.2"/>
  <cols>
    <col min="1" max="1" width="11.42578125" customWidth="1"/>
    <col min="2" max="2" width="13" customWidth="1"/>
    <col min="3" max="3" width="20.42578125" customWidth="1"/>
    <col min="4" max="4" width="23.140625" customWidth="1"/>
    <col min="5" max="5" width="22" customWidth="1"/>
    <col min="6" max="6" width="20" customWidth="1"/>
    <col min="7" max="7" width="20.42578125" customWidth="1"/>
    <col min="8" max="8" width="27.85546875" customWidth="1"/>
    <col min="9" max="9" width="28.28515625" customWidth="1"/>
    <col min="10" max="26" width="11.42578125" customWidth="1"/>
  </cols>
  <sheetData>
    <row r="1" spans="1:26" ht="12.75" customHeight="1" x14ac:dyDescent="0.2"/>
    <row r="2" spans="1:26" ht="12.75" customHeight="1" x14ac:dyDescent="0.2"/>
    <row r="3" spans="1:26" ht="12.75" customHeight="1" x14ac:dyDescent="0.2"/>
    <row r="4" spans="1:26" ht="12.75" customHeight="1" x14ac:dyDescent="0.2"/>
    <row r="5" spans="1:26" ht="39" customHeight="1" x14ac:dyDescent="0.2">
      <c r="A5" s="122"/>
      <c r="B5" s="123" t="s">
        <v>135</v>
      </c>
      <c r="C5" s="123" t="s">
        <v>136</v>
      </c>
      <c r="D5" s="123" t="s">
        <v>137</v>
      </c>
      <c r="E5" s="123" t="s">
        <v>138</v>
      </c>
      <c r="F5" s="123" t="s">
        <v>139</v>
      </c>
      <c r="G5" s="123" t="s">
        <v>140</v>
      </c>
      <c r="H5" s="123" t="s">
        <v>141</v>
      </c>
      <c r="I5" s="123" t="s">
        <v>142</v>
      </c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</row>
    <row r="6" spans="1:26" ht="12.75" customHeight="1" x14ac:dyDescent="0.2">
      <c r="B6" s="124" t="s">
        <v>143</v>
      </c>
      <c r="C6" s="124" t="s">
        <v>144</v>
      </c>
      <c r="D6" s="124" t="s">
        <v>129</v>
      </c>
      <c r="E6" s="124" t="s">
        <v>131</v>
      </c>
      <c r="F6" s="124" t="s">
        <v>130</v>
      </c>
      <c r="G6" s="124" t="s">
        <v>104</v>
      </c>
      <c r="H6" s="124" t="s">
        <v>129</v>
      </c>
      <c r="I6" s="124" t="s">
        <v>131</v>
      </c>
    </row>
    <row r="7" spans="1:26" ht="12.75" customHeight="1" x14ac:dyDescent="0.2">
      <c r="B7" s="124" t="s">
        <v>145</v>
      </c>
      <c r="C7" s="124" t="s">
        <v>146</v>
      </c>
      <c r="D7" s="124" t="s">
        <v>118</v>
      </c>
      <c r="E7" s="124" t="s">
        <v>129</v>
      </c>
      <c r="F7" s="124" t="s">
        <v>134</v>
      </c>
      <c r="G7" s="124" t="s">
        <v>130</v>
      </c>
      <c r="H7" s="124" t="s">
        <v>118</v>
      </c>
      <c r="I7" s="124" t="s">
        <v>129</v>
      </c>
    </row>
    <row r="8" spans="1:26" ht="12.75" customHeight="1" x14ac:dyDescent="0.2">
      <c r="B8" s="124" t="s">
        <v>147</v>
      </c>
      <c r="C8" s="124" t="s">
        <v>146</v>
      </c>
      <c r="D8" s="124" t="s">
        <v>109</v>
      </c>
      <c r="E8" s="124" t="s">
        <v>117</v>
      </c>
      <c r="F8" s="124" t="s">
        <v>134</v>
      </c>
      <c r="G8" s="124" t="s">
        <v>104</v>
      </c>
      <c r="H8" s="124" t="s">
        <v>109</v>
      </c>
      <c r="I8" s="124" t="s">
        <v>117</v>
      </c>
    </row>
    <row r="9" spans="1:26" ht="12.75" customHeight="1" x14ac:dyDescent="0.2">
      <c r="B9" s="124" t="s">
        <v>148</v>
      </c>
      <c r="C9" s="124" t="s">
        <v>149</v>
      </c>
      <c r="D9" s="124" t="s">
        <v>85</v>
      </c>
      <c r="E9" s="124" t="s">
        <v>132</v>
      </c>
      <c r="F9" s="124" t="s">
        <v>104</v>
      </c>
      <c r="G9" s="124" t="s">
        <v>130</v>
      </c>
      <c r="H9" s="124" t="s">
        <v>85</v>
      </c>
      <c r="I9" s="124" t="s">
        <v>132</v>
      </c>
    </row>
    <row r="10" spans="1:26" ht="12.75" customHeight="1" x14ac:dyDescent="0.2">
      <c r="B10" s="124" t="s">
        <v>150</v>
      </c>
      <c r="C10" s="124" t="s">
        <v>151</v>
      </c>
      <c r="D10" s="124" t="s">
        <v>93</v>
      </c>
      <c r="E10" s="124" t="s">
        <v>132</v>
      </c>
      <c r="F10" s="124" t="s">
        <v>104</v>
      </c>
      <c r="G10" s="124" t="s">
        <v>130</v>
      </c>
      <c r="H10" s="124" t="s">
        <v>93</v>
      </c>
      <c r="I10" s="124" t="s">
        <v>132</v>
      </c>
    </row>
    <row r="11" spans="1:26" ht="12.75" customHeight="1" x14ac:dyDescent="0.2">
      <c r="B11" s="124" t="s">
        <v>152</v>
      </c>
      <c r="C11" s="124" t="s">
        <v>149</v>
      </c>
      <c r="D11" s="124" t="s">
        <v>129</v>
      </c>
      <c r="E11" s="124" t="s">
        <v>93</v>
      </c>
      <c r="F11" s="124" t="s">
        <v>130</v>
      </c>
      <c r="G11" s="124" t="s">
        <v>104</v>
      </c>
      <c r="H11" s="124" t="s">
        <v>129</v>
      </c>
      <c r="I11" s="124" t="s">
        <v>93</v>
      </c>
    </row>
    <row r="12" spans="1:26" ht="12.75" customHeight="1" x14ac:dyDescent="0.2">
      <c r="B12" s="124" t="s">
        <v>153</v>
      </c>
      <c r="C12" s="124" t="s">
        <v>146</v>
      </c>
      <c r="D12" s="124" t="s">
        <v>93</v>
      </c>
      <c r="E12" s="124" t="s">
        <v>94</v>
      </c>
      <c r="F12" s="124" t="s">
        <v>104</v>
      </c>
      <c r="G12" s="124" t="s">
        <v>133</v>
      </c>
      <c r="H12" s="124" t="s">
        <v>93</v>
      </c>
      <c r="I12" s="124" t="s">
        <v>94</v>
      </c>
    </row>
    <row r="13" spans="1:26" ht="12.75" customHeight="1" x14ac:dyDescent="0.2">
      <c r="B13" s="34" t="s">
        <v>154</v>
      </c>
      <c r="C13" s="34" t="s">
        <v>146</v>
      </c>
      <c r="D13" s="125" t="s">
        <v>99</v>
      </c>
      <c r="E13" s="125" t="s">
        <v>118</v>
      </c>
      <c r="F13" s="34" t="s">
        <v>130</v>
      </c>
      <c r="G13" s="34" t="s">
        <v>134</v>
      </c>
      <c r="H13" s="125" t="s">
        <v>99</v>
      </c>
      <c r="I13" s="125" t="s">
        <v>118</v>
      </c>
    </row>
    <row r="14" spans="1:26" ht="12.75" customHeight="1" x14ac:dyDescent="0.2"/>
    <row r="15" spans="1:26" ht="12.75" customHeight="1" x14ac:dyDescent="0.2"/>
    <row r="16" spans="1:2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00"/>
  <sheetViews>
    <sheetView workbookViewId="0"/>
  </sheetViews>
  <sheetFormatPr defaultColWidth="14.42578125" defaultRowHeight="15" customHeight="1" x14ac:dyDescent="0.2"/>
  <cols>
    <col min="1" max="1" width="19.85546875" customWidth="1"/>
    <col min="2" max="2" width="19.42578125" customWidth="1"/>
    <col min="3" max="3" width="15.140625" customWidth="1"/>
    <col min="4" max="4" width="15.85546875" customWidth="1"/>
    <col min="5" max="26" width="11.42578125" customWidth="1"/>
  </cols>
  <sheetData>
    <row r="1" spans="1:4" ht="12.75" customHeight="1" x14ac:dyDescent="0.2">
      <c r="A1" s="149" t="s">
        <v>155</v>
      </c>
      <c r="B1" s="146"/>
      <c r="C1" s="146"/>
      <c r="D1" s="147"/>
    </row>
    <row r="2" spans="1:4" ht="12.75" customHeight="1" x14ac:dyDescent="0.2">
      <c r="A2" s="101" t="s">
        <v>156</v>
      </c>
      <c r="B2" s="101" t="s">
        <v>11</v>
      </c>
      <c r="C2" s="103" t="s">
        <v>114</v>
      </c>
      <c r="D2" s="103" t="s">
        <v>115</v>
      </c>
    </row>
    <row r="3" spans="1:4" ht="12.75" customHeight="1" x14ac:dyDescent="0.2">
      <c r="A3" s="92" t="s">
        <v>110</v>
      </c>
      <c r="B3" s="91" t="s">
        <v>66</v>
      </c>
      <c r="C3" s="104">
        <f>'Summary- Lease ID wise'!C3</f>
        <v>578086.57428685355</v>
      </c>
      <c r="D3" s="104"/>
    </row>
    <row r="4" spans="1:4" ht="12.75" customHeight="1" x14ac:dyDescent="0.2">
      <c r="A4" s="92" t="s">
        <v>93</v>
      </c>
      <c r="B4" s="91" t="s">
        <v>66</v>
      </c>
      <c r="C4" s="104">
        <f>'Summary- Lease ID wise'!C5</f>
        <v>159667.23801141267</v>
      </c>
      <c r="D4" s="104"/>
    </row>
    <row r="5" spans="1:4" ht="12.75" customHeight="1" x14ac:dyDescent="0.2">
      <c r="A5" s="92" t="s">
        <v>117</v>
      </c>
      <c r="B5" s="91" t="s">
        <v>66</v>
      </c>
      <c r="C5" s="104"/>
      <c r="D5" s="104">
        <f>'Summary- Lease ID wise'!D6</f>
        <v>575437.4208493731</v>
      </c>
    </row>
    <row r="6" spans="1:4" ht="12.75" customHeight="1" x14ac:dyDescent="0.2">
      <c r="A6" s="92" t="s">
        <v>118</v>
      </c>
      <c r="B6" s="91" t="s">
        <v>66</v>
      </c>
      <c r="C6" s="104">
        <f>'Summary- Lease ID wise'!C7</f>
        <v>103758.19447836161</v>
      </c>
      <c r="D6" s="104"/>
    </row>
    <row r="7" spans="1:4" ht="12.75" customHeight="1" x14ac:dyDescent="0.2">
      <c r="A7" s="92" t="s">
        <v>86</v>
      </c>
      <c r="B7" s="91" t="s">
        <v>66</v>
      </c>
      <c r="C7" s="104"/>
      <c r="D7" s="104">
        <f>'Summary- Lease ID wise'!D8</f>
        <v>320000</v>
      </c>
    </row>
    <row r="8" spans="1:4" ht="12.75" customHeight="1" x14ac:dyDescent="0.2">
      <c r="A8" s="126" t="s">
        <v>94</v>
      </c>
      <c r="B8" s="91" t="s">
        <v>66</v>
      </c>
      <c r="C8" s="104"/>
      <c r="D8" s="104">
        <f>'Summary- Lease ID wise'!D9</f>
        <v>7203.8498131694505</v>
      </c>
    </row>
    <row r="9" spans="1:4" ht="12.75" customHeight="1" x14ac:dyDescent="0.2">
      <c r="A9" s="126" t="s">
        <v>119</v>
      </c>
      <c r="B9" s="91" t="s">
        <v>66</v>
      </c>
      <c r="C9" s="104">
        <f>'Summary- Lease ID wise'!C10</f>
        <v>21741.785535887582</v>
      </c>
      <c r="D9" s="104"/>
    </row>
    <row r="10" spans="1:4" ht="12.75" customHeight="1" x14ac:dyDescent="0.2">
      <c r="C10" s="127">
        <f t="shared" ref="C10:D10" si="0">SUM(C3:C9)</f>
        <v>863253.79231251543</v>
      </c>
      <c r="D10" s="127">
        <f t="shared" si="0"/>
        <v>902641.27066254255</v>
      </c>
    </row>
    <row r="11" spans="1:4" ht="12.75" customHeight="1" x14ac:dyDescent="0.2"/>
    <row r="12" spans="1:4" ht="12.75" customHeight="1" x14ac:dyDescent="0.2"/>
    <row r="13" spans="1:4" ht="12.75" customHeight="1" x14ac:dyDescent="0.2"/>
    <row r="14" spans="1:4" ht="12.75" customHeight="1" x14ac:dyDescent="0.2"/>
    <row r="15" spans="1:4" ht="12.75" customHeight="1" x14ac:dyDescent="0.2"/>
    <row r="16" spans="1:4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A1:D1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InputForm</vt:lpstr>
      <vt:lpstr>InputTable</vt:lpstr>
      <vt:lpstr>Advances</vt:lpstr>
      <vt:lpstr>Right to Use Valuation_31-3-20</vt:lpstr>
      <vt:lpstr>LeaseDeposit</vt:lpstr>
      <vt:lpstr>Right to Use -deposit 31-3-20</vt:lpstr>
      <vt:lpstr>Asset - Right to Use 31-3-20</vt:lpstr>
      <vt:lpstr>Liability 31-3-20</vt:lpstr>
      <vt:lpstr>Balances</vt:lpstr>
      <vt:lpstr>Summary- Lease ID wise</vt:lpstr>
      <vt:lpstr>Journal</vt:lpstr>
      <vt:lpstr>HeadOfAccounts</vt:lpstr>
      <vt:lpstr>Summary Account 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Subramani</dc:creator>
  <cp:lastModifiedBy>wahid</cp:lastModifiedBy>
  <dcterms:created xsi:type="dcterms:W3CDTF">2019-10-14T10:17:49Z</dcterms:created>
  <dcterms:modified xsi:type="dcterms:W3CDTF">2021-05-08T09:20:52Z</dcterms:modified>
</cp:coreProperties>
</file>