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900" yWindow="0" windowWidth="24600" windowHeight="14460" tabRatio="500"/>
  </bookViews>
  <sheets>
    <sheet name="MLE" sheetId="1" r:id="rId1"/>
    <sheet name="MLE_comp" sheetId="2" r:id="rId2"/>
  </sheets>
  <definedNames>
    <definedName name="solver_adj" localSheetId="1" hidden="1">MLE_comp!$F$4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itr" localSheetId="1" hidden="1">2147483647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opt" localSheetId="1" hidden="1">MLE_comp!$F$7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" l="1"/>
  <c r="F11" i="2"/>
  <c r="J14" i="2"/>
  <c r="J15" i="2"/>
  <c r="J16" i="2"/>
  <c r="J17" i="2"/>
  <c r="J18" i="2"/>
  <c r="J19" i="2"/>
  <c r="J20" i="2"/>
  <c r="J21" i="2"/>
  <c r="J22" i="2"/>
  <c r="J23" i="2"/>
  <c r="J24" i="2"/>
  <c r="J6" i="2"/>
  <c r="J7" i="2"/>
  <c r="J8" i="2"/>
  <c r="J9" i="2"/>
  <c r="J10" i="2"/>
  <c r="J11" i="2"/>
  <c r="J12" i="2"/>
  <c r="J13" i="2"/>
  <c r="J5" i="2"/>
  <c r="J4" i="2"/>
  <c r="B4" i="2"/>
  <c r="B5" i="2"/>
  <c r="B6" i="2"/>
  <c r="B7" i="2"/>
  <c r="B8" i="2"/>
  <c r="B9" i="2"/>
  <c r="B10" i="2"/>
  <c r="B11" i="2"/>
  <c r="B12" i="2"/>
  <c r="B13" i="2"/>
  <c r="F6" i="2"/>
  <c r="F7" i="2"/>
</calcChain>
</file>

<file path=xl/sharedStrings.xml><?xml version="1.0" encoding="utf-8"?>
<sst xmlns="http://schemas.openxmlformats.org/spreadsheetml/2006/main" count="20" uniqueCount="13">
  <si>
    <t>x</t>
  </si>
  <si>
    <t>f(x) = lambda * exp(-lambda * x)</t>
  </si>
  <si>
    <t>f(x)</t>
  </si>
  <si>
    <t>lambda</t>
  </si>
  <si>
    <t>Likelihood</t>
  </si>
  <si>
    <t>Log-L</t>
  </si>
  <si>
    <t>Likelihood = lambda^n * exp(-lambda * sum(x))</t>
  </si>
  <si>
    <t>LogL = n log(lambda) - lambda * sum(x)</t>
  </si>
  <si>
    <t>LogL</t>
  </si>
  <si>
    <t>n</t>
  </si>
  <si>
    <t>sum(x)</t>
  </si>
  <si>
    <t>Maximum likelihood estimation</t>
  </si>
  <si>
    <t>Suppose we want to fit an exponential distribution to this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</si>
</sst>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0" fontId="3" fillId="0" borderId="0" xfId="0" applyFont="1"/>
    <xf numFmtId="0" fontId="0" fillId="0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MLE_comp!$J$3</c:f>
              <c:strCache>
                <c:ptCount val="1"/>
                <c:pt idx="0">
                  <c:v>LogL</c:v>
                </c:pt>
              </c:strCache>
            </c:strRef>
          </c:tx>
          <c:marker>
            <c:symbol val="none"/>
          </c:marker>
          <c:xVal>
            <c:numRef>
              <c:f>MLE_comp!$I$4:$I$24</c:f>
              <c:numCache>
                <c:formatCode>General</c:formatCode>
                <c:ptCount val="21"/>
                <c:pt idx="0">
                  <c:v>0.001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</c:numCache>
            </c:numRef>
          </c:xVal>
          <c:yVal>
            <c:numRef>
              <c:f>MLE_comp!$J$4:$J$24</c:f>
              <c:numCache>
                <c:formatCode>General</c:formatCode>
                <c:ptCount val="21"/>
                <c:pt idx="0">
                  <c:v>-69.11288278982137</c:v>
                </c:pt>
                <c:pt idx="1">
                  <c:v>-31.72382273553991</c:v>
                </c:pt>
                <c:pt idx="2">
                  <c:v>-26.55885092994045</c:v>
                </c:pt>
                <c:pt idx="3">
                  <c:v>-24.27069984885881</c:v>
                </c:pt>
                <c:pt idx="4">
                  <c:v>-23.160379124341</c:v>
                </c:pt>
                <c:pt idx="5">
                  <c:v>-22.6954436111989</c:v>
                </c:pt>
                <c:pt idx="6">
                  <c:v>-22.63872804325936</c:v>
                </c:pt>
                <c:pt idx="7">
                  <c:v>-22.86372124498678</c:v>
                </c:pt>
                <c:pt idx="8">
                  <c:v>-23.29490731874155</c:v>
                </c:pt>
                <c:pt idx="9">
                  <c:v>-23.88357696217772</c:v>
                </c:pt>
                <c:pt idx="10">
                  <c:v>-24.59647180559945</c:v>
                </c:pt>
                <c:pt idx="11">
                  <c:v>-25.4098700075562</c:v>
                </c:pt>
                <c:pt idx="12">
                  <c:v>-26.3062562376599</c:v>
                </c:pt>
                <c:pt idx="13">
                  <c:v>-27.27232916092454</c:v>
                </c:pt>
                <c:pt idx="14">
                  <c:v>-28.29774943938732</c:v>
                </c:pt>
                <c:pt idx="15">
                  <c:v>-29.37432072451781</c:v>
                </c:pt>
                <c:pt idx="16">
                  <c:v>-30.4954355131421</c:v>
                </c:pt>
                <c:pt idx="17">
                  <c:v>-31.65568929497774</c:v>
                </c:pt>
                <c:pt idx="18">
                  <c:v>-32.85060515657826</c:v>
                </c:pt>
                <c:pt idx="19">
                  <c:v>-34.0764329438755</c:v>
                </c:pt>
                <c:pt idx="20">
                  <c:v>-35.33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23768"/>
        <c:axId val="2093422696"/>
      </c:scatterChart>
      <c:valAx>
        <c:axId val="2093423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422696"/>
        <c:crosses val="autoZero"/>
        <c:crossBetween val="midCat"/>
      </c:valAx>
      <c:valAx>
        <c:axId val="209342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23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635000</xdr:colOff>
      <xdr:row>2</xdr:row>
      <xdr:rowOff>0</xdr:rowOff>
    </xdr:from>
    <xdr:to>
      <xdr:col>16</xdr:col>
      <xdr:colOff>254000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2" sqref="A2"/>
    </sheetView>
  </sheetViews>
  <sheetFormatPr baseColWidth="10" defaultRowHeight="15" x14ac:dyDescent="0"/>
  <cols>
    <col min="6" max="6" width="11.1640625" bestFit="1" customWidth="1"/>
  </cols>
  <sheetData>
    <row r="1" spans="1:6" ht="20">
      <c r="A1" s="4" t="s">
        <v>11</v>
      </c>
    </row>
    <row r="3" spans="1:6">
      <c r="A3" t="s">
        <v>0</v>
      </c>
    </row>
    <row r="4" spans="1:6">
      <c r="A4">
        <v>10.76</v>
      </c>
      <c r="E4" t="s">
        <v>3</v>
      </c>
      <c r="F4" s="2"/>
    </row>
    <row r="5" spans="1:6">
      <c r="A5">
        <v>0.61</v>
      </c>
    </row>
    <row r="6" spans="1:6">
      <c r="A6">
        <v>7.0000000000000007E-2</v>
      </c>
      <c r="E6" t="s">
        <v>4</v>
      </c>
      <c r="F6" s="5"/>
    </row>
    <row r="7" spans="1:6">
      <c r="A7">
        <v>2.79</v>
      </c>
      <c r="E7" t="s">
        <v>5</v>
      </c>
      <c r="F7" s="1"/>
    </row>
    <row r="8" spans="1:6">
      <c r="A8">
        <v>4.0599999999999996</v>
      </c>
    </row>
    <row r="9" spans="1:6">
      <c r="A9">
        <v>1.45</v>
      </c>
    </row>
    <row r="10" spans="1:6">
      <c r="A10">
        <v>11.68</v>
      </c>
    </row>
    <row r="11" spans="1:6">
      <c r="A11">
        <v>3.04</v>
      </c>
    </row>
    <row r="12" spans="1:6">
      <c r="A12">
        <v>0.19</v>
      </c>
    </row>
    <row r="13" spans="1:6">
      <c r="A13">
        <v>0.68</v>
      </c>
    </row>
    <row r="15" spans="1:6">
      <c r="A15" t="s">
        <v>12</v>
      </c>
    </row>
    <row r="16" spans="1:6">
      <c r="A16" t="s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2" sqref="A2"/>
    </sheetView>
  </sheetViews>
  <sheetFormatPr baseColWidth="10" defaultRowHeight="15" x14ac:dyDescent="0"/>
  <cols>
    <col min="6" max="6" width="11.1640625" bestFit="1" customWidth="1"/>
  </cols>
  <sheetData>
    <row r="1" spans="1:10" ht="20">
      <c r="A1" s="4" t="s">
        <v>11</v>
      </c>
    </row>
    <row r="3" spans="1:10">
      <c r="A3" t="s">
        <v>0</v>
      </c>
      <c r="B3" t="s">
        <v>2</v>
      </c>
      <c r="I3" t="s">
        <v>3</v>
      </c>
      <c r="J3" t="s">
        <v>8</v>
      </c>
    </row>
    <row r="4" spans="1:10">
      <c r="A4">
        <v>10.76</v>
      </c>
      <c r="B4">
        <f>$F$4*EXP(-$F$4*A4)</f>
        <v>2.1232022938522131E-5</v>
      </c>
      <c r="E4" t="s">
        <v>3</v>
      </c>
      <c r="F4" s="3">
        <v>1</v>
      </c>
      <c r="I4">
        <v>1E-3</v>
      </c>
      <c r="J4">
        <f>$F$10*LN(I4)-I4*$F$11</f>
        <v>-69.11288278982137</v>
      </c>
    </row>
    <row r="5" spans="1:10">
      <c r="A5">
        <v>0.61</v>
      </c>
      <c r="B5">
        <f t="shared" ref="B5:B13" si="0">$F$4*EXP(-$F$4*A5)</f>
        <v>0.54335086907449981</v>
      </c>
      <c r="I5">
        <v>0.05</v>
      </c>
      <c r="J5">
        <f>$F$10*LN(I5)-I5*$F$11</f>
        <v>-31.723822735539908</v>
      </c>
    </row>
    <row r="6" spans="1:10">
      <c r="A6">
        <v>7.0000000000000007E-2</v>
      </c>
      <c r="B6">
        <f t="shared" si="0"/>
        <v>0.93239381990594827</v>
      </c>
      <c r="E6" t="s">
        <v>4</v>
      </c>
      <c r="F6">
        <f>PRODUCT(B4:B13)</f>
        <v>4.532898080929087E-16</v>
      </c>
      <c r="I6">
        <v>0.1</v>
      </c>
      <c r="J6">
        <f>$F$10*LN(I6)-I6*$F$11</f>
        <v>-26.558850929940455</v>
      </c>
    </row>
    <row r="7" spans="1:10">
      <c r="A7">
        <v>2.79</v>
      </c>
      <c r="B7">
        <f t="shared" si="0"/>
        <v>6.1421213915000127E-2</v>
      </c>
      <c r="E7" t="s">
        <v>5</v>
      </c>
      <c r="F7" s="1">
        <f>LOG(F6)</f>
        <v>-15.343624045641887</v>
      </c>
      <c r="I7">
        <v>0.15</v>
      </c>
      <c r="J7">
        <f>$F$10*LN(I7)-I7*$F$11</f>
        <v>-24.270699848858811</v>
      </c>
    </row>
    <row r="8" spans="1:10">
      <c r="A8">
        <v>4.0599999999999996</v>
      </c>
      <c r="B8">
        <f t="shared" si="0"/>
        <v>1.7249019115346279E-2</v>
      </c>
      <c r="I8">
        <v>0.2</v>
      </c>
      <c r="J8">
        <f>$F$10*LN(I8)-I8*$F$11</f>
        <v>-23.160379124341002</v>
      </c>
    </row>
    <row r="9" spans="1:10">
      <c r="A9">
        <v>1.45</v>
      </c>
      <c r="B9">
        <f t="shared" si="0"/>
        <v>0.23457028809379765</v>
      </c>
      <c r="I9">
        <v>0.25</v>
      </c>
      <c r="J9">
        <f>$F$10*LN(I9)-I9*$F$11</f>
        <v>-22.695443611198904</v>
      </c>
    </row>
    <row r="10" spans="1:10">
      <c r="A10">
        <v>11.68</v>
      </c>
      <c r="B10">
        <f t="shared" si="0"/>
        <v>8.4613654217442496E-6</v>
      </c>
      <c r="E10" t="s">
        <v>9</v>
      </c>
      <c r="F10">
        <f>COUNT(A4:A13)</f>
        <v>10</v>
      </c>
      <c r="I10">
        <v>0.3</v>
      </c>
      <c r="J10">
        <f>$F$10*LN(I10)-I10*$F$11</f>
        <v>-22.638728043259359</v>
      </c>
    </row>
    <row r="11" spans="1:10">
      <c r="A11">
        <v>3.04</v>
      </c>
      <c r="B11">
        <f t="shared" si="0"/>
        <v>4.7834889494198368E-2</v>
      </c>
      <c r="E11" t="s">
        <v>10</v>
      </c>
      <c r="F11">
        <f>SUM(A4:A13)</f>
        <v>35.33</v>
      </c>
      <c r="I11">
        <v>0.35</v>
      </c>
      <c r="J11">
        <f>$F$10*LN(I11)-I11*$F$11</f>
        <v>-22.863721244986777</v>
      </c>
    </row>
    <row r="12" spans="1:10">
      <c r="A12">
        <v>0.19</v>
      </c>
      <c r="B12">
        <f t="shared" si="0"/>
        <v>0.82695913394336229</v>
      </c>
      <c r="I12">
        <v>0.4</v>
      </c>
      <c r="J12">
        <f>$F$10*LN(I12)-I12*$F$11</f>
        <v>-23.294907318741551</v>
      </c>
    </row>
    <row r="13" spans="1:10">
      <c r="A13">
        <v>0.68</v>
      </c>
      <c r="B13">
        <f t="shared" si="0"/>
        <v>0.50661699236558955</v>
      </c>
      <c r="I13">
        <v>0.45</v>
      </c>
      <c r="J13">
        <f>$F$10*LN(I13)-I13*$F$11</f>
        <v>-23.883576962177717</v>
      </c>
    </row>
    <row r="14" spans="1:10">
      <c r="I14">
        <v>0.5</v>
      </c>
      <c r="J14">
        <f>$F$10*LN(I14)-I14*$F$11</f>
        <v>-24.596471805599453</v>
      </c>
    </row>
    <row r="15" spans="1:10">
      <c r="A15" t="s">
        <v>1</v>
      </c>
      <c r="I15">
        <v>0.55000000000000004</v>
      </c>
      <c r="J15">
        <f>$F$10*LN(I15)-I15*$F$11</f>
        <v>-25.409870007556204</v>
      </c>
    </row>
    <row r="16" spans="1:10">
      <c r="I16">
        <v>0.6</v>
      </c>
      <c r="J16">
        <f>$F$10*LN(I16)-I16*$F$11</f>
        <v>-26.306256237659902</v>
      </c>
    </row>
    <row r="17" spans="1:10">
      <c r="A17" t="s">
        <v>6</v>
      </c>
      <c r="I17">
        <v>0.65</v>
      </c>
      <c r="J17">
        <f>$F$10*LN(I17)-I17*$F$11</f>
        <v>-27.272329160924542</v>
      </c>
    </row>
    <row r="18" spans="1:10">
      <c r="A18" t="s">
        <v>7</v>
      </c>
      <c r="I18">
        <v>0.7</v>
      </c>
      <c r="J18">
        <f>$F$10*LN(I18)-I18*$F$11</f>
        <v>-28.297749439387324</v>
      </c>
    </row>
    <row r="19" spans="1:10">
      <c r="I19">
        <v>0.75</v>
      </c>
      <c r="J19">
        <f>$F$10*LN(I19)-I19*$F$11</f>
        <v>-29.374320724517808</v>
      </c>
    </row>
    <row r="20" spans="1:10">
      <c r="I20">
        <v>0.8</v>
      </c>
      <c r="J20">
        <f>$F$10*LN(I20)-I20*$F$11</f>
        <v>-30.495435513142098</v>
      </c>
    </row>
    <row r="21" spans="1:10">
      <c r="I21">
        <v>0.85</v>
      </c>
      <c r="J21">
        <f>$F$10*LN(I21)-I21*$F$11</f>
        <v>-31.655689294977744</v>
      </c>
    </row>
    <row r="22" spans="1:10">
      <c r="I22">
        <v>0.9</v>
      </c>
      <c r="J22">
        <f>$F$10*LN(I22)-I22*$F$11</f>
        <v>-32.850605156578261</v>
      </c>
    </row>
    <row r="23" spans="1:10">
      <c r="I23">
        <v>0.95</v>
      </c>
      <c r="J23">
        <f>$F$10*LN(I23)-I23*$F$11</f>
        <v>-34.076432943875503</v>
      </c>
    </row>
    <row r="24" spans="1:10">
      <c r="I24">
        <v>1</v>
      </c>
      <c r="J24">
        <f>$F$10*LN(I24)-I24*$F$11</f>
        <v>-35.33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MLE</vt:lpstr>
      <vt:lpstr>MLE_comp</vt:lpstr>
    </vt:vector>
  </TitlesOfParts>
  <Company>ian.durbach@uct.ac.za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Durbach</dc:creator>
  <cp:lastModifiedBy>Ian Durbach</cp:lastModifiedBy>
  <dcterms:created xsi:type="dcterms:W3CDTF">2017-08-30T13:07:34Z</dcterms:created>
  <dcterms:modified xsi:type="dcterms:W3CDTF">2017-08-30T13:22:00Z</dcterms:modified>
</cp:coreProperties>
</file>