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D6799198-2F0F-4F5F-8C83-AF1C087252D0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Arkusz3" sheetId="4" r:id="rId1"/>
    <sheet name="ExcelExportFile" sheetId="1" r:id="rId2"/>
  </sheets>
  <definedNames>
    <definedName name="_xlnm._FilterDatabase" localSheetId="1" hidden="1">ExcelExportFile!$A$1:$L$3</definedName>
  </definedNames>
  <calcPr calcId="191029" iterateDelta="1E-4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4" i="4" l="1"/>
  <c r="D23" i="4"/>
  <c r="D21" i="4"/>
  <c r="D14" i="4"/>
  <c r="D12" i="4"/>
  <c r="D5" i="4"/>
  <c r="D3" i="4"/>
  <c r="F12" i="4"/>
  <c r="E3" i="4"/>
  <c r="C3" i="4"/>
</calcChain>
</file>

<file path=xl/sharedStrings.xml><?xml version="1.0" encoding="utf-8"?>
<sst xmlns="http://schemas.openxmlformats.org/spreadsheetml/2006/main" count="394" uniqueCount="102">
  <si>
    <t>Data zlecenia operacji</t>
  </si>
  <si>
    <t>Data realizacji</t>
  </si>
  <si>
    <t>Data odrzucenia</t>
  </si>
  <si>
    <t>Kwota</t>
  </si>
  <si>
    <t>Waluta</t>
  </si>
  <si>
    <t>Nadawca / odbiorca</t>
  </si>
  <si>
    <t>Opis</t>
  </si>
  <si>
    <t>Produkt</t>
  </si>
  <si>
    <t>Typ transakcji</t>
  </si>
  <si>
    <t>Kwota zlecenia</t>
  </si>
  <si>
    <t>Waluta zlecenia</t>
  </si>
  <si>
    <t>Status</t>
  </si>
  <si>
    <t>PLN</t>
  </si>
  <si>
    <t/>
  </si>
  <si>
    <t>535473------8061 LEON CZERWINSKI WROCLAW ZABKA Z5548 K.1 POL 5,99 PLN 2021-03-02</t>
  </si>
  <si>
    <t>Konto Osobiste
39160014621831584860000001</t>
  </si>
  <si>
    <t>Transakcja kartą</t>
  </si>
  <si>
    <t>Zrealizowana</t>
  </si>
  <si>
    <t>535473------8061 LEON CZERWINSKI WROCLAW BILETY URBANCARD WROCL POL 2,30 PLN 2021-03-02</t>
  </si>
  <si>
    <t>Przelew wychodzący</t>
  </si>
  <si>
    <t>Konto Lokacyjne
12160014621831584860000002</t>
  </si>
  <si>
    <t>Przelew przychodzący</t>
  </si>
  <si>
    <t>91114020040000320234292039
Mariusz</t>
  </si>
  <si>
    <t>Money transfer</t>
  </si>
  <si>
    <t>Przelew natychmiastowy</t>
  </si>
  <si>
    <t>Kwota opłat/prowizji -5.00 PLN</t>
  </si>
  <si>
    <t>Prowizje i opłaty</t>
  </si>
  <si>
    <t>18109011600000000147119866
LEADGURU SPÓŁKA Z OGRANICZONĄ ODPOW
UL. GWIAŹDZISTA 64 LOK. 29/3
53-413 WROCŁAW</t>
  </si>
  <si>
    <t>Rachunek nr 1/3/2021</t>
  </si>
  <si>
    <t>535473------8061 LEON CZERWINSKI Wroclaw ROSSMANN POL 4.99 PLN 2021-03-01</t>
  </si>
  <si>
    <t>59160000030002000854901616
PayU
Grunwaldzka 186 60-166 Poznan
60-166 Poznan
PL</t>
  </si>
  <si>
    <t>Transakcja BLIK, XX2052359644XX, Pyszne.pl zamówienie nr 1HADQG, Płatność BLIK w internecie, Nr 57571124821, PayU, pyszne.pl</t>
  </si>
  <si>
    <t>Transakcja BLIK</t>
  </si>
  <si>
    <t>535473------8061 LEON CZERWINSKI WROCLAW JMP S.A. BIEDRONKA 348 POL 27.13 PLN 2021-03-01</t>
  </si>
  <si>
    <t>Odsetki</t>
  </si>
  <si>
    <t>535473------8061 LEON CZERWINSKI Wroclaw Sklep Lidl 1221 Wrocla POL 48,69 PLN 2021-02-27</t>
  </si>
  <si>
    <t>535473------8061 LEON CZERWINSKI Wroclaw WMD JACEK WYSPIANSKI R POL 7,90 PLN 2021-02-26</t>
  </si>
  <si>
    <t>70194010765164842600000000
Katarzyna Żurek</t>
  </si>
  <si>
    <t>Opłata za pokój Leon Czerwiński</t>
  </si>
  <si>
    <t>Zlecenie stałe</t>
  </si>
  <si>
    <t>535473------8061 LEON CZERWINSKI Wroclaw WMD JACEK WYSPIANSKI R POL 7,90 PLN 2021-02-25</t>
  </si>
  <si>
    <t>67105011551000009214599913
Oliwia super guru</t>
  </si>
  <si>
    <t>Przesyłam 10zl oraz pozdrowienia zesłonecznych krzyków</t>
  </si>
  <si>
    <t>535473------8061 LEON CZERWINSKI Wroclaw WMD JACEK WYSPIANSKI R POL 20,90 PLN 2021-02-24</t>
  </si>
  <si>
    <t>535473------8061 LEON CZERWINSKI WROCLAW JMP S.A. BIEDRONKA 348 POL 9.98 PLN 2021-02-24</t>
  </si>
  <si>
    <t>535473------8061 LEON CZERWINSKI Wroclaw Sklep Lidl 1221 Wrocla POL 9,98 PLN 2021-02-23</t>
  </si>
  <si>
    <t>535473------8061 LEON CZERWINSKI WROCLAW JMP S.A. BIEDRONKA 348 POL 23,72 PLN 2021-02-22</t>
  </si>
  <si>
    <t>59160000030002000854901616
PayPro S.A.
ul. Kanclerska 15
60-327 Poznan
PL</t>
  </si>
  <si>
    <t>Transakcja BLIK, P24-U59-M99-G80, Płatność BLIK w internecie, Nr 57436960057, PayPro S.A., www.t-mobile.pl</t>
  </si>
  <si>
    <t>535473------8061 LEON CZERWINSKI WROCLAW DBFLORIST POL 11,00 PLN 2021-02-21</t>
  </si>
  <si>
    <t>535473------8061 LEON CZERWINSKI WROCLAW JMP S.A. BIEDRONKA 348 POL 25,77 PLN 2021-02-19</t>
  </si>
  <si>
    <t>535473------8061 LEON CZERWINSKI WROCLAW BILETY URBANCARD WROCL POL 1.60 PLN 2021-02-16</t>
  </si>
  <si>
    <t>535473------8061 LEON CZERWINSKI WROCLAW CARREFOUR POL 96,75 PLN 2021-02-18</t>
  </si>
  <si>
    <t>Transakcja BLIK, XX2037964046XX, Opłata za zamówienie produktów KFC, Płatność BLIK w internecie, Nr 57336399498, PayU, kfcdostawa.pl</t>
  </si>
  <si>
    <t>535473------8061 LEON CZERWINSKI WROCLAW FRESHMARKET Z8143 K.2 POL 5,99 PLN 2021-02-16</t>
  </si>
  <si>
    <t>535473------8061 LEON CZERWINSKI WROCLAW JMP S.A. BIEDRONKA 348 POL 3.98 PLN 2021-02-13</t>
  </si>
  <si>
    <t>535473------8061 LEON CZERWINSKI WROCLAW JMP S.A. BIEDRONKA 348 POL 18,12 PLN 2021-02-11</t>
  </si>
  <si>
    <t>535473------8061 LEON CZERWINSKI WROCLAW CARREFOUR POL 10,38 PLN 2021-02-11</t>
  </si>
  <si>
    <t>59160000030002000854901616
PayPro S.A.
Kanclerska 15 60-327 Poznan
60-327 Poznan
PL</t>
  </si>
  <si>
    <t>Transakcja BLIK, P24-M08-K94-G13, Płatność BLIK w internecie, Nr 57193855189, PayPro S.A., bilet.intercity.pl</t>
  </si>
  <si>
    <t>535473------8061 LEON CZERWINSKI Wroclaw APTEKA SILESIA 2 POL 35,49 PLN 2021-02-10</t>
  </si>
  <si>
    <t>535473------8061 LEON CZERWINSKI WROCLAW JMP S.A. BIEDRONKA 348 POL 28,77 PLN 2021-02-10</t>
  </si>
  <si>
    <t>535473------8061 LEON CZERWINSKI WROCLAW ZABKA Z4213 K.1 POL 10,00 PLN 2021-02-10</t>
  </si>
  <si>
    <t>Transakcja BLIK, XX2029155910XX, Opłata za zamówienie produktów KFC, Płatność BLIK w internecie, Nr 57193870449, PayU, kfcdostawa.pl</t>
  </si>
  <si>
    <t>Transakcja BLIK, P24-R11-K35-F68, Płatność BLIK w internecie, Nr 57177791200, PayPro S.A., nfm.wroclaw.pl</t>
  </si>
  <si>
    <t>96124019941111001010761392
COTEL SP. Z O O.
UL. KUKUCZKI 5/17-18
50-570 WROCŁAW</t>
  </si>
  <si>
    <t>ZA OKRES 01.2021 ROZL. UMOWY U/F/U/2021/01/0009</t>
  </si>
  <si>
    <t>Transakcja BLIK, XX2027792927XX, Pyszne.pl zamówienie nr M91EJO, Płatność BLIK w internecie, Nr 57172762381, PayU, pyszne.pl</t>
  </si>
  <si>
    <t>535473------8061 LEON CZERWINSKI WROCLAW JMP S.A. BIEDRONKA 348 POL 32,03 PLN 2021-02-09</t>
  </si>
  <si>
    <t>535473------8061 LEON CZERWINSKI WROCLAW ZABKA Z4140 K.2 POL 5,50 PLN 2021-02-08</t>
  </si>
  <si>
    <t>535473------8061 LEON CZERWINSKI WROCLAW JMP S.A. BIEDRONKA 348 POL 8,84 PLN 2021-02-08</t>
  </si>
  <si>
    <t>535473------8061 LEON CZERWINSKI WROCLAW JMP S.A. BIEDRONKA 348 POL 21,06 PLN 2021-02-05</t>
  </si>
  <si>
    <t>535473------8061 LEON CZERWINSKI WROCLAW JMP S.A. BIEDRONKA 348 POL 48,64 PLN 2021-02-03</t>
  </si>
  <si>
    <t>535473------8061 LEON CZERWINSKI Wroclaw PL KFC Wroclaw Borek POL 5,95 PLN 2021-02-02</t>
  </si>
  <si>
    <t>535473------8061 LEON CZERWINSKI WROCLAW CARREFOUR POL 131,49 PLN 2021-02-02</t>
  </si>
  <si>
    <t>535473------8061 LEON CZERWINSKI WROCLAW ZABKA Z4140 K.2 POL 4,99 PLN 2021-02-01</t>
  </si>
  <si>
    <t>535473------8061 LEON CZERWINSKI WROCLAW JMP S.A. BIEDRONKA 348 POL 13,66 PLN 2021-02-01</t>
  </si>
  <si>
    <t>535473------8061 LEON CZERWINSKI WROCLAW BILETY URBANCARD WROCL POL 1,60 PLN 2021-01-28</t>
  </si>
  <si>
    <t>535473------8061 LEON CZERWINSKI Wroclaw APTEKA SILESIA 2 POL 16,40 PLN 2021-01-30</t>
  </si>
  <si>
    <t>535473------8061 LEON CZERWINSKI WROCLAW JMP S.A. BIEDRONKA 348 POL 15,12 PLN 2021-01-30</t>
  </si>
  <si>
    <t>535473------8061 LEON CZERWINSKI WROCLAW JMP S.A. BIEDRONKA 348 POL 15,26 PLN 2021-01-29</t>
  </si>
  <si>
    <t>59160000030002000854901616
CashBill
Sobieskiego 2 40-082 Katowice
40-082 Katowice
PL</t>
  </si>
  <si>
    <t>Transakcja BLIK, fdaoo6upmu, Płatność BLIK w internecie, Nr 56942678556, CashBill, www.taniaksiazka.pl</t>
  </si>
  <si>
    <t>Etykiety wierszy</t>
  </si>
  <si>
    <t>Suma końcowa</t>
  </si>
  <si>
    <t>(puste)</t>
  </si>
  <si>
    <t>1 lut - 3 mar</t>
  </si>
  <si>
    <t>pensja</t>
  </si>
  <si>
    <t>wydatki jednorazowe</t>
  </si>
  <si>
    <t>pokój</t>
  </si>
  <si>
    <t>wydatki łącznie</t>
  </si>
  <si>
    <t>od 15 kwietnia</t>
  </si>
  <si>
    <t>kawalerka</t>
  </si>
  <si>
    <t>bilans</t>
  </si>
  <si>
    <t>prognoza do 15.04</t>
  </si>
  <si>
    <t>majątek 19.03</t>
  </si>
  <si>
    <t>prognoza wydaktów</t>
  </si>
  <si>
    <t>kaucja kawalerka</t>
  </si>
  <si>
    <t>prognoza zwrot pokój</t>
  </si>
  <si>
    <t>kawalerka czynsz</t>
  </si>
  <si>
    <t>bilans dobry</t>
  </si>
  <si>
    <t>bilans zły (180+ do wydatków, 0 kaucji)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</si>
</sst>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.00"/>
    <numFmt numFmtId="165" formatCode="yyyy\-mm\-dd"/>
  </numFmts>
  <fonts count="3" x14ac:knownFonts="1">
    <font>
      <sz val="11"/>
      <color rgb="FF000000"/>
      <name val="Calibri"/>
      <family val="2"/>
      <charset val="238"/>
    </font>
    <font>
      <sz val="12"/>
      <color rgb="FFFFFFFF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009D6A"/>
        <bgColor rgb="FF0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D6A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274.736706597221" createdVersion="6" refreshedVersion="6" minRefreshableVersion="3" recordCount="56" xr:uid="{18F8AF49-EC30-4508-8928-D4BFE8E5EF03}">
  <cacheSource type="worksheet">
    <worksheetSource ref="A1:L57" sheet="ExcelExportFile"/>
  </cacheSource>
  <cacheFields count="12">
    <cacheField name="Data zlecenia operacji" numFmtId="165">
      <sharedItems containsNonDate="0" containsDate="1" containsString="0" containsBlank="1" minDate="2021-02-01T00:00:00" maxDate="2021-03-04T00:00:00"/>
    </cacheField>
    <cacheField name="Data realizacji" numFmtId="165">
      <sharedItems containsNonDate="0" containsDate="1" containsString="0" containsBlank="1" minDate="2021-02-01T00:00:00" maxDate="2021-03-06T00:00:00"/>
    </cacheField>
    <cacheField name="Data odrzucenia" numFmtId="165">
      <sharedItems containsNonDate="0" containsString="0" containsBlank="1"/>
    </cacheField>
    <cacheField name="Kwota" numFmtId="164">
      <sharedItems containsString="0" containsBlank="1" containsNumber="1" minValue="-1050" maxValue="1750" count="44">
        <n v="-5.99"/>
        <n v="-2.2999999999999998"/>
        <m/>
        <n v="-650"/>
        <n v="-5"/>
        <n v="1750"/>
        <n v="-4.99"/>
        <n v="-27"/>
        <n v="-27.13"/>
        <n v="0.01"/>
        <n v="-48.69"/>
        <n v="-7.9"/>
        <n v="-1050"/>
        <n v="-10"/>
        <n v="-20.9"/>
        <n v="-9.98"/>
        <n v="-23.72"/>
        <n v="-91.07"/>
        <n v="-11"/>
        <n v="-25.77"/>
        <n v="-1.6"/>
        <n v="-96.75"/>
        <n v="-4.95"/>
        <n v="-3.98"/>
        <n v="-18.12"/>
        <n v="-10.38"/>
        <n v="-60.27"/>
        <n v="-35.49"/>
        <n v="-28.77"/>
        <n v="-18"/>
        <n v="1306.32"/>
        <n v="-29.99"/>
        <n v="-32.03"/>
        <n v="-5.5"/>
        <n v="-8.84"/>
        <n v="-21.06"/>
        <n v="-48.64"/>
        <n v="-5.95"/>
        <n v="-131.49"/>
        <n v="-13.66"/>
        <n v="-16.399999999999999"/>
        <n v="-15.12"/>
        <n v="-15.26"/>
        <n v="-34.85"/>
      </sharedItems>
    </cacheField>
    <cacheField name="Waluta" numFmtId="0">
      <sharedItems containsBlank="1"/>
    </cacheField>
    <cacheField name="Nadawca / odbiorca" numFmtId="0">
      <sharedItems containsBlank="1" count="11">
        <s v=""/>
        <m/>
        <s v="91114020040000320234292039_x000a_Mariusz"/>
        <s v="18109011600000000147119866_x000a_LEADGURU SPÓŁKA Z OGRANICZONĄ ODPOW_x000a_UL. GWIAŹDZISTA 64 LOK. 29/3_x000a_53-413 WROCŁAW"/>
        <s v="59160000030002000854901616_x000a_PayU_x000a_Grunwaldzka 186 60-166 Poznan_x000a_60-166 Poznan_x000a_PL"/>
        <s v="70194010765164842600000000_x000a_Katarzyna Żurek"/>
        <s v="67105011551000009214599913_x000a_Oliwia super guru"/>
        <s v="59160000030002000854901616_x000a_PayPro S.A._x000a_ul. Kanclerska 15_x000a_60-327 Poznan_x000a_PL"/>
        <s v="59160000030002000854901616_x000a_PayPro S.A._x000a_Kanclerska 15 60-327 Poznan_x000a_60-327 Poznan_x000a_PL"/>
        <s v="96124019941111001010761392_x000a_COTEL SP. Z O O._x000a_UL. KUKUCZKI 5/17-18_x000a_50-570 WROCŁAW"/>
        <s v="59160000030002000854901616_x000a_CashBill_x000a_Sobieskiego 2 40-082 Katowice_x000a_40-082 Katowice_x000a_PL"/>
      </sharedItems>
    </cacheField>
    <cacheField name="Opis" numFmtId="0">
      <sharedItems containsBlank="1" count="51">
        <s v="535473------8061 LEON CZERWINSKI WROCLAW ZABKA Z5548 K.1 POL 5,99 PLN 2021-03-02"/>
        <s v="535473------8061 LEON CZERWINSKI WROCLAW BILETY URBANCARD WROCL POL 2,30 PLN 2021-03-02"/>
        <m/>
        <s v="Money transfer"/>
        <s v="Kwota opłat/prowizji -5.00 PLN"/>
        <s v="Rachunek nr 1/3/2021"/>
        <s v="535473------8061 LEON CZERWINSKI Wroclaw ROSSMANN POL 4.99 PLN 2021-03-01"/>
        <s v="Transakcja BLIK, XX2052359644XX, Pyszne.pl zamówienie nr 1HADQG, Płatność BLIK w internecie, Nr 57571124821, PayU, pyszne.pl"/>
        <s v="535473------8061 LEON CZERWINSKI WROCLAW JMP S.A. BIEDRONKA 348 POL 27.13 PLN 2021-03-01"/>
        <s v=""/>
        <s v="535473------8061 LEON CZERWINSKI Wroclaw Sklep Lidl 1221 Wrocla POL 48,69 PLN 2021-02-27"/>
        <s v="535473------8061 LEON CZERWINSKI Wroclaw WMD JACEK WYSPIANSKI R POL 7,90 PLN 2021-02-26"/>
        <s v="Opłata za pokój Leon Czerwiński"/>
        <s v="535473------8061 LEON CZERWINSKI Wroclaw WMD JACEK WYSPIANSKI R POL 7,90 PLN 2021-02-25"/>
        <s v="Przesyłam 10zl oraz pozdrowienia zesłonecznych krzyków"/>
        <s v="535473------8061 LEON CZERWINSKI Wroclaw WMD JACEK WYSPIANSKI R POL 20,90 PLN 2021-02-24"/>
        <s v="535473------8061 LEON CZERWINSKI WROCLAW JMP S.A. BIEDRONKA 348 POL 9.98 PLN 2021-02-24"/>
        <s v="535473------8061 LEON CZERWINSKI Wroclaw Sklep Lidl 1221 Wrocla POL 9,98 PLN 2021-02-23"/>
        <s v="535473------8061 LEON CZERWINSKI WROCLAW JMP S.A. BIEDRONKA 348 POL 23,72 PLN 2021-02-22"/>
        <s v="Transakcja BLIK, P24-U59-M99-G80, Płatność BLIK w internecie, Nr 57436960057, PayPro S.A., www.t-mobile.pl"/>
        <s v="535473------8061 LEON CZERWINSKI WROCLAW DBFLORIST POL 11,00 PLN 2021-02-21"/>
        <s v="535473------8061 LEON CZERWINSKI WROCLAW JMP S.A. BIEDRONKA 348 POL 25,77 PLN 2021-02-19"/>
        <s v="535473------8061 LEON CZERWINSKI WROCLAW BILETY URBANCARD WROCL POL 1.60 PLN 2021-02-16"/>
        <s v="535473------8061 LEON CZERWINSKI WROCLAW CARREFOUR POL 96,75 PLN 2021-02-18"/>
        <s v="Transakcja BLIK, XX2037964046XX, Opłata za zamówienie produktów KFC, Płatność BLIK w internecie, Nr 57336399498, PayU, kfcdostawa.pl"/>
        <s v="535473------8061 LEON CZERWINSKI WROCLAW FRESHMARKET Z8143 K.2 POL 5,99 PLN 2021-02-16"/>
        <s v="535473------8061 LEON CZERWINSKI WROCLAW JMP S.A. BIEDRONKA 348 POL 3.98 PLN 2021-02-13"/>
        <s v="535473------8061 LEON CZERWINSKI WROCLAW JMP S.A. BIEDRONKA 348 POL 18,12 PLN 2021-02-11"/>
        <s v="535473------8061 LEON CZERWINSKI WROCLAW CARREFOUR POL 10,38 PLN 2021-02-11"/>
        <s v="Transakcja BLIK, P24-M08-K94-G13, Płatność BLIK w internecie, Nr 57193855189, PayPro S.A., bilet.intercity.pl"/>
        <s v="535473------8061 LEON CZERWINSKI Wroclaw APTEKA SILESIA 2 POL 35,49 PLN 2021-02-10"/>
        <s v="535473------8061 LEON CZERWINSKI WROCLAW JMP S.A. BIEDRONKA 348 POL 28,77 PLN 2021-02-10"/>
        <s v="535473------8061 LEON CZERWINSKI WROCLAW ZABKA Z4213 K.1 POL 10,00 PLN 2021-02-10"/>
        <s v="Transakcja BLIK, XX2029155910XX, Opłata za zamówienie produktów KFC, Płatność BLIK w internecie, Nr 57193870449, PayU, kfcdostawa.pl"/>
        <s v="Transakcja BLIK, P24-R11-K35-F68, Płatność BLIK w internecie, Nr 57177791200, PayPro S.A., nfm.wroclaw.pl"/>
        <s v="ZA OKRES 01.2021 ROZL. UMOWY U/F/U/2021/01/0009"/>
        <s v="Transakcja BLIK, XX2027792927XX, Pyszne.pl zamówienie nr M91EJO, Płatność BLIK w internecie, Nr 57172762381, PayU, pyszne.pl"/>
        <s v="535473------8061 LEON CZERWINSKI WROCLAW JMP S.A. BIEDRONKA 348 POL 32,03 PLN 2021-02-09"/>
        <s v="535473------8061 LEON CZERWINSKI WROCLAW ZABKA Z4140 K.2 POL 5,50 PLN 2021-02-08"/>
        <s v="535473------8061 LEON CZERWINSKI WROCLAW JMP S.A. BIEDRONKA 348 POL 8,84 PLN 2021-02-08"/>
        <s v="535473------8061 LEON CZERWINSKI WROCLAW JMP S.A. BIEDRONKA 348 POL 21,06 PLN 2021-02-05"/>
        <s v="535473------8061 LEON CZERWINSKI WROCLAW JMP S.A. BIEDRONKA 348 POL 48,64 PLN 2021-02-03"/>
        <s v="535473------8061 LEON CZERWINSKI Wroclaw PL KFC Wroclaw Borek POL 5,95 PLN 2021-02-02"/>
        <s v="535473------8061 LEON CZERWINSKI WROCLAW CARREFOUR POL 131,49 PLN 2021-02-02"/>
        <s v="535473------8061 LEON CZERWINSKI WROCLAW ZABKA Z4140 K.2 POL 4,99 PLN 2021-02-01"/>
        <s v="535473------8061 LEON CZERWINSKI WROCLAW JMP S.A. BIEDRONKA 348 POL 13,66 PLN 2021-02-01"/>
        <s v="535473------8061 LEON CZERWINSKI WROCLAW BILETY URBANCARD WROCL POL 1,60 PLN 2021-01-28"/>
        <s v="535473------8061 LEON CZERWINSKI Wroclaw APTEKA SILESIA 2 POL 16,40 PLN 2021-01-30"/>
        <s v="535473------8061 LEON CZERWINSKI WROCLAW JMP S.A. BIEDRONKA 348 POL 15,12 PLN 2021-01-30"/>
        <s v="535473------8061 LEON CZERWINSKI WROCLAW JMP S.A. BIEDRONKA 348 POL 15,26 PLN 2021-01-29"/>
        <s v="Transakcja BLIK, fdaoo6upmu, Płatność BLIK w internecie, Nr 56942678556, CashBill, www.taniaksiazka.pl"/>
      </sharedItems>
    </cacheField>
    <cacheField name="Produkt" numFmtId="0">
      <sharedItems containsBlank="1"/>
    </cacheField>
    <cacheField name="Typ transakcji" numFmtId="0">
      <sharedItems containsBlank="1"/>
    </cacheField>
    <cacheField name="Kwota zlecenia" numFmtId="164">
      <sharedItems containsString="0" containsBlank="1" containsNumber="1" minValue="-1050" maxValue="1750"/>
    </cacheField>
    <cacheField name="Waluta zlecenia" numFmtId="0">
      <sharedItems containsBlank="1"/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d v="2021-03-03T00:00:00"/>
    <d v="2021-03-03T00:00:00"/>
    <m/>
    <x v="0"/>
    <s v="PLN"/>
    <x v="0"/>
    <x v="0"/>
    <s v="Konto Osobiste_x000a_39160014621831584860000001"/>
    <s v="Transakcja kartą"/>
    <n v="-5.99"/>
    <s v="PLN"/>
    <s v="Zrealizowana"/>
  </r>
  <r>
    <d v="2021-03-02T00:00:00"/>
    <d v="2021-03-05T00:00:00"/>
    <m/>
    <x v="1"/>
    <s v="PLN"/>
    <x v="0"/>
    <x v="1"/>
    <s v="Konto Osobiste_x000a_39160014621831584860000001"/>
    <s v="Transakcja kartą"/>
    <n v="-2.2999999999999998"/>
    <s v="PLN"/>
    <s v="Zrealizowana"/>
  </r>
  <r>
    <m/>
    <m/>
    <m/>
    <x v="2"/>
    <m/>
    <x v="1"/>
    <x v="2"/>
    <m/>
    <m/>
    <m/>
    <m/>
    <m/>
  </r>
  <r>
    <m/>
    <m/>
    <m/>
    <x v="2"/>
    <m/>
    <x v="1"/>
    <x v="2"/>
    <m/>
    <m/>
    <m/>
    <m/>
    <m/>
  </r>
  <r>
    <d v="2021-03-02T00:00:00"/>
    <d v="2021-03-02T00:00:00"/>
    <m/>
    <x v="3"/>
    <s v="PLN"/>
    <x v="2"/>
    <x v="3"/>
    <s v="Konto Osobiste_x000a_39160014621831584860000001"/>
    <s v="Przelew natychmiastowy"/>
    <n v="-650"/>
    <s v="PLN"/>
    <s v="Zrealizowana"/>
  </r>
  <r>
    <d v="2021-03-02T00:00:00"/>
    <d v="2021-03-02T00:00:00"/>
    <m/>
    <x v="4"/>
    <s v="PLN"/>
    <x v="0"/>
    <x v="4"/>
    <s v="Konto Osobiste_x000a_39160014621831584860000001"/>
    <s v="Prowizje i opłaty"/>
    <n v="-5"/>
    <s v="PLN"/>
    <s v="Zrealizowana"/>
  </r>
  <r>
    <d v="2021-03-02T00:00:00"/>
    <d v="2021-03-02T00:00:00"/>
    <m/>
    <x v="5"/>
    <s v="PLN"/>
    <x v="3"/>
    <x v="5"/>
    <s v="Konto Osobiste_x000a_39160014621831584860000001"/>
    <s v="Przelew przychodzący"/>
    <n v="1750"/>
    <s v="PLN"/>
    <s v="Zrealizowana"/>
  </r>
  <r>
    <d v="2021-03-02T00:00:00"/>
    <d v="2021-03-02T00:00:00"/>
    <m/>
    <x v="6"/>
    <s v="PLN"/>
    <x v="0"/>
    <x v="6"/>
    <s v="Konto Osobiste_x000a_39160014621831584860000001"/>
    <s v="Transakcja kartą"/>
    <n v="-4.99"/>
    <s v="PLN"/>
    <s v="Zrealizowana"/>
  </r>
  <r>
    <d v="2021-03-02T00:00:00"/>
    <d v="2021-03-02T00:00:00"/>
    <m/>
    <x v="7"/>
    <s v="PLN"/>
    <x v="4"/>
    <x v="7"/>
    <s v="Konto Osobiste_x000a_39160014621831584860000001"/>
    <s v="Transakcja BLIK"/>
    <n v="-27"/>
    <s v="PLN"/>
    <s v="Zrealizowana"/>
  </r>
  <r>
    <d v="2021-03-02T00:00:00"/>
    <d v="2021-03-02T00:00:00"/>
    <m/>
    <x v="8"/>
    <s v="PLN"/>
    <x v="0"/>
    <x v="8"/>
    <s v="Konto Osobiste_x000a_39160014621831584860000001"/>
    <s v="Transakcja kartą"/>
    <n v="-27.13"/>
    <s v="PLN"/>
    <s v="Zrealizowana"/>
  </r>
  <r>
    <d v="2021-03-01T00:00:00"/>
    <d v="2021-03-01T00:00:00"/>
    <m/>
    <x v="9"/>
    <s v="PLN"/>
    <x v="0"/>
    <x v="9"/>
    <s v="Konto Lokacyjne_x000a_12160014621831584860000002"/>
    <s v="Odsetki"/>
    <n v="0.01"/>
    <s v="PLN"/>
    <s v="Zrealizowana"/>
  </r>
  <r>
    <d v="2021-03-01T00:00:00"/>
    <d v="2021-03-01T00:00:00"/>
    <m/>
    <x v="10"/>
    <s v="PLN"/>
    <x v="0"/>
    <x v="10"/>
    <s v="Konto Osobiste_x000a_39160014621831584860000001"/>
    <s v="Transakcja kartą"/>
    <n v="-48.69"/>
    <s v="PLN"/>
    <s v="Zrealizowana"/>
  </r>
  <r>
    <d v="2021-03-01T00:00:00"/>
    <d v="2021-03-01T00:00:00"/>
    <m/>
    <x v="11"/>
    <s v="PLN"/>
    <x v="0"/>
    <x v="11"/>
    <s v="Konto Osobiste_x000a_39160014621831584860000001"/>
    <s v="Transakcja kartą"/>
    <n v="-7.9"/>
    <s v="PLN"/>
    <s v="Zrealizowana"/>
  </r>
  <r>
    <d v="2021-03-01T00:00:00"/>
    <d v="2021-03-01T00:00:00"/>
    <m/>
    <x v="12"/>
    <s v="PLN"/>
    <x v="5"/>
    <x v="12"/>
    <s v="Konto Osobiste_x000a_39160014621831584860000001"/>
    <s v="Zlecenie stałe"/>
    <n v="-1050"/>
    <s v="PLN"/>
    <s v="Zrealizowana"/>
  </r>
  <r>
    <m/>
    <m/>
    <m/>
    <x v="2"/>
    <m/>
    <x v="1"/>
    <x v="2"/>
    <m/>
    <m/>
    <m/>
    <m/>
    <m/>
  </r>
  <r>
    <m/>
    <m/>
    <m/>
    <x v="2"/>
    <m/>
    <x v="1"/>
    <x v="2"/>
    <m/>
    <m/>
    <m/>
    <m/>
    <m/>
  </r>
  <r>
    <d v="2021-02-26T00:00:00"/>
    <d v="2021-02-26T00:00:00"/>
    <m/>
    <x v="11"/>
    <s v="PLN"/>
    <x v="0"/>
    <x v="13"/>
    <s v="Konto Osobiste_x000a_39160014621831584860000001"/>
    <s v="Transakcja kartą"/>
    <n v="-7.9"/>
    <s v="PLN"/>
    <s v="Zrealizowana"/>
  </r>
  <r>
    <d v="2021-02-26T00:00:00"/>
    <d v="2021-02-26T00:00:00"/>
    <m/>
    <x v="13"/>
    <s v="PLN"/>
    <x v="6"/>
    <x v="14"/>
    <s v="Konto Osobiste_x000a_39160014621831584860000001"/>
    <s v="Przelew wychodzący"/>
    <n v="-10"/>
    <s v="PLN"/>
    <s v="Zrealizowana"/>
  </r>
  <r>
    <d v="2021-02-25T00:00:00"/>
    <d v="2021-02-25T00:00:00"/>
    <m/>
    <x v="14"/>
    <s v="PLN"/>
    <x v="0"/>
    <x v="15"/>
    <s v="Konto Osobiste_x000a_39160014621831584860000001"/>
    <s v="Transakcja kartą"/>
    <n v="-20.9"/>
    <s v="PLN"/>
    <s v="Zrealizowana"/>
  </r>
  <r>
    <d v="2021-02-25T00:00:00"/>
    <d v="2021-02-25T00:00:00"/>
    <m/>
    <x v="15"/>
    <s v="PLN"/>
    <x v="0"/>
    <x v="16"/>
    <s v="Konto Osobiste_x000a_39160014621831584860000001"/>
    <s v="Transakcja kartą"/>
    <n v="-9.98"/>
    <s v="PLN"/>
    <s v="Zrealizowana"/>
  </r>
  <r>
    <d v="2021-02-24T00:00:00"/>
    <d v="2021-02-24T00:00:00"/>
    <m/>
    <x v="15"/>
    <s v="PLN"/>
    <x v="0"/>
    <x v="17"/>
    <s v="Konto Osobiste_x000a_39160014621831584860000001"/>
    <s v="Transakcja kartą"/>
    <n v="-9.98"/>
    <s v="PLN"/>
    <s v="Zrealizowana"/>
  </r>
  <r>
    <d v="2021-02-23T00:00:00"/>
    <d v="2021-02-23T00:00:00"/>
    <m/>
    <x v="16"/>
    <s v="PLN"/>
    <x v="0"/>
    <x v="18"/>
    <s v="Konto Osobiste_x000a_39160014621831584860000001"/>
    <s v="Transakcja kartą"/>
    <n v="-23.72"/>
    <s v="PLN"/>
    <s v="Zrealizowana"/>
  </r>
  <r>
    <d v="2021-02-23T00:00:00"/>
    <d v="2021-02-23T00:00:00"/>
    <m/>
    <x v="17"/>
    <s v="PLN"/>
    <x v="7"/>
    <x v="19"/>
    <s v="Konto Osobiste_x000a_39160014621831584860000001"/>
    <s v="Transakcja BLIK"/>
    <n v="-91.07"/>
    <s v="PLN"/>
    <s v="Zrealizowana"/>
  </r>
  <r>
    <d v="2021-02-22T00:00:00"/>
    <d v="2021-02-22T00:00:00"/>
    <m/>
    <x v="18"/>
    <s v="PLN"/>
    <x v="0"/>
    <x v="20"/>
    <s v="Konto Osobiste_x000a_39160014621831584860000001"/>
    <s v="Transakcja kartą"/>
    <n v="-11"/>
    <s v="PLN"/>
    <s v="Zrealizowana"/>
  </r>
  <r>
    <d v="2021-02-22T00:00:00"/>
    <d v="2021-02-22T00:00:00"/>
    <m/>
    <x v="19"/>
    <s v="PLN"/>
    <x v="0"/>
    <x v="21"/>
    <s v="Konto Osobiste_x000a_39160014621831584860000001"/>
    <s v="Transakcja kartą"/>
    <n v="-25.77"/>
    <s v="PLN"/>
    <s v="Zrealizowana"/>
  </r>
  <r>
    <d v="2021-02-19T00:00:00"/>
    <d v="2021-02-19T00:00:00"/>
    <m/>
    <x v="20"/>
    <s v="PLN"/>
    <x v="0"/>
    <x v="22"/>
    <s v="Konto Osobiste_x000a_39160014621831584860000001"/>
    <s v="Transakcja kartą"/>
    <n v="-1.6"/>
    <s v="PLN"/>
    <s v="Zrealizowana"/>
  </r>
  <r>
    <d v="2021-02-19T00:00:00"/>
    <d v="2021-02-19T00:00:00"/>
    <m/>
    <x v="21"/>
    <s v="PLN"/>
    <x v="0"/>
    <x v="23"/>
    <s v="Konto Osobiste_x000a_39160014621831584860000001"/>
    <s v="Transakcja kartą"/>
    <n v="-96.75"/>
    <s v="PLN"/>
    <s v="Zrealizowana"/>
  </r>
  <r>
    <d v="2021-02-18T00:00:00"/>
    <d v="2021-02-18T00:00:00"/>
    <m/>
    <x v="22"/>
    <s v="PLN"/>
    <x v="4"/>
    <x v="24"/>
    <s v="Konto Osobiste_x000a_39160014621831584860000001"/>
    <s v="Transakcja BLIK"/>
    <n v="-4.95"/>
    <s v="PLN"/>
    <s v="Zrealizowana"/>
  </r>
  <r>
    <d v="2021-02-17T00:00:00"/>
    <d v="2021-02-17T00:00:00"/>
    <m/>
    <x v="0"/>
    <s v="PLN"/>
    <x v="0"/>
    <x v="25"/>
    <s v="Konto Osobiste_x000a_39160014621831584860000001"/>
    <s v="Transakcja kartą"/>
    <n v="-5.99"/>
    <s v="PLN"/>
    <s v="Zrealizowana"/>
  </r>
  <r>
    <d v="2021-02-15T00:00:00"/>
    <d v="2021-02-15T00:00:00"/>
    <m/>
    <x v="23"/>
    <s v="PLN"/>
    <x v="0"/>
    <x v="26"/>
    <s v="Konto Osobiste_x000a_39160014621831584860000001"/>
    <s v="Transakcja kartą"/>
    <n v="-3.98"/>
    <s v="PLN"/>
    <s v="Zrealizowana"/>
  </r>
  <r>
    <d v="2021-02-12T00:00:00"/>
    <d v="2021-02-12T00:00:00"/>
    <m/>
    <x v="24"/>
    <s v="PLN"/>
    <x v="0"/>
    <x v="27"/>
    <s v="Konto Osobiste_x000a_39160014621831584860000001"/>
    <s v="Transakcja kartą"/>
    <n v="-18.12"/>
    <s v="PLN"/>
    <s v="Zrealizowana"/>
  </r>
  <r>
    <d v="2021-02-12T00:00:00"/>
    <d v="2021-02-12T00:00:00"/>
    <m/>
    <x v="25"/>
    <s v="PLN"/>
    <x v="0"/>
    <x v="28"/>
    <s v="Konto Osobiste_x000a_39160014621831584860000001"/>
    <s v="Transakcja kartą"/>
    <n v="-10.38"/>
    <s v="PLN"/>
    <s v="Zrealizowana"/>
  </r>
  <r>
    <d v="2021-02-12T00:00:00"/>
    <d v="2021-02-12T00:00:00"/>
    <m/>
    <x v="26"/>
    <s v="PLN"/>
    <x v="8"/>
    <x v="29"/>
    <s v="Konto Osobiste_x000a_39160014621831584860000001"/>
    <s v="Transakcja BLIK"/>
    <n v="-60.27"/>
    <s v="PLN"/>
    <s v="Zrealizowana"/>
  </r>
  <r>
    <d v="2021-02-11T00:00:00"/>
    <d v="2021-02-11T00:00:00"/>
    <m/>
    <x v="27"/>
    <s v="PLN"/>
    <x v="0"/>
    <x v="30"/>
    <s v="Konto Osobiste_x000a_39160014621831584860000001"/>
    <s v="Transakcja kartą"/>
    <n v="-35.49"/>
    <s v="PLN"/>
    <s v="Zrealizowana"/>
  </r>
  <r>
    <d v="2021-02-11T00:00:00"/>
    <d v="2021-02-11T00:00:00"/>
    <m/>
    <x v="28"/>
    <s v="PLN"/>
    <x v="0"/>
    <x v="31"/>
    <s v="Konto Osobiste_x000a_39160014621831584860000001"/>
    <s v="Transakcja kartą"/>
    <n v="-28.77"/>
    <s v="PLN"/>
    <s v="Zrealizowana"/>
  </r>
  <r>
    <d v="2021-02-11T00:00:00"/>
    <d v="2021-02-11T00:00:00"/>
    <m/>
    <x v="13"/>
    <s v="PLN"/>
    <x v="0"/>
    <x v="32"/>
    <s v="Konto Osobiste_x000a_39160014621831584860000001"/>
    <s v="Transakcja kartą"/>
    <n v="-10"/>
    <s v="PLN"/>
    <s v="Zrealizowana"/>
  </r>
  <r>
    <d v="2021-02-11T00:00:00"/>
    <d v="2021-02-11T00:00:00"/>
    <m/>
    <x v="29"/>
    <s v="PLN"/>
    <x v="4"/>
    <x v="33"/>
    <s v="Konto Osobiste_x000a_39160014621831584860000001"/>
    <s v="Transakcja BLIK"/>
    <n v="-18"/>
    <s v="PLN"/>
    <s v="Zrealizowana"/>
  </r>
  <r>
    <d v="2021-02-11T00:00:00"/>
    <d v="2021-02-11T00:00:00"/>
    <m/>
    <x v="4"/>
    <s v="PLN"/>
    <x v="8"/>
    <x v="34"/>
    <s v="Konto Osobiste_x000a_39160014621831584860000001"/>
    <s v="Transakcja BLIK"/>
    <n v="-5"/>
    <s v="PLN"/>
    <s v="Zrealizowana"/>
  </r>
  <r>
    <d v="2021-02-10T00:00:00"/>
    <d v="2021-02-10T00:00:00"/>
    <m/>
    <x v="30"/>
    <s v="PLN"/>
    <x v="9"/>
    <x v="35"/>
    <s v="Konto Osobiste_x000a_39160014621831584860000001"/>
    <s v="Przelew przychodzący"/>
    <n v="1306.32"/>
    <s v="PLN"/>
    <s v="Zrealizowana"/>
  </r>
  <r>
    <d v="2021-02-10T00:00:00"/>
    <d v="2021-02-10T00:00:00"/>
    <m/>
    <x v="31"/>
    <s v="PLN"/>
    <x v="4"/>
    <x v="36"/>
    <s v="Konto Osobiste_x000a_39160014621831584860000001"/>
    <s v="Transakcja BLIK"/>
    <n v="-29.99"/>
    <s v="PLN"/>
    <s v="Zrealizowana"/>
  </r>
  <r>
    <d v="2021-02-10T00:00:00"/>
    <d v="2021-02-10T00:00:00"/>
    <m/>
    <x v="32"/>
    <s v="PLN"/>
    <x v="0"/>
    <x v="37"/>
    <s v="Konto Osobiste_x000a_39160014621831584860000001"/>
    <s v="Transakcja kartą"/>
    <n v="-32.03"/>
    <s v="PLN"/>
    <s v="Zrealizowana"/>
  </r>
  <r>
    <d v="2021-02-09T00:00:00"/>
    <d v="2021-02-09T00:00:00"/>
    <m/>
    <x v="33"/>
    <s v="PLN"/>
    <x v="0"/>
    <x v="38"/>
    <s v="Konto Osobiste_x000a_39160014621831584860000001"/>
    <s v="Transakcja kartą"/>
    <n v="-5.5"/>
    <s v="PLN"/>
    <s v="Zrealizowana"/>
  </r>
  <r>
    <d v="2021-02-09T00:00:00"/>
    <d v="2021-02-09T00:00:00"/>
    <m/>
    <x v="34"/>
    <s v="PLN"/>
    <x v="0"/>
    <x v="39"/>
    <s v="Konto Osobiste_x000a_39160014621831584860000001"/>
    <s v="Transakcja kartą"/>
    <n v="-8.84"/>
    <s v="PLN"/>
    <s v="Zrealizowana"/>
  </r>
  <r>
    <d v="2021-02-08T00:00:00"/>
    <d v="2021-02-08T00:00:00"/>
    <m/>
    <x v="35"/>
    <s v="PLN"/>
    <x v="0"/>
    <x v="40"/>
    <s v="Konto Osobiste_x000a_39160014621831584860000001"/>
    <s v="Transakcja kartą"/>
    <n v="-21.06"/>
    <s v="PLN"/>
    <s v="Zrealizowana"/>
  </r>
  <r>
    <d v="2021-02-04T00:00:00"/>
    <d v="2021-02-04T00:00:00"/>
    <m/>
    <x v="36"/>
    <s v="PLN"/>
    <x v="0"/>
    <x v="41"/>
    <s v="Konto Osobiste_x000a_39160014621831584860000001"/>
    <s v="Transakcja kartą"/>
    <n v="-48.64"/>
    <s v="PLN"/>
    <s v="Zrealizowana"/>
  </r>
  <r>
    <d v="2021-02-03T00:00:00"/>
    <d v="2021-02-03T00:00:00"/>
    <m/>
    <x v="37"/>
    <s v="PLN"/>
    <x v="0"/>
    <x v="42"/>
    <s v="Konto Osobiste_x000a_39160014621831584860000001"/>
    <s v="Transakcja kartą"/>
    <n v="-5.95"/>
    <s v="PLN"/>
    <s v="Zrealizowana"/>
  </r>
  <r>
    <d v="2021-02-03T00:00:00"/>
    <d v="2021-02-03T00:00:00"/>
    <m/>
    <x v="38"/>
    <s v="PLN"/>
    <x v="0"/>
    <x v="43"/>
    <s v="Konto Osobiste_x000a_39160014621831584860000001"/>
    <s v="Transakcja kartą"/>
    <n v="-131.49"/>
    <s v="PLN"/>
    <s v="Zrealizowana"/>
  </r>
  <r>
    <m/>
    <m/>
    <m/>
    <x v="2"/>
    <m/>
    <x v="1"/>
    <x v="2"/>
    <m/>
    <m/>
    <m/>
    <m/>
    <m/>
  </r>
  <r>
    <d v="2021-02-02T00:00:00"/>
    <d v="2021-02-02T00:00:00"/>
    <m/>
    <x v="6"/>
    <s v="PLN"/>
    <x v="0"/>
    <x v="44"/>
    <s v="Konto Osobiste_x000a_39160014621831584860000001"/>
    <s v="Transakcja kartą"/>
    <n v="-4.99"/>
    <s v="PLN"/>
    <s v="Zrealizowana"/>
  </r>
  <r>
    <d v="2021-02-02T00:00:00"/>
    <d v="2021-02-02T00:00:00"/>
    <m/>
    <x v="39"/>
    <s v="PLN"/>
    <x v="0"/>
    <x v="45"/>
    <s v="Konto Osobiste_x000a_39160014621831584860000001"/>
    <s v="Transakcja kartą"/>
    <n v="-13.66"/>
    <s v="PLN"/>
    <s v="Zrealizowana"/>
  </r>
  <r>
    <d v="2021-02-01T00:00:00"/>
    <d v="2021-02-01T00:00:00"/>
    <m/>
    <x v="9"/>
    <s v="PLN"/>
    <x v="0"/>
    <x v="9"/>
    <s v="Konto Lokacyjne_x000a_12160014621831584860000002"/>
    <s v="Odsetki"/>
    <n v="0.01"/>
    <s v="PLN"/>
    <s v="Zrealizowana"/>
  </r>
  <r>
    <d v="2021-02-01T00:00:00"/>
    <d v="2021-02-01T00:00:00"/>
    <m/>
    <x v="20"/>
    <s v="PLN"/>
    <x v="0"/>
    <x v="46"/>
    <s v="Konto Osobiste_x000a_39160014621831584860000001"/>
    <s v="Transakcja kartą"/>
    <n v="-1.6"/>
    <s v="PLN"/>
    <s v="Zrealizowana"/>
  </r>
  <r>
    <d v="2021-02-01T00:00:00"/>
    <d v="2021-02-01T00:00:00"/>
    <m/>
    <x v="40"/>
    <s v="PLN"/>
    <x v="0"/>
    <x v="47"/>
    <s v="Konto Osobiste_x000a_39160014621831584860000001"/>
    <s v="Transakcja kartą"/>
    <n v="-16.399999999999999"/>
    <s v="PLN"/>
    <s v="Zrealizowana"/>
  </r>
  <r>
    <d v="2021-02-01T00:00:00"/>
    <d v="2021-02-01T00:00:00"/>
    <m/>
    <x v="41"/>
    <s v="PLN"/>
    <x v="0"/>
    <x v="48"/>
    <s v="Konto Osobiste_x000a_39160014621831584860000001"/>
    <s v="Transakcja kartą"/>
    <n v="-15.12"/>
    <s v="PLN"/>
    <s v="Zrealizowana"/>
  </r>
  <r>
    <d v="2021-02-01T00:00:00"/>
    <d v="2021-02-01T00:00:00"/>
    <m/>
    <x v="42"/>
    <s v="PLN"/>
    <x v="0"/>
    <x v="49"/>
    <s v="Konto Osobiste_x000a_39160014621831584860000001"/>
    <s v="Transakcja kartą"/>
    <n v="-15.26"/>
    <s v="PLN"/>
    <s v="Zrealizowana"/>
  </r>
  <r>
    <d v="2021-02-01T00:00:00"/>
    <d v="2021-02-01T00:00:00"/>
    <m/>
    <x v="43"/>
    <s v="PLN"/>
    <x v="10"/>
    <x v="50"/>
    <s v="Konto Osobiste_x000a_39160014621831584860000001"/>
    <s v="Transakcja BLIK"/>
    <n v="-34.85"/>
    <s v="PLN"/>
    <s v="Zrealizowa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82D1CE-7109-4928-A0D1-E9558736BA43}" name="Tabela przestawna2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A48" firstHeaderRow="1" firstDataRow="1" firstDataCol="1"/>
  <pivotFields count="12">
    <pivotField showAll="0"/>
    <pivotField showAll="0"/>
    <pivotField showAll="0"/>
    <pivotField axis="axisRow" showAll="0">
      <items count="45">
        <item x="12"/>
        <item x="3"/>
        <item x="38"/>
        <item x="21"/>
        <item x="17"/>
        <item x="26"/>
        <item x="10"/>
        <item x="36"/>
        <item x="27"/>
        <item x="43"/>
        <item x="32"/>
        <item x="31"/>
        <item x="28"/>
        <item x="8"/>
        <item x="7"/>
        <item x="19"/>
        <item x="16"/>
        <item x="35"/>
        <item x="14"/>
        <item x="24"/>
        <item x="29"/>
        <item x="40"/>
        <item x="42"/>
        <item x="41"/>
        <item x="39"/>
        <item x="18"/>
        <item x="25"/>
        <item x="13"/>
        <item x="15"/>
        <item x="34"/>
        <item x="11"/>
        <item x="0"/>
        <item x="37"/>
        <item x="33"/>
        <item x="4"/>
        <item x="6"/>
        <item x="22"/>
        <item x="23"/>
        <item x="1"/>
        <item x="20"/>
        <item x="9"/>
        <item x="30"/>
        <item x="5"/>
        <item x="2"/>
        <item t="default"/>
      </items>
    </pivotField>
    <pivotField showAll="0"/>
    <pivotField showAll="0">
      <items count="12">
        <item x="0"/>
        <item x="3"/>
        <item x="10"/>
        <item x="8"/>
        <item x="7"/>
        <item x="4"/>
        <item x="6"/>
        <item x="5"/>
        <item x="2"/>
        <item x="9"/>
        <item x="1"/>
        <item t="default"/>
      </items>
    </pivotField>
    <pivotField showAll="0">
      <items count="52">
        <item x="9"/>
        <item x="47"/>
        <item x="30"/>
        <item x="46"/>
        <item x="22"/>
        <item x="1"/>
        <item x="28"/>
        <item x="43"/>
        <item x="23"/>
        <item x="20"/>
        <item x="25"/>
        <item x="45"/>
        <item x="48"/>
        <item x="49"/>
        <item x="27"/>
        <item x="40"/>
        <item x="18"/>
        <item x="21"/>
        <item x="8"/>
        <item x="31"/>
        <item x="26"/>
        <item x="37"/>
        <item x="41"/>
        <item x="39"/>
        <item x="16"/>
        <item x="42"/>
        <item x="6"/>
        <item x="10"/>
        <item x="17"/>
        <item x="15"/>
        <item x="13"/>
        <item x="11"/>
        <item x="44"/>
        <item x="38"/>
        <item x="32"/>
        <item x="0"/>
        <item x="4"/>
        <item x="3"/>
        <item x="12"/>
        <item x="14"/>
        <item x="5"/>
        <item x="50"/>
        <item x="29"/>
        <item x="34"/>
        <item x="19"/>
        <item x="36"/>
        <item x="33"/>
        <item x="24"/>
        <item x="7"/>
        <item x="35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2F110-7CC3-4A6B-88E7-32003809B023}">
  <dimension ref="A1:I48"/>
  <sheetViews>
    <sheetView tabSelected="1" workbookViewId="0">
      <selection activeCell="E21" sqref="E21"/>
    </sheetView>
  </sheetViews>
  <sheetFormatPr defaultRowHeight="14.4" x14ac:dyDescent="0.3"/>
  <cols>
    <col min="1" max="1" width="16.6640625" bestFit="1" customWidth="1"/>
    <col min="2" max="2" width="17" bestFit="1" customWidth="1"/>
    <col min="3" max="3" width="27.88671875" customWidth="1"/>
    <col min="4" max="4" width="18.6640625" customWidth="1"/>
    <col min="5" max="5" width="19.44140625" customWidth="1"/>
    <col min="6" max="6" width="18.109375" customWidth="1"/>
    <col min="7" max="7" width="17" bestFit="1" customWidth="1"/>
    <col min="8" max="8" width="18.44140625" customWidth="1"/>
    <col min="9" max="44" width="17" bestFit="1" customWidth="1"/>
    <col min="45" max="45" width="14" bestFit="1" customWidth="1"/>
    <col min="46" max="46" width="96.21875" bestFit="1" customWidth="1"/>
    <col min="47" max="47" width="112.88671875" bestFit="1" customWidth="1"/>
    <col min="48" max="49" width="120.88671875" bestFit="1" customWidth="1"/>
    <col min="50" max="50" width="113.33203125" bestFit="1" customWidth="1"/>
    <col min="51" max="51" width="48.6640625" bestFit="1" customWidth="1"/>
    <col min="52" max="52" width="7" bestFit="1" customWidth="1"/>
    <col min="53" max="53" width="14" bestFit="1" customWidth="1"/>
    <col min="54" max="54" width="77.6640625" bestFit="1" customWidth="1"/>
    <col min="55" max="55" width="84.109375" bestFit="1" customWidth="1"/>
    <col min="56" max="56" width="87.5546875" bestFit="1" customWidth="1"/>
    <col min="57" max="57" width="83.109375" bestFit="1" customWidth="1"/>
    <col min="58" max="58" width="86.44140625" bestFit="1" customWidth="1"/>
    <col min="59" max="59" width="88.5546875" bestFit="1" customWidth="1"/>
    <col min="60" max="60" width="92" bestFit="1" customWidth="1"/>
    <col min="61" max="61" width="87.5546875" bestFit="1" customWidth="1"/>
    <col min="62" max="62" width="90.88671875" bestFit="1" customWidth="1"/>
    <col min="63" max="63" width="87.5546875" bestFit="1" customWidth="1"/>
    <col min="64" max="64" width="90.88671875" bestFit="1" customWidth="1"/>
    <col min="65" max="65" width="80.44140625" bestFit="1" customWidth="1"/>
    <col min="66" max="66" width="83.88671875" bestFit="1" customWidth="1"/>
    <col min="67" max="67" width="80.44140625" bestFit="1" customWidth="1"/>
    <col min="68" max="68" width="83.88671875" bestFit="1" customWidth="1"/>
    <col min="69" max="69" width="81.5546875" bestFit="1" customWidth="1"/>
    <col min="70" max="70" width="84.88671875" bestFit="1" customWidth="1"/>
    <col min="71" max="71" width="80.44140625" bestFit="1" customWidth="1"/>
    <col min="72" max="72" width="83.88671875" bestFit="1" customWidth="1"/>
    <col min="73" max="73" width="29.5546875" bestFit="1" customWidth="1"/>
    <col min="74" max="74" width="32.88671875" bestFit="1" customWidth="1"/>
    <col min="75" max="75" width="16.109375" bestFit="1" customWidth="1"/>
    <col min="76" max="76" width="19.44140625" bestFit="1" customWidth="1"/>
    <col min="77" max="77" width="30.44140625" bestFit="1" customWidth="1"/>
    <col min="78" max="78" width="33.88671875" bestFit="1" customWidth="1"/>
    <col min="79" max="79" width="52.109375" bestFit="1" customWidth="1"/>
    <col min="80" max="80" width="55.44140625" bestFit="1" customWidth="1"/>
    <col min="81" max="81" width="22" bestFit="1" customWidth="1"/>
    <col min="82" max="82" width="25.44140625" bestFit="1" customWidth="1"/>
    <col min="83" max="83" width="93.44140625" bestFit="1" customWidth="1"/>
    <col min="84" max="84" width="96.77734375" bestFit="1" customWidth="1"/>
    <col min="85" max="85" width="97" bestFit="1" customWidth="1"/>
    <col min="86" max="86" width="100.44140625" bestFit="1" customWidth="1"/>
    <col min="87" max="87" width="95.88671875" bestFit="1" customWidth="1"/>
    <col min="88" max="88" width="99.21875" bestFit="1" customWidth="1"/>
    <col min="89" max="89" width="98.21875" bestFit="1" customWidth="1"/>
    <col min="90" max="90" width="101.5546875" bestFit="1" customWidth="1"/>
    <col min="91" max="91" width="114.88671875" bestFit="1" customWidth="1"/>
    <col min="92" max="92" width="118.21875" bestFit="1" customWidth="1"/>
    <col min="93" max="93" width="122.88671875" bestFit="1" customWidth="1"/>
    <col min="94" max="94" width="126.21875" bestFit="1" customWidth="1"/>
    <col min="95" max="95" width="122.88671875" bestFit="1" customWidth="1"/>
    <col min="96" max="96" width="126.21875" bestFit="1" customWidth="1"/>
    <col min="97" max="97" width="115.33203125" bestFit="1" customWidth="1"/>
    <col min="98" max="98" width="118.6640625" bestFit="1" customWidth="1"/>
    <col min="99" max="99" width="50.6640625" bestFit="1" customWidth="1"/>
    <col min="100" max="100" width="54" bestFit="1" customWidth="1"/>
    <col min="101" max="101" width="9" bestFit="1" customWidth="1"/>
    <col min="102" max="102" width="12.21875" bestFit="1" customWidth="1"/>
    <col min="103" max="103" width="14" bestFit="1" customWidth="1"/>
  </cols>
  <sheetData>
    <row r="1" spans="1:6" x14ac:dyDescent="0.3">
      <c r="C1" s="9" t="s">
        <v>86</v>
      </c>
    </row>
    <row r="2" spans="1:6" x14ac:dyDescent="0.3">
      <c r="C2" t="s">
        <v>87</v>
      </c>
      <c r="D2" t="s">
        <v>90</v>
      </c>
      <c r="E2" t="s">
        <v>88</v>
      </c>
      <c r="F2" t="s">
        <v>89</v>
      </c>
    </row>
    <row r="3" spans="1:6" x14ac:dyDescent="0.3">
      <c r="A3" s="7" t="s">
        <v>83</v>
      </c>
      <c r="C3">
        <f>SUMIF(A4:A46,"&gt;0")</f>
        <v>3056.33</v>
      </c>
      <c r="D3">
        <f>ABS(SUMIF(A:A,"&lt;0")) - F3</f>
        <v>1628.5399999999991</v>
      </c>
      <c r="E3">
        <f xml:space="preserve"> 650</f>
        <v>650</v>
      </c>
      <c r="F3">
        <v>1050</v>
      </c>
    </row>
    <row r="4" spans="1:6" x14ac:dyDescent="0.3">
      <c r="A4" s="8">
        <v>-1050</v>
      </c>
    </row>
    <row r="5" spans="1:6" x14ac:dyDescent="0.3">
      <c r="A5" s="8">
        <v>-650</v>
      </c>
      <c r="C5" t="s">
        <v>93</v>
      </c>
      <c r="D5">
        <f xml:space="preserve"> C3 - D3 - F3</f>
        <v>377.79000000000087</v>
      </c>
    </row>
    <row r="6" spans="1:6" x14ac:dyDescent="0.3">
      <c r="A6" s="8">
        <v>-131.49</v>
      </c>
    </row>
    <row r="7" spans="1:6" x14ac:dyDescent="0.3">
      <c r="A7" s="8">
        <v>-96.75</v>
      </c>
    </row>
    <row r="8" spans="1:6" x14ac:dyDescent="0.3">
      <c r="A8" s="8">
        <v>-91.07</v>
      </c>
    </row>
    <row r="9" spans="1:6" x14ac:dyDescent="0.3">
      <c r="A9" s="8">
        <v>-60.27</v>
      </c>
    </row>
    <row r="10" spans="1:6" x14ac:dyDescent="0.3">
      <c r="A10" s="8">
        <v>-48.69</v>
      </c>
      <c r="C10" s="9" t="s">
        <v>91</v>
      </c>
    </row>
    <row r="11" spans="1:6" x14ac:dyDescent="0.3">
      <c r="A11" s="8">
        <v>-48.64</v>
      </c>
      <c r="C11" t="s">
        <v>87</v>
      </c>
      <c r="D11" t="s">
        <v>90</v>
      </c>
      <c r="E11" t="s">
        <v>88</v>
      </c>
      <c r="F11" t="s">
        <v>92</v>
      </c>
    </row>
    <row r="12" spans="1:6" x14ac:dyDescent="0.3">
      <c r="A12" s="8">
        <v>-35.49</v>
      </c>
      <c r="C12">
        <v>4200</v>
      </c>
      <c r="D12">
        <f>D3-E3</f>
        <v>978.53999999999905</v>
      </c>
      <c r="E12">
        <v>0</v>
      </c>
      <c r="F12">
        <f>1350+250</f>
        <v>1600</v>
      </c>
    </row>
    <row r="13" spans="1:6" x14ac:dyDescent="0.3">
      <c r="A13" s="8">
        <v>-34.85</v>
      </c>
    </row>
    <row r="14" spans="1:6" x14ac:dyDescent="0.3">
      <c r="A14" s="8">
        <v>-32.03</v>
      </c>
      <c r="C14" t="s">
        <v>93</v>
      </c>
      <c r="D14">
        <f>C12- D12 - F12</f>
        <v>1621.4600000000009</v>
      </c>
    </row>
    <row r="15" spans="1:6" x14ac:dyDescent="0.3">
      <c r="A15" s="8">
        <v>-29.99</v>
      </c>
    </row>
    <row r="16" spans="1:6" x14ac:dyDescent="0.3">
      <c r="A16" s="8">
        <v>-28.77</v>
      </c>
    </row>
    <row r="17" spans="1:9" x14ac:dyDescent="0.3">
      <c r="A17" s="8">
        <v>-27.13</v>
      </c>
    </row>
    <row r="18" spans="1:9" x14ac:dyDescent="0.3">
      <c r="A18" s="8">
        <v>-27</v>
      </c>
      <c r="C18" s="9" t="s">
        <v>94</v>
      </c>
    </row>
    <row r="19" spans="1:9" x14ac:dyDescent="0.3">
      <c r="A19" s="8">
        <v>-25.77</v>
      </c>
    </row>
    <row r="20" spans="1:9" x14ac:dyDescent="0.3">
      <c r="A20" s="8">
        <v>-23.72</v>
      </c>
      <c r="C20" t="s">
        <v>95</v>
      </c>
      <c r="D20" t="s">
        <v>96</v>
      </c>
      <c r="E20" t="s">
        <v>88</v>
      </c>
      <c r="F20" t="s">
        <v>89</v>
      </c>
      <c r="G20" t="s">
        <v>97</v>
      </c>
      <c r="H20" t="s">
        <v>99</v>
      </c>
      <c r="I20" t="s">
        <v>98</v>
      </c>
    </row>
    <row r="21" spans="1:9" x14ac:dyDescent="0.3">
      <c r="A21" s="8">
        <v>-21.06</v>
      </c>
      <c r="C21" s="6">
        <v>5627.81</v>
      </c>
      <c r="D21">
        <f xml:space="preserve">  27/30 * D12</f>
        <v>880.68599999999913</v>
      </c>
      <c r="E21">
        <v>45</v>
      </c>
      <c r="F21">
        <v>1050</v>
      </c>
      <c r="G21">
        <v>1350</v>
      </c>
      <c r="H21">
        <v>1350</v>
      </c>
      <c r="I21">
        <v>850</v>
      </c>
    </row>
    <row r="22" spans="1:9" x14ac:dyDescent="0.3">
      <c r="A22" s="8">
        <v>-20.9</v>
      </c>
    </row>
    <row r="23" spans="1:9" x14ac:dyDescent="0.3">
      <c r="A23" s="8">
        <v>-18.12</v>
      </c>
      <c r="C23" s="9" t="s">
        <v>101</v>
      </c>
      <c r="D23" s="10">
        <f>C21-D21 - 180 -E21-F21-G21-H21</f>
        <v>772.12400000000162</v>
      </c>
    </row>
    <row r="24" spans="1:9" x14ac:dyDescent="0.3">
      <c r="A24" s="8">
        <v>-18</v>
      </c>
      <c r="C24" s="9" t="s">
        <v>100</v>
      </c>
      <c r="D24">
        <f>C21-D21-E21-F21-G21-H21+I21</f>
        <v>1802.1240000000016</v>
      </c>
    </row>
    <row r="25" spans="1:9" x14ac:dyDescent="0.3">
      <c r="A25" s="8">
        <v>-16.399999999999999</v>
      </c>
    </row>
    <row r="26" spans="1:9" x14ac:dyDescent="0.3">
      <c r="A26" s="8">
        <v>-15.26</v>
      </c>
    </row>
    <row r="27" spans="1:9" x14ac:dyDescent="0.3">
      <c r="A27" s="8">
        <v>-15.12</v>
      </c>
    </row>
    <row r="28" spans="1:9" x14ac:dyDescent="0.3">
      <c r="A28" s="8">
        <v>-13.66</v>
      </c>
    </row>
    <row r="29" spans="1:9" x14ac:dyDescent="0.3">
      <c r="A29" s="8">
        <v>-11</v>
      </c>
    </row>
    <row r="30" spans="1:9" x14ac:dyDescent="0.3">
      <c r="A30" s="8">
        <v>-10.38</v>
      </c>
    </row>
    <row r="31" spans="1:9" x14ac:dyDescent="0.3">
      <c r="A31" s="8">
        <v>-10</v>
      </c>
    </row>
    <row r="32" spans="1:9" x14ac:dyDescent="0.3">
      <c r="A32" s="8">
        <v>-9.98</v>
      </c>
    </row>
    <row r="33" spans="1:1" x14ac:dyDescent="0.3">
      <c r="A33" s="8">
        <v>-8.84</v>
      </c>
    </row>
    <row r="34" spans="1:1" x14ac:dyDescent="0.3">
      <c r="A34" s="8">
        <v>-7.9</v>
      </c>
    </row>
    <row r="35" spans="1:1" x14ac:dyDescent="0.3">
      <c r="A35" s="8">
        <v>-5.99</v>
      </c>
    </row>
    <row r="36" spans="1:1" x14ac:dyDescent="0.3">
      <c r="A36" s="8">
        <v>-5.95</v>
      </c>
    </row>
    <row r="37" spans="1:1" x14ac:dyDescent="0.3">
      <c r="A37" s="8">
        <v>-5.5</v>
      </c>
    </row>
    <row r="38" spans="1:1" x14ac:dyDescent="0.3">
      <c r="A38" s="8">
        <v>-5</v>
      </c>
    </row>
    <row r="39" spans="1:1" x14ac:dyDescent="0.3">
      <c r="A39" s="8">
        <v>-4.99</v>
      </c>
    </row>
    <row r="40" spans="1:1" x14ac:dyDescent="0.3">
      <c r="A40" s="8">
        <v>-4.95</v>
      </c>
    </row>
    <row r="41" spans="1:1" x14ac:dyDescent="0.3">
      <c r="A41" s="8">
        <v>-3.98</v>
      </c>
    </row>
    <row r="42" spans="1:1" x14ac:dyDescent="0.3">
      <c r="A42" s="8">
        <v>-2.2999999999999998</v>
      </c>
    </row>
    <row r="43" spans="1:1" x14ac:dyDescent="0.3">
      <c r="A43" s="8">
        <v>-1.6</v>
      </c>
    </row>
    <row r="44" spans="1:1" x14ac:dyDescent="0.3">
      <c r="A44" s="8">
        <v>0.01</v>
      </c>
    </row>
    <row r="45" spans="1:1" x14ac:dyDescent="0.3">
      <c r="A45" s="8">
        <v>1306.32</v>
      </c>
    </row>
    <row r="46" spans="1:1" x14ac:dyDescent="0.3">
      <c r="A46" s="8">
        <v>1750</v>
      </c>
    </row>
    <row r="47" spans="1:1" x14ac:dyDescent="0.3">
      <c r="A47" s="8" t="s">
        <v>85</v>
      </c>
    </row>
    <row r="48" spans="1:1" x14ac:dyDescent="0.3">
      <c r="A48" s="8" t="s">
        <v>84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"/>
  <sheetViews>
    <sheetView topLeftCell="A52" zoomScale="85" zoomScaleNormal="85" workbookViewId="0">
      <selection activeCell="D48" sqref="D48"/>
    </sheetView>
  </sheetViews>
  <sheetFormatPr defaultColWidth="8.5546875" defaultRowHeight="14.4" x14ac:dyDescent="0.3"/>
  <cols>
    <col min="1" max="3" width="21.77734375" customWidth="1" collapsed="1"/>
    <col min="4" max="4" width="15.6640625" customWidth="1" collapsed="1"/>
    <col min="5" max="5" width="14.88671875" customWidth="1" collapsed="1"/>
    <col min="6" max="7" width="28.5546875" customWidth="1" collapsed="1"/>
    <col min="8" max="8" width="37.77734375" customWidth="1" collapsed="1"/>
    <col min="9" max="9" width="22.88671875" customWidth="1" collapsed="1"/>
    <col min="10" max="12" width="15.6640625" customWidth="1" collapsed="1"/>
  </cols>
  <sheetData>
    <row r="1" spans="1:12" s="2" customFormat="1" ht="23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57.6" x14ac:dyDescent="0.3">
      <c r="A2" s="5">
        <v>44258</v>
      </c>
      <c r="B2" s="5">
        <v>44258</v>
      </c>
      <c r="C2" s="5"/>
      <c r="D2" s="4">
        <v>-5.99</v>
      </c>
      <c r="E2" t="s">
        <v>12</v>
      </c>
      <c r="F2" s="3" t="s">
        <v>13</v>
      </c>
      <c r="G2" s="3" t="s">
        <v>14</v>
      </c>
      <c r="H2" s="3" t="s">
        <v>15</v>
      </c>
      <c r="I2" t="s">
        <v>16</v>
      </c>
      <c r="J2" s="4">
        <v>-5.99</v>
      </c>
      <c r="K2" t="s">
        <v>12</v>
      </c>
      <c r="L2" t="s">
        <v>17</v>
      </c>
    </row>
    <row r="3" spans="1:12" ht="57.6" x14ac:dyDescent="0.3">
      <c r="A3" s="5">
        <v>44257</v>
      </c>
      <c r="B3" s="5">
        <v>44260</v>
      </c>
      <c r="C3" s="5"/>
      <c r="D3" s="4">
        <v>-2.2999999999999998</v>
      </c>
      <c r="E3" t="s">
        <v>12</v>
      </c>
      <c r="F3" s="3" t="s">
        <v>13</v>
      </c>
      <c r="G3" s="3" t="s">
        <v>18</v>
      </c>
      <c r="H3" s="3" t="s">
        <v>15</v>
      </c>
      <c r="I3" t="s">
        <v>16</v>
      </c>
      <c r="J3" s="4">
        <v>-2.2999999999999998</v>
      </c>
      <c r="K3" t="s">
        <v>12</v>
      </c>
      <c r="L3" t="s">
        <v>17</v>
      </c>
    </row>
    <row r="4" spans="1:12" x14ac:dyDescent="0.3">
      <c r="A4" s="5"/>
      <c r="B4" s="5"/>
      <c r="C4" s="5"/>
      <c r="D4" s="4"/>
      <c r="F4" s="3"/>
      <c r="G4" s="3"/>
      <c r="H4" s="3"/>
      <c r="J4" s="4"/>
    </row>
    <row r="5" spans="1:12" x14ac:dyDescent="0.3">
      <c r="A5" s="5"/>
      <c r="B5" s="5"/>
      <c r="C5" s="5"/>
      <c r="D5" s="4"/>
      <c r="F5" s="3"/>
      <c r="G5" s="3"/>
      <c r="H5" s="3"/>
      <c r="J5" s="4"/>
    </row>
    <row r="6" spans="1:12" ht="28.8" x14ac:dyDescent="0.3">
      <c r="A6" s="5">
        <v>44257</v>
      </c>
      <c r="B6" s="5">
        <v>44257</v>
      </c>
      <c r="C6" s="5"/>
      <c r="D6" s="4">
        <v>-650</v>
      </c>
      <c r="E6" t="s">
        <v>12</v>
      </c>
      <c r="F6" s="3" t="s">
        <v>22</v>
      </c>
      <c r="G6" s="3" t="s">
        <v>23</v>
      </c>
      <c r="H6" s="3" t="s">
        <v>15</v>
      </c>
      <c r="I6" t="s">
        <v>24</v>
      </c>
      <c r="J6" s="4">
        <v>-650</v>
      </c>
      <c r="K6" t="s">
        <v>12</v>
      </c>
      <c r="L6" t="s">
        <v>17</v>
      </c>
    </row>
    <row r="7" spans="1:12" ht="28.8" x14ac:dyDescent="0.3">
      <c r="A7" s="5">
        <v>44257</v>
      </c>
      <c r="B7" s="5">
        <v>44257</v>
      </c>
      <c r="C7" s="5"/>
      <c r="D7" s="4">
        <v>-5</v>
      </c>
      <c r="E7" t="s">
        <v>12</v>
      </c>
      <c r="F7" s="3" t="s">
        <v>13</v>
      </c>
      <c r="G7" s="3" t="s">
        <v>25</v>
      </c>
      <c r="H7" s="3" t="s">
        <v>15</v>
      </c>
      <c r="I7" t="s">
        <v>26</v>
      </c>
      <c r="J7" s="4">
        <v>-5</v>
      </c>
      <c r="K7" t="s">
        <v>12</v>
      </c>
      <c r="L7" t="s">
        <v>17</v>
      </c>
    </row>
    <row r="8" spans="1:12" ht="72" x14ac:dyDescent="0.3">
      <c r="A8" s="5">
        <v>44257</v>
      </c>
      <c r="B8" s="5">
        <v>44257</v>
      </c>
      <c r="C8" s="5"/>
      <c r="D8" s="4">
        <v>1750</v>
      </c>
      <c r="E8" t="s">
        <v>12</v>
      </c>
      <c r="F8" s="3" t="s">
        <v>27</v>
      </c>
      <c r="G8" s="3" t="s">
        <v>28</v>
      </c>
      <c r="H8" s="3" t="s">
        <v>15</v>
      </c>
      <c r="I8" t="s">
        <v>21</v>
      </c>
      <c r="J8" s="4">
        <v>1750</v>
      </c>
      <c r="K8" t="s">
        <v>12</v>
      </c>
      <c r="L8" t="s">
        <v>17</v>
      </c>
    </row>
    <row r="9" spans="1:12" ht="57.6" x14ac:dyDescent="0.3">
      <c r="A9" s="5">
        <v>44257</v>
      </c>
      <c r="B9" s="5">
        <v>44257</v>
      </c>
      <c r="C9" s="5"/>
      <c r="D9" s="4">
        <v>-4.99</v>
      </c>
      <c r="E9" t="s">
        <v>12</v>
      </c>
      <c r="F9" s="3" t="s">
        <v>13</v>
      </c>
      <c r="G9" s="3" t="s">
        <v>29</v>
      </c>
      <c r="H9" s="3" t="s">
        <v>15</v>
      </c>
      <c r="I9" t="s">
        <v>16</v>
      </c>
      <c r="J9" s="4">
        <v>-4.99</v>
      </c>
      <c r="K9" t="s">
        <v>12</v>
      </c>
      <c r="L9" t="s">
        <v>17</v>
      </c>
    </row>
    <row r="10" spans="1:12" ht="72" x14ac:dyDescent="0.3">
      <c r="A10" s="5">
        <v>44257</v>
      </c>
      <c r="B10" s="5">
        <v>44257</v>
      </c>
      <c r="C10" s="5"/>
      <c r="D10" s="4">
        <v>-27</v>
      </c>
      <c r="E10" t="s">
        <v>12</v>
      </c>
      <c r="F10" s="3" t="s">
        <v>30</v>
      </c>
      <c r="G10" s="3" t="s">
        <v>31</v>
      </c>
      <c r="H10" s="3" t="s">
        <v>15</v>
      </c>
      <c r="I10" t="s">
        <v>32</v>
      </c>
      <c r="J10" s="4">
        <v>-27</v>
      </c>
      <c r="K10" t="s">
        <v>12</v>
      </c>
      <c r="L10" t="s">
        <v>17</v>
      </c>
    </row>
    <row r="11" spans="1:12" ht="57.6" x14ac:dyDescent="0.3">
      <c r="A11" s="5">
        <v>44257</v>
      </c>
      <c r="B11" s="5">
        <v>44257</v>
      </c>
      <c r="C11" s="5"/>
      <c r="D11" s="4">
        <v>-27.13</v>
      </c>
      <c r="E11" t="s">
        <v>12</v>
      </c>
      <c r="F11" s="3" t="s">
        <v>13</v>
      </c>
      <c r="G11" s="3" t="s">
        <v>33</v>
      </c>
      <c r="H11" s="3" t="s">
        <v>15</v>
      </c>
      <c r="I11" t="s">
        <v>16</v>
      </c>
      <c r="J11" s="4">
        <v>-27.13</v>
      </c>
      <c r="K11" t="s">
        <v>12</v>
      </c>
      <c r="L11" t="s">
        <v>17</v>
      </c>
    </row>
    <row r="12" spans="1:12" ht="28.8" x14ac:dyDescent="0.3">
      <c r="A12" s="5">
        <v>44256</v>
      </c>
      <c r="B12" s="5">
        <v>44256</v>
      </c>
      <c r="C12" s="5"/>
      <c r="D12" s="4">
        <v>0.01</v>
      </c>
      <c r="E12" t="s">
        <v>12</v>
      </c>
      <c r="F12" s="3" t="s">
        <v>13</v>
      </c>
      <c r="G12" s="3" t="s">
        <v>13</v>
      </c>
      <c r="H12" s="3" t="s">
        <v>20</v>
      </c>
      <c r="I12" t="s">
        <v>34</v>
      </c>
      <c r="J12" s="4">
        <v>0.01</v>
      </c>
      <c r="K12" t="s">
        <v>12</v>
      </c>
      <c r="L12" t="s">
        <v>17</v>
      </c>
    </row>
    <row r="13" spans="1:12" ht="57.6" x14ac:dyDescent="0.3">
      <c r="A13" s="5">
        <v>44256</v>
      </c>
      <c r="B13" s="5">
        <v>44256</v>
      </c>
      <c r="C13" s="5"/>
      <c r="D13" s="4">
        <v>-48.69</v>
      </c>
      <c r="E13" t="s">
        <v>12</v>
      </c>
      <c r="F13" s="3" t="s">
        <v>13</v>
      </c>
      <c r="G13" s="3" t="s">
        <v>35</v>
      </c>
      <c r="H13" s="3" t="s">
        <v>15</v>
      </c>
      <c r="I13" t="s">
        <v>16</v>
      </c>
      <c r="J13" s="4">
        <v>-48.69</v>
      </c>
      <c r="K13" t="s">
        <v>12</v>
      </c>
      <c r="L13" t="s">
        <v>17</v>
      </c>
    </row>
    <row r="14" spans="1:12" ht="57.6" x14ac:dyDescent="0.3">
      <c r="A14" s="5">
        <v>44256</v>
      </c>
      <c r="B14" s="5">
        <v>44256</v>
      </c>
      <c r="C14" s="5"/>
      <c r="D14" s="4">
        <v>-7.9</v>
      </c>
      <c r="E14" t="s">
        <v>12</v>
      </c>
      <c r="F14" s="3" t="s">
        <v>13</v>
      </c>
      <c r="G14" s="3" t="s">
        <v>36</v>
      </c>
      <c r="H14" s="3" t="s">
        <v>15</v>
      </c>
      <c r="I14" t="s">
        <v>16</v>
      </c>
      <c r="J14" s="4">
        <v>-7.9</v>
      </c>
      <c r="K14" t="s">
        <v>12</v>
      </c>
      <c r="L14" t="s">
        <v>17</v>
      </c>
    </row>
    <row r="15" spans="1:12" ht="28.8" x14ac:dyDescent="0.3">
      <c r="A15" s="5">
        <v>44256</v>
      </c>
      <c r="B15" s="5">
        <v>44256</v>
      </c>
      <c r="C15" s="5"/>
      <c r="D15" s="4">
        <v>-1050</v>
      </c>
      <c r="E15" t="s">
        <v>12</v>
      </c>
      <c r="F15" s="3" t="s">
        <v>37</v>
      </c>
      <c r="G15" s="3" t="s">
        <v>38</v>
      </c>
      <c r="H15" s="3" t="s">
        <v>15</v>
      </c>
      <c r="I15" t="s">
        <v>39</v>
      </c>
      <c r="J15" s="4">
        <v>-1050</v>
      </c>
      <c r="K15" t="s">
        <v>12</v>
      </c>
      <c r="L15" t="s">
        <v>17</v>
      </c>
    </row>
    <row r="16" spans="1:12" x14ac:dyDescent="0.3">
      <c r="A16" s="5"/>
      <c r="B16" s="5"/>
      <c r="C16" s="5"/>
      <c r="D16" s="4"/>
      <c r="F16" s="3"/>
      <c r="G16" s="3"/>
      <c r="H16" s="3"/>
      <c r="J16" s="4"/>
    </row>
    <row r="17" spans="1:12" x14ac:dyDescent="0.3">
      <c r="A17" s="5"/>
      <c r="B17" s="5"/>
      <c r="C17" s="5"/>
      <c r="D17" s="4"/>
      <c r="F17" s="3"/>
      <c r="G17" s="3"/>
      <c r="H17" s="3"/>
      <c r="J17" s="4"/>
    </row>
    <row r="18" spans="1:12" ht="57.6" x14ac:dyDescent="0.3">
      <c r="A18" s="5">
        <v>44253</v>
      </c>
      <c r="B18" s="5">
        <v>44253</v>
      </c>
      <c r="C18" s="5"/>
      <c r="D18" s="4">
        <v>-7.9</v>
      </c>
      <c r="E18" t="s">
        <v>12</v>
      </c>
      <c r="F18" s="3" t="s">
        <v>13</v>
      </c>
      <c r="G18" s="3" t="s">
        <v>40</v>
      </c>
      <c r="H18" s="3" t="s">
        <v>15</v>
      </c>
      <c r="I18" t="s">
        <v>16</v>
      </c>
      <c r="J18" s="4">
        <v>-7.9</v>
      </c>
      <c r="K18" t="s">
        <v>12</v>
      </c>
      <c r="L18" t="s">
        <v>17</v>
      </c>
    </row>
    <row r="19" spans="1:12" ht="43.2" x14ac:dyDescent="0.3">
      <c r="A19" s="5">
        <v>44253</v>
      </c>
      <c r="B19" s="5">
        <v>44253</v>
      </c>
      <c r="C19" s="5"/>
      <c r="D19" s="4">
        <v>-10</v>
      </c>
      <c r="E19" t="s">
        <v>12</v>
      </c>
      <c r="F19" s="3" t="s">
        <v>41</v>
      </c>
      <c r="G19" s="3" t="s">
        <v>42</v>
      </c>
      <c r="H19" s="3" t="s">
        <v>15</v>
      </c>
      <c r="I19" t="s">
        <v>19</v>
      </c>
      <c r="J19" s="4">
        <v>-10</v>
      </c>
      <c r="K19" t="s">
        <v>12</v>
      </c>
      <c r="L19" t="s">
        <v>17</v>
      </c>
    </row>
    <row r="20" spans="1:12" ht="57.6" x14ac:dyDescent="0.3">
      <c r="A20" s="5">
        <v>44252</v>
      </c>
      <c r="B20" s="5">
        <v>44252</v>
      </c>
      <c r="C20" s="5"/>
      <c r="D20" s="4">
        <v>-20.9</v>
      </c>
      <c r="E20" t="s">
        <v>12</v>
      </c>
      <c r="F20" s="3" t="s">
        <v>13</v>
      </c>
      <c r="G20" s="3" t="s">
        <v>43</v>
      </c>
      <c r="H20" s="3" t="s">
        <v>15</v>
      </c>
      <c r="I20" t="s">
        <v>16</v>
      </c>
      <c r="J20" s="4">
        <v>-20.9</v>
      </c>
      <c r="K20" t="s">
        <v>12</v>
      </c>
      <c r="L20" t="s">
        <v>17</v>
      </c>
    </row>
    <row r="21" spans="1:12" ht="57.6" x14ac:dyDescent="0.3">
      <c r="A21" s="5">
        <v>44252</v>
      </c>
      <c r="B21" s="5">
        <v>44252</v>
      </c>
      <c r="C21" s="5"/>
      <c r="D21" s="4">
        <v>-9.98</v>
      </c>
      <c r="E21" t="s">
        <v>12</v>
      </c>
      <c r="F21" s="3" t="s">
        <v>13</v>
      </c>
      <c r="G21" s="3" t="s">
        <v>44</v>
      </c>
      <c r="H21" s="3" t="s">
        <v>15</v>
      </c>
      <c r="I21" t="s">
        <v>16</v>
      </c>
      <c r="J21" s="4">
        <v>-9.98</v>
      </c>
      <c r="K21" t="s">
        <v>12</v>
      </c>
      <c r="L21" t="s">
        <v>17</v>
      </c>
    </row>
    <row r="22" spans="1:12" ht="57.6" x14ac:dyDescent="0.3">
      <c r="A22" s="5">
        <v>44251</v>
      </c>
      <c r="B22" s="5">
        <v>44251</v>
      </c>
      <c r="C22" s="5"/>
      <c r="D22" s="4">
        <v>-9.98</v>
      </c>
      <c r="E22" t="s">
        <v>12</v>
      </c>
      <c r="F22" s="3" t="s">
        <v>13</v>
      </c>
      <c r="G22" s="3" t="s">
        <v>45</v>
      </c>
      <c r="H22" s="3" t="s">
        <v>15</v>
      </c>
      <c r="I22" t="s">
        <v>16</v>
      </c>
      <c r="J22" s="4">
        <v>-9.98</v>
      </c>
      <c r="K22" t="s">
        <v>12</v>
      </c>
      <c r="L22" t="s">
        <v>17</v>
      </c>
    </row>
    <row r="23" spans="1:12" ht="57.6" x14ac:dyDescent="0.3">
      <c r="A23" s="5">
        <v>44250</v>
      </c>
      <c r="B23" s="5">
        <v>44250</v>
      </c>
      <c r="C23" s="5"/>
      <c r="D23" s="4">
        <v>-23.72</v>
      </c>
      <c r="E23" t="s">
        <v>12</v>
      </c>
      <c r="F23" s="3" t="s">
        <v>13</v>
      </c>
      <c r="G23" s="3" t="s">
        <v>46</v>
      </c>
      <c r="H23" s="3" t="s">
        <v>15</v>
      </c>
      <c r="I23" t="s">
        <v>16</v>
      </c>
      <c r="J23" s="4">
        <v>-23.72</v>
      </c>
      <c r="K23" t="s">
        <v>12</v>
      </c>
      <c r="L23" t="s">
        <v>17</v>
      </c>
    </row>
    <row r="24" spans="1:12" ht="72" x14ac:dyDescent="0.3">
      <c r="A24" s="5">
        <v>44250</v>
      </c>
      <c r="B24" s="5">
        <v>44250</v>
      </c>
      <c r="C24" s="5"/>
      <c r="D24" s="4">
        <v>-91.07</v>
      </c>
      <c r="E24" t="s">
        <v>12</v>
      </c>
      <c r="F24" s="3" t="s">
        <v>47</v>
      </c>
      <c r="G24" s="3" t="s">
        <v>48</v>
      </c>
      <c r="H24" s="3" t="s">
        <v>15</v>
      </c>
      <c r="I24" t="s">
        <v>32</v>
      </c>
      <c r="J24" s="4">
        <v>-91.07</v>
      </c>
      <c r="K24" t="s">
        <v>12</v>
      </c>
      <c r="L24" t="s">
        <v>17</v>
      </c>
    </row>
    <row r="25" spans="1:12" ht="57.6" x14ac:dyDescent="0.3">
      <c r="A25" s="5">
        <v>44249</v>
      </c>
      <c r="B25" s="5">
        <v>44249</v>
      </c>
      <c r="C25" s="5"/>
      <c r="D25" s="4">
        <v>-11</v>
      </c>
      <c r="E25" t="s">
        <v>12</v>
      </c>
      <c r="F25" s="3" t="s">
        <v>13</v>
      </c>
      <c r="G25" s="3" t="s">
        <v>49</v>
      </c>
      <c r="H25" s="3" t="s">
        <v>15</v>
      </c>
      <c r="I25" t="s">
        <v>16</v>
      </c>
      <c r="J25" s="4">
        <v>-11</v>
      </c>
      <c r="K25" t="s">
        <v>12</v>
      </c>
      <c r="L25" t="s">
        <v>17</v>
      </c>
    </row>
    <row r="26" spans="1:12" ht="57.6" x14ac:dyDescent="0.3">
      <c r="A26" s="5">
        <v>44249</v>
      </c>
      <c r="B26" s="5">
        <v>44249</v>
      </c>
      <c r="C26" s="5"/>
      <c r="D26" s="4">
        <v>-25.77</v>
      </c>
      <c r="E26" t="s">
        <v>12</v>
      </c>
      <c r="F26" s="3" t="s">
        <v>13</v>
      </c>
      <c r="G26" s="3" t="s">
        <v>50</v>
      </c>
      <c r="H26" s="3" t="s">
        <v>15</v>
      </c>
      <c r="I26" t="s">
        <v>16</v>
      </c>
      <c r="J26" s="4">
        <v>-25.77</v>
      </c>
      <c r="K26" t="s">
        <v>12</v>
      </c>
      <c r="L26" t="s">
        <v>17</v>
      </c>
    </row>
    <row r="27" spans="1:12" ht="57.6" x14ac:dyDescent="0.3">
      <c r="A27" s="5">
        <v>44246</v>
      </c>
      <c r="B27" s="5">
        <v>44246</v>
      </c>
      <c r="C27" s="5"/>
      <c r="D27" s="4">
        <v>-1.6</v>
      </c>
      <c r="E27" t="s">
        <v>12</v>
      </c>
      <c r="F27" s="3" t="s">
        <v>13</v>
      </c>
      <c r="G27" s="3" t="s">
        <v>51</v>
      </c>
      <c r="H27" s="3" t="s">
        <v>15</v>
      </c>
      <c r="I27" t="s">
        <v>16</v>
      </c>
      <c r="J27" s="4">
        <v>-1.6</v>
      </c>
      <c r="K27" t="s">
        <v>12</v>
      </c>
      <c r="L27" t="s">
        <v>17</v>
      </c>
    </row>
    <row r="28" spans="1:12" ht="57.6" x14ac:dyDescent="0.3">
      <c r="A28" s="5">
        <v>44246</v>
      </c>
      <c r="B28" s="5">
        <v>44246</v>
      </c>
      <c r="C28" s="5"/>
      <c r="D28" s="4">
        <v>-96.75</v>
      </c>
      <c r="E28" t="s">
        <v>12</v>
      </c>
      <c r="F28" s="3" t="s">
        <v>13</v>
      </c>
      <c r="G28" s="3" t="s">
        <v>52</v>
      </c>
      <c r="H28" s="3" t="s">
        <v>15</v>
      </c>
      <c r="I28" t="s">
        <v>16</v>
      </c>
      <c r="J28" s="4">
        <v>-96.75</v>
      </c>
      <c r="K28" t="s">
        <v>12</v>
      </c>
      <c r="L28" t="s">
        <v>17</v>
      </c>
    </row>
    <row r="29" spans="1:12" ht="86.4" x14ac:dyDescent="0.3">
      <c r="A29" s="5">
        <v>44245</v>
      </c>
      <c r="B29" s="5">
        <v>44245</v>
      </c>
      <c r="C29" s="5"/>
      <c r="D29" s="4">
        <v>-4.95</v>
      </c>
      <c r="E29" t="s">
        <v>12</v>
      </c>
      <c r="F29" s="3" t="s">
        <v>30</v>
      </c>
      <c r="G29" s="3" t="s">
        <v>53</v>
      </c>
      <c r="H29" s="3" t="s">
        <v>15</v>
      </c>
      <c r="I29" t="s">
        <v>32</v>
      </c>
      <c r="J29" s="4">
        <v>-4.95</v>
      </c>
      <c r="K29" t="s">
        <v>12</v>
      </c>
      <c r="L29" t="s">
        <v>17</v>
      </c>
    </row>
    <row r="30" spans="1:12" ht="57.6" x14ac:dyDescent="0.3">
      <c r="A30" s="5">
        <v>44244</v>
      </c>
      <c r="B30" s="5">
        <v>44244</v>
      </c>
      <c r="C30" s="5"/>
      <c r="D30" s="4">
        <v>-5.99</v>
      </c>
      <c r="E30" t="s">
        <v>12</v>
      </c>
      <c r="F30" s="3" t="s">
        <v>13</v>
      </c>
      <c r="G30" s="3" t="s">
        <v>54</v>
      </c>
      <c r="H30" s="3" t="s">
        <v>15</v>
      </c>
      <c r="I30" t="s">
        <v>16</v>
      </c>
      <c r="J30" s="4">
        <v>-5.99</v>
      </c>
      <c r="K30" t="s">
        <v>12</v>
      </c>
      <c r="L30" t="s">
        <v>17</v>
      </c>
    </row>
    <row r="31" spans="1:12" ht="57.6" x14ac:dyDescent="0.3">
      <c r="A31" s="5">
        <v>44242</v>
      </c>
      <c r="B31" s="5">
        <v>44242</v>
      </c>
      <c r="C31" s="5"/>
      <c r="D31" s="4">
        <v>-3.98</v>
      </c>
      <c r="E31" t="s">
        <v>12</v>
      </c>
      <c r="F31" s="3" t="s">
        <v>13</v>
      </c>
      <c r="G31" s="3" t="s">
        <v>55</v>
      </c>
      <c r="H31" s="3" t="s">
        <v>15</v>
      </c>
      <c r="I31" t="s">
        <v>16</v>
      </c>
      <c r="J31" s="4">
        <v>-3.98</v>
      </c>
      <c r="K31" t="s">
        <v>12</v>
      </c>
      <c r="L31" t="s">
        <v>17</v>
      </c>
    </row>
    <row r="32" spans="1:12" ht="57.6" x14ac:dyDescent="0.3">
      <c r="A32" s="5">
        <v>44239</v>
      </c>
      <c r="B32" s="5">
        <v>44239</v>
      </c>
      <c r="C32" s="5"/>
      <c r="D32" s="4">
        <v>-18.12</v>
      </c>
      <c r="E32" t="s">
        <v>12</v>
      </c>
      <c r="F32" s="3" t="s">
        <v>13</v>
      </c>
      <c r="G32" s="3" t="s">
        <v>56</v>
      </c>
      <c r="H32" s="3" t="s">
        <v>15</v>
      </c>
      <c r="I32" t="s">
        <v>16</v>
      </c>
      <c r="J32" s="4">
        <v>-18.12</v>
      </c>
      <c r="K32" t="s">
        <v>12</v>
      </c>
      <c r="L32" t="s">
        <v>17</v>
      </c>
    </row>
    <row r="33" spans="1:12" ht="57.6" x14ac:dyDescent="0.3">
      <c r="A33" s="5">
        <v>44239</v>
      </c>
      <c r="B33" s="5">
        <v>44239</v>
      </c>
      <c r="C33" s="5"/>
      <c r="D33" s="4">
        <v>-10.38</v>
      </c>
      <c r="E33" t="s">
        <v>12</v>
      </c>
      <c r="F33" s="3" t="s">
        <v>13</v>
      </c>
      <c r="G33" s="3" t="s">
        <v>57</v>
      </c>
      <c r="H33" s="3" t="s">
        <v>15</v>
      </c>
      <c r="I33" t="s">
        <v>16</v>
      </c>
      <c r="J33" s="4">
        <v>-10.38</v>
      </c>
      <c r="K33" t="s">
        <v>12</v>
      </c>
      <c r="L33" t="s">
        <v>17</v>
      </c>
    </row>
    <row r="34" spans="1:12" ht="72" x14ac:dyDescent="0.3">
      <c r="A34" s="5">
        <v>44239</v>
      </c>
      <c r="B34" s="5">
        <v>44239</v>
      </c>
      <c r="C34" s="5"/>
      <c r="D34" s="4">
        <v>-60.27</v>
      </c>
      <c r="E34" t="s">
        <v>12</v>
      </c>
      <c r="F34" s="3" t="s">
        <v>58</v>
      </c>
      <c r="G34" s="3" t="s">
        <v>59</v>
      </c>
      <c r="H34" s="3" t="s">
        <v>15</v>
      </c>
      <c r="I34" t="s">
        <v>32</v>
      </c>
      <c r="J34" s="4">
        <v>-60.27</v>
      </c>
      <c r="K34" t="s">
        <v>12</v>
      </c>
      <c r="L34" t="s">
        <v>17</v>
      </c>
    </row>
    <row r="35" spans="1:12" ht="57.6" x14ac:dyDescent="0.3">
      <c r="A35" s="5">
        <v>44238</v>
      </c>
      <c r="B35" s="5">
        <v>44238</v>
      </c>
      <c r="C35" s="5"/>
      <c r="D35" s="4">
        <v>-35.49</v>
      </c>
      <c r="E35" t="s">
        <v>12</v>
      </c>
      <c r="F35" s="3" t="s">
        <v>13</v>
      </c>
      <c r="G35" s="3" t="s">
        <v>60</v>
      </c>
      <c r="H35" s="3" t="s">
        <v>15</v>
      </c>
      <c r="I35" t="s">
        <v>16</v>
      </c>
      <c r="J35" s="4">
        <v>-35.49</v>
      </c>
      <c r="K35" t="s">
        <v>12</v>
      </c>
      <c r="L35" t="s">
        <v>17</v>
      </c>
    </row>
    <row r="36" spans="1:12" ht="57.6" x14ac:dyDescent="0.3">
      <c r="A36" s="5">
        <v>44238</v>
      </c>
      <c r="B36" s="5">
        <v>44238</v>
      </c>
      <c r="C36" s="5"/>
      <c r="D36" s="4">
        <v>-28.77</v>
      </c>
      <c r="E36" t="s">
        <v>12</v>
      </c>
      <c r="F36" s="3" t="s">
        <v>13</v>
      </c>
      <c r="G36" s="3" t="s">
        <v>61</v>
      </c>
      <c r="H36" s="3" t="s">
        <v>15</v>
      </c>
      <c r="I36" t="s">
        <v>16</v>
      </c>
      <c r="J36" s="4">
        <v>-28.77</v>
      </c>
      <c r="K36" t="s">
        <v>12</v>
      </c>
      <c r="L36" t="s">
        <v>17</v>
      </c>
    </row>
    <row r="37" spans="1:12" ht="57.6" x14ac:dyDescent="0.3">
      <c r="A37" s="5">
        <v>44238</v>
      </c>
      <c r="B37" s="5">
        <v>44238</v>
      </c>
      <c r="C37" s="5"/>
      <c r="D37" s="4">
        <v>-10</v>
      </c>
      <c r="E37" t="s">
        <v>12</v>
      </c>
      <c r="F37" s="3" t="s">
        <v>13</v>
      </c>
      <c r="G37" s="3" t="s">
        <v>62</v>
      </c>
      <c r="H37" s="3" t="s">
        <v>15</v>
      </c>
      <c r="I37" t="s">
        <v>16</v>
      </c>
      <c r="J37" s="4">
        <v>-10</v>
      </c>
      <c r="K37" t="s">
        <v>12</v>
      </c>
      <c r="L37" t="s">
        <v>17</v>
      </c>
    </row>
    <row r="38" spans="1:12" ht="86.4" x14ac:dyDescent="0.3">
      <c r="A38" s="5">
        <v>44238</v>
      </c>
      <c r="B38" s="5">
        <v>44238</v>
      </c>
      <c r="C38" s="5"/>
      <c r="D38" s="4">
        <v>-18</v>
      </c>
      <c r="E38" t="s">
        <v>12</v>
      </c>
      <c r="F38" s="3" t="s">
        <v>30</v>
      </c>
      <c r="G38" s="3" t="s">
        <v>63</v>
      </c>
      <c r="H38" s="3" t="s">
        <v>15</v>
      </c>
      <c r="I38" t="s">
        <v>32</v>
      </c>
      <c r="J38" s="4">
        <v>-18</v>
      </c>
      <c r="K38" t="s">
        <v>12</v>
      </c>
      <c r="L38" t="s">
        <v>17</v>
      </c>
    </row>
    <row r="39" spans="1:12" ht="72" x14ac:dyDescent="0.3">
      <c r="A39" s="5">
        <v>44238</v>
      </c>
      <c r="B39" s="5">
        <v>44238</v>
      </c>
      <c r="C39" s="5"/>
      <c r="D39" s="4">
        <v>-5</v>
      </c>
      <c r="E39" t="s">
        <v>12</v>
      </c>
      <c r="F39" s="3" t="s">
        <v>58</v>
      </c>
      <c r="G39" s="3" t="s">
        <v>64</v>
      </c>
      <c r="H39" s="3" t="s">
        <v>15</v>
      </c>
      <c r="I39" t="s">
        <v>32</v>
      </c>
      <c r="J39" s="4">
        <v>-5</v>
      </c>
      <c r="K39" t="s">
        <v>12</v>
      </c>
      <c r="L39" t="s">
        <v>17</v>
      </c>
    </row>
    <row r="40" spans="1:12" ht="57.6" x14ac:dyDescent="0.3">
      <c r="A40" s="5">
        <v>44237</v>
      </c>
      <c r="B40" s="5">
        <v>44237</v>
      </c>
      <c r="C40" s="5"/>
      <c r="D40" s="4">
        <v>1306.32</v>
      </c>
      <c r="E40" t="s">
        <v>12</v>
      </c>
      <c r="F40" s="3" t="s">
        <v>65</v>
      </c>
      <c r="G40" s="3" t="s">
        <v>66</v>
      </c>
      <c r="H40" s="3" t="s">
        <v>15</v>
      </c>
      <c r="I40" t="s">
        <v>21</v>
      </c>
      <c r="J40" s="4">
        <v>1306.32</v>
      </c>
      <c r="K40" t="s">
        <v>12</v>
      </c>
      <c r="L40" t="s">
        <v>17</v>
      </c>
    </row>
    <row r="41" spans="1:12" ht="72" x14ac:dyDescent="0.3">
      <c r="A41" s="5">
        <v>44237</v>
      </c>
      <c r="B41" s="5">
        <v>44237</v>
      </c>
      <c r="C41" s="5"/>
      <c r="D41" s="4">
        <v>-29.99</v>
      </c>
      <c r="E41" t="s">
        <v>12</v>
      </c>
      <c r="F41" s="3" t="s">
        <v>30</v>
      </c>
      <c r="G41" s="3" t="s">
        <v>67</v>
      </c>
      <c r="H41" s="3" t="s">
        <v>15</v>
      </c>
      <c r="I41" t="s">
        <v>32</v>
      </c>
      <c r="J41" s="4">
        <v>-29.99</v>
      </c>
      <c r="K41" t="s">
        <v>12</v>
      </c>
      <c r="L41" t="s">
        <v>17</v>
      </c>
    </row>
    <row r="42" spans="1:12" ht="57.6" x14ac:dyDescent="0.3">
      <c r="A42" s="5">
        <v>44237</v>
      </c>
      <c r="B42" s="5">
        <v>44237</v>
      </c>
      <c r="C42" s="5"/>
      <c r="D42" s="4">
        <v>-32.03</v>
      </c>
      <c r="E42" t="s">
        <v>12</v>
      </c>
      <c r="F42" s="3" t="s">
        <v>13</v>
      </c>
      <c r="G42" s="3" t="s">
        <v>68</v>
      </c>
      <c r="H42" s="3" t="s">
        <v>15</v>
      </c>
      <c r="I42" t="s">
        <v>16</v>
      </c>
      <c r="J42" s="4">
        <v>-32.03</v>
      </c>
      <c r="K42" t="s">
        <v>12</v>
      </c>
      <c r="L42" t="s">
        <v>17</v>
      </c>
    </row>
    <row r="43" spans="1:12" ht="57.6" x14ac:dyDescent="0.3">
      <c r="A43" s="5">
        <v>44236</v>
      </c>
      <c r="B43" s="5">
        <v>44236</v>
      </c>
      <c r="C43" s="5"/>
      <c r="D43" s="4">
        <v>-5.5</v>
      </c>
      <c r="E43" t="s">
        <v>12</v>
      </c>
      <c r="F43" s="3" t="s">
        <v>13</v>
      </c>
      <c r="G43" s="3" t="s">
        <v>69</v>
      </c>
      <c r="H43" s="3" t="s">
        <v>15</v>
      </c>
      <c r="I43" t="s">
        <v>16</v>
      </c>
      <c r="J43" s="4">
        <v>-5.5</v>
      </c>
      <c r="K43" t="s">
        <v>12</v>
      </c>
      <c r="L43" t="s">
        <v>17</v>
      </c>
    </row>
    <row r="44" spans="1:12" ht="57.6" x14ac:dyDescent="0.3">
      <c r="A44" s="5">
        <v>44236</v>
      </c>
      <c r="B44" s="5">
        <v>44236</v>
      </c>
      <c r="C44" s="5"/>
      <c r="D44" s="4">
        <v>-8.84</v>
      </c>
      <c r="E44" t="s">
        <v>12</v>
      </c>
      <c r="F44" s="3" t="s">
        <v>13</v>
      </c>
      <c r="G44" s="3" t="s">
        <v>70</v>
      </c>
      <c r="H44" s="3" t="s">
        <v>15</v>
      </c>
      <c r="I44" t="s">
        <v>16</v>
      </c>
      <c r="J44" s="4">
        <v>-8.84</v>
      </c>
      <c r="K44" t="s">
        <v>12</v>
      </c>
      <c r="L44" t="s">
        <v>17</v>
      </c>
    </row>
    <row r="45" spans="1:12" ht="57.6" x14ac:dyDescent="0.3">
      <c r="A45" s="5">
        <v>44235</v>
      </c>
      <c r="B45" s="5">
        <v>44235</v>
      </c>
      <c r="C45" s="5"/>
      <c r="D45" s="4">
        <v>-21.06</v>
      </c>
      <c r="E45" t="s">
        <v>12</v>
      </c>
      <c r="F45" s="3" t="s">
        <v>13</v>
      </c>
      <c r="G45" s="3" t="s">
        <v>71</v>
      </c>
      <c r="H45" s="3" t="s">
        <v>15</v>
      </c>
      <c r="I45" t="s">
        <v>16</v>
      </c>
      <c r="J45" s="4">
        <v>-21.06</v>
      </c>
      <c r="K45" t="s">
        <v>12</v>
      </c>
      <c r="L45" t="s">
        <v>17</v>
      </c>
    </row>
    <row r="46" spans="1:12" ht="57.6" x14ac:dyDescent="0.3">
      <c r="A46" s="5">
        <v>44231</v>
      </c>
      <c r="B46" s="5">
        <v>44231</v>
      </c>
      <c r="C46" s="5"/>
      <c r="D46" s="4">
        <v>-48.64</v>
      </c>
      <c r="E46" t="s">
        <v>12</v>
      </c>
      <c r="F46" s="3" t="s">
        <v>13</v>
      </c>
      <c r="G46" s="3" t="s">
        <v>72</v>
      </c>
      <c r="H46" s="3" t="s">
        <v>15</v>
      </c>
      <c r="I46" t="s">
        <v>16</v>
      </c>
      <c r="J46" s="4">
        <v>-48.64</v>
      </c>
      <c r="K46" t="s">
        <v>12</v>
      </c>
      <c r="L46" t="s">
        <v>17</v>
      </c>
    </row>
    <row r="47" spans="1:12" ht="57.6" x14ac:dyDescent="0.3">
      <c r="A47" s="5">
        <v>44230</v>
      </c>
      <c r="B47" s="5">
        <v>44230</v>
      </c>
      <c r="C47" s="5"/>
      <c r="D47" s="4">
        <v>-5.95</v>
      </c>
      <c r="E47" t="s">
        <v>12</v>
      </c>
      <c r="F47" s="3" t="s">
        <v>13</v>
      </c>
      <c r="G47" s="3" t="s">
        <v>73</v>
      </c>
      <c r="H47" s="3" t="s">
        <v>15</v>
      </c>
      <c r="I47" t="s">
        <v>16</v>
      </c>
      <c r="J47" s="4">
        <v>-5.95</v>
      </c>
      <c r="K47" t="s">
        <v>12</v>
      </c>
      <c r="L47" t="s">
        <v>17</v>
      </c>
    </row>
    <row r="48" spans="1:12" ht="57.6" x14ac:dyDescent="0.3">
      <c r="A48" s="5">
        <v>44230</v>
      </c>
      <c r="B48" s="5">
        <v>44230</v>
      </c>
      <c r="C48" s="5"/>
      <c r="D48" s="4">
        <v>-131.49</v>
      </c>
      <c r="E48" t="s">
        <v>12</v>
      </c>
      <c r="F48" s="3" t="s">
        <v>13</v>
      </c>
      <c r="G48" s="3" t="s">
        <v>74</v>
      </c>
      <c r="H48" s="3" t="s">
        <v>15</v>
      </c>
      <c r="I48" t="s">
        <v>16</v>
      </c>
      <c r="J48" s="4">
        <v>-131.49</v>
      </c>
      <c r="K48" t="s">
        <v>12</v>
      </c>
      <c r="L48" t="s">
        <v>17</v>
      </c>
    </row>
    <row r="49" spans="1:12" x14ac:dyDescent="0.3">
      <c r="A49" s="5"/>
      <c r="B49" s="5"/>
      <c r="C49" s="5"/>
      <c r="D49" s="4"/>
      <c r="F49" s="3"/>
      <c r="G49" s="3"/>
      <c r="H49" s="3"/>
      <c r="J49" s="4"/>
    </row>
    <row r="50" spans="1:12" ht="57.6" x14ac:dyDescent="0.3">
      <c r="A50" s="5">
        <v>44229</v>
      </c>
      <c r="B50" s="5">
        <v>44229</v>
      </c>
      <c r="C50" s="5"/>
      <c r="D50" s="4">
        <v>-4.99</v>
      </c>
      <c r="E50" t="s">
        <v>12</v>
      </c>
      <c r="F50" s="3" t="s">
        <v>13</v>
      </c>
      <c r="G50" s="3" t="s">
        <v>75</v>
      </c>
      <c r="H50" s="3" t="s">
        <v>15</v>
      </c>
      <c r="I50" t="s">
        <v>16</v>
      </c>
      <c r="J50" s="4">
        <v>-4.99</v>
      </c>
      <c r="K50" t="s">
        <v>12</v>
      </c>
      <c r="L50" t="s">
        <v>17</v>
      </c>
    </row>
    <row r="51" spans="1:12" ht="57.6" x14ac:dyDescent="0.3">
      <c r="A51" s="5">
        <v>44229</v>
      </c>
      <c r="B51" s="5">
        <v>44229</v>
      </c>
      <c r="C51" s="5"/>
      <c r="D51" s="4">
        <v>-13.66</v>
      </c>
      <c r="E51" t="s">
        <v>12</v>
      </c>
      <c r="F51" s="3" t="s">
        <v>13</v>
      </c>
      <c r="G51" s="3" t="s">
        <v>76</v>
      </c>
      <c r="H51" s="3" t="s">
        <v>15</v>
      </c>
      <c r="I51" t="s">
        <v>16</v>
      </c>
      <c r="J51" s="4">
        <v>-13.66</v>
      </c>
      <c r="K51" t="s">
        <v>12</v>
      </c>
      <c r="L51" t="s">
        <v>17</v>
      </c>
    </row>
    <row r="52" spans="1:12" ht="28.8" x14ac:dyDescent="0.3">
      <c r="A52" s="5">
        <v>44228</v>
      </c>
      <c r="B52" s="5">
        <v>44228</v>
      </c>
      <c r="C52" s="5"/>
      <c r="D52" s="4">
        <v>0.01</v>
      </c>
      <c r="E52" t="s">
        <v>12</v>
      </c>
      <c r="F52" s="3" t="s">
        <v>13</v>
      </c>
      <c r="G52" s="3" t="s">
        <v>13</v>
      </c>
      <c r="H52" s="3" t="s">
        <v>20</v>
      </c>
      <c r="I52" t="s">
        <v>34</v>
      </c>
      <c r="J52" s="4">
        <v>0.01</v>
      </c>
      <c r="K52" t="s">
        <v>12</v>
      </c>
      <c r="L52" t="s">
        <v>17</v>
      </c>
    </row>
    <row r="53" spans="1:12" ht="57.6" x14ac:dyDescent="0.3">
      <c r="A53" s="5">
        <v>44228</v>
      </c>
      <c r="B53" s="5">
        <v>44228</v>
      </c>
      <c r="C53" s="5"/>
      <c r="D53" s="4">
        <v>-1.6</v>
      </c>
      <c r="E53" t="s">
        <v>12</v>
      </c>
      <c r="F53" s="3" t="s">
        <v>13</v>
      </c>
      <c r="G53" s="3" t="s">
        <v>77</v>
      </c>
      <c r="H53" s="3" t="s">
        <v>15</v>
      </c>
      <c r="I53" t="s">
        <v>16</v>
      </c>
      <c r="J53" s="4">
        <v>-1.6</v>
      </c>
      <c r="K53" t="s">
        <v>12</v>
      </c>
      <c r="L53" t="s">
        <v>17</v>
      </c>
    </row>
    <row r="54" spans="1:12" ht="57.6" x14ac:dyDescent="0.3">
      <c r="A54" s="5">
        <v>44228</v>
      </c>
      <c r="B54" s="5">
        <v>44228</v>
      </c>
      <c r="C54" s="5"/>
      <c r="D54" s="4">
        <v>-16.399999999999999</v>
      </c>
      <c r="E54" t="s">
        <v>12</v>
      </c>
      <c r="F54" s="3" t="s">
        <v>13</v>
      </c>
      <c r="G54" s="3" t="s">
        <v>78</v>
      </c>
      <c r="H54" s="3" t="s">
        <v>15</v>
      </c>
      <c r="I54" t="s">
        <v>16</v>
      </c>
      <c r="J54" s="4">
        <v>-16.399999999999999</v>
      </c>
      <c r="K54" t="s">
        <v>12</v>
      </c>
      <c r="L54" t="s">
        <v>17</v>
      </c>
    </row>
    <row r="55" spans="1:12" ht="57.6" x14ac:dyDescent="0.3">
      <c r="A55" s="5">
        <v>44228</v>
      </c>
      <c r="B55" s="5">
        <v>44228</v>
      </c>
      <c r="C55" s="5"/>
      <c r="D55" s="4">
        <v>-15.12</v>
      </c>
      <c r="E55" t="s">
        <v>12</v>
      </c>
      <c r="F55" s="3" t="s">
        <v>13</v>
      </c>
      <c r="G55" s="3" t="s">
        <v>79</v>
      </c>
      <c r="H55" s="3" t="s">
        <v>15</v>
      </c>
      <c r="I55" t="s">
        <v>16</v>
      </c>
      <c r="J55" s="4">
        <v>-15.12</v>
      </c>
      <c r="K55" t="s">
        <v>12</v>
      </c>
      <c r="L55" t="s">
        <v>17</v>
      </c>
    </row>
    <row r="56" spans="1:12" ht="57.6" x14ac:dyDescent="0.3">
      <c r="A56" s="5">
        <v>44228</v>
      </c>
      <c r="B56" s="5">
        <v>44228</v>
      </c>
      <c r="C56" s="5"/>
      <c r="D56" s="4">
        <v>-15.26</v>
      </c>
      <c r="E56" t="s">
        <v>12</v>
      </c>
      <c r="F56" s="3" t="s">
        <v>13</v>
      </c>
      <c r="G56" s="3" t="s">
        <v>80</v>
      </c>
      <c r="H56" s="3" t="s">
        <v>15</v>
      </c>
      <c r="I56" t="s">
        <v>16</v>
      </c>
      <c r="J56" s="4">
        <v>-15.26</v>
      </c>
      <c r="K56" t="s">
        <v>12</v>
      </c>
      <c r="L56" t="s">
        <v>17</v>
      </c>
    </row>
    <row r="57" spans="1:12" ht="72" x14ac:dyDescent="0.3">
      <c r="A57" s="5">
        <v>44228</v>
      </c>
      <c r="B57" s="5">
        <v>44228</v>
      </c>
      <c r="C57" s="5"/>
      <c r="D57" s="4">
        <v>-34.85</v>
      </c>
      <c r="E57" t="s">
        <v>12</v>
      </c>
      <c r="F57" s="3" t="s">
        <v>81</v>
      </c>
      <c r="G57" s="3" t="s">
        <v>82</v>
      </c>
      <c r="H57" s="3" t="s">
        <v>15</v>
      </c>
      <c r="I57" t="s">
        <v>32</v>
      </c>
      <c r="J57" s="4">
        <v>-34.85</v>
      </c>
      <c r="K57" t="s">
        <v>12</v>
      </c>
      <c r="L57" t="s">
        <v>17</v>
      </c>
    </row>
  </sheetData>
  <autoFilter ref="A1:L3" xr:uid="{DD02F6E0-1D22-4157-8E79-8496D98C7A22}">
    <sortState xmlns:xlrd2="http://schemas.microsoft.com/office/spreadsheetml/2017/richdata2" ref="A2:L3">
      <sortCondition ref="D2:D3"/>
    </sortState>
  </autoFilter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Arkusz3</vt:lpstr>
      <vt:lpstr>ExcelExportFile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revision>4</cp:revision>
  <dcterms:created xsi:type="dcterms:W3CDTF">2018-04-04T13:51:22Z</dcterms:created>
  <dcterms:modified xsi:type="dcterms:W3CDTF">2021-03-19T23:38:24Z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