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\Desktop\learning\code_ip\RB_GUI\template\"/>
    </mc:Choice>
  </mc:AlternateContent>
  <xr:revisionPtr revIDLastSave="0" documentId="13_ncr:1_{B7DE4E1F-1447-4EF0-82ED-45A272FE9EFC}" xr6:coauthVersionLast="47" xr6:coauthVersionMax="47" xr10:uidLastSave="{00000000-0000-0000-0000-000000000000}"/>
  <bookViews>
    <workbookView xWindow="-110" yWindow="-110" windowWidth="19420" windowHeight="10300" tabRatio="902" activeTab="1" xr2:uid="{00000000-000D-0000-FFFF-FFFF00000000}"/>
  </bookViews>
  <sheets>
    <sheet name="表1.基本資料" sheetId="69" r:id="rId1"/>
    <sheet name="表8.不確定分析" sheetId="70" r:id="rId2"/>
    <sheet name="排放源下拉式選單" sheetId="62" state="hidden" r:id="rId3"/>
  </sheets>
  <externalReferences>
    <externalReference r:id="rId4"/>
    <externalReference r:id="rId5"/>
  </externalReferences>
  <definedNames>
    <definedName name="_xlnm._FilterDatabase" hidden="1">'[1]1月維修費用'!$A$10:$H$158</definedName>
    <definedName name="Category1">[2]!類別1[類別1]</definedName>
    <definedName name="Category10">[2]!類別10[類別10]</definedName>
    <definedName name="Category11">[2]!類別11[類別11]</definedName>
    <definedName name="Category12">[2]!類別12[類別12]</definedName>
    <definedName name="Category13">[2]!類別13[類別13]</definedName>
    <definedName name="Category14">[2]!類別14[類別14]</definedName>
    <definedName name="Category15">[2]!類別15[類別15]</definedName>
    <definedName name="Category2">[2]!類別2[類別2]</definedName>
    <definedName name="Category3">[2]!類別3[類別3]</definedName>
    <definedName name="Category4">[2]!類別4[類別4]</definedName>
    <definedName name="Category5">[2]!類別5[類別5]</definedName>
    <definedName name="Category6">[2]!類別6[類別6]</definedName>
    <definedName name="Category7">[2]!類別7[類別7]</definedName>
    <definedName name="Category8">[2]!類別8[類別8]</definedName>
    <definedName name="Category9">[2]!類別9[類別9]</definedName>
    <definedName name="DataBase1" hidden="1">'[1]1月維修費用'!$A$10:$H$158</definedName>
    <definedName name="Scope1">[2]!範疇1[範疇1]</definedName>
    <definedName name="Scope2">[2]!範疇2[範疇2]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70" l="1"/>
  <c r="K6" i="70"/>
  <c r="D6" i="70"/>
  <c r="B6" i="70"/>
  <c r="A6" i="70"/>
  <c r="M5" i="70"/>
  <c r="L5" i="70"/>
  <c r="K5" i="70"/>
  <c r="D5" i="70"/>
  <c r="B5" i="70"/>
  <c r="A5" i="70"/>
  <c r="N4" i="70"/>
  <c r="L4" i="70"/>
  <c r="K4" i="70"/>
  <c r="D4" i="70"/>
  <c r="M4" i="70" s="1"/>
  <c r="B4" i="70"/>
  <c r="A4" i="70"/>
  <c r="P4" i="70" l="1"/>
  <c r="C23" i="70" s="1"/>
  <c r="N5" i="70"/>
  <c r="Q5" i="70" s="1"/>
  <c r="M6" i="70"/>
  <c r="P6" i="70" s="1"/>
  <c r="Q4" i="70"/>
  <c r="E23" i="70" s="1"/>
  <c r="P5" i="70"/>
  <c r="N6" i="70"/>
  <c r="Q6" i="70" s="1"/>
  <c r="A23" i="70"/>
</calcChain>
</file>

<file path=xl/sharedStrings.xml><?xml version="1.0" encoding="utf-8"?>
<sst xmlns="http://schemas.openxmlformats.org/spreadsheetml/2006/main" count="156" uniqueCount="133">
  <si>
    <t>HFC-227ea</t>
  </si>
  <si>
    <r>
      <rPr>
        <sz val="12"/>
        <color theme="1"/>
        <rFont val="微軟正黑體"/>
        <family val="2"/>
        <charset val="136"/>
      </rPr>
      <t>固定源排放</t>
    </r>
  </si>
  <si>
    <r>
      <rPr>
        <sz val="12"/>
        <color theme="1"/>
        <rFont val="微軟正黑體"/>
        <family val="2"/>
        <charset val="136"/>
      </rPr>
      <t>冰水主機</t>
    </r>
  </si>
  <si>
    <r>
      <rPr>
        <sz val="12"/>
        <color theme="1"/>
        <rFont val="微軟正黑體"/>
        <family val="2"/>
        <charset val="136"/>
      </rPr>
      <t>冰箱</t>
    </r>
  </si>
  <si>
    <r>
      <rPr>
        <sz val="12"/>
        <color theme="1"/>
        <rFont val="微軟正黑體"/>
        <family val="2"/>
        <charset val="136"/>
      </rPr>
      <t>冰水機</t>
    </r>
  </si>
  <si>
    <r>
      <rPr>
        <sz val="12"/>
        <color theme="1"/>
        <rFont val="微軟正黑體"/>
        <family val="2"/>
        <charset val="136"/>
      </rPr>
      <t>飲水機</t>
    </r>
  </si>
  <si>
    <r>
      <rPr>
        <sz val="12"/>
        <color theme="1"/>
        <rFont val="微軟正黑體"/>
        <family val="2"/>
        <charset val="136"/>
      </rPr>
      <t>住宅及商業建築冷氣機</t>
    </r>
  </si>
  <si>
    <r>
      <rPr>
        <sz val="12"/>
        <color theme="1"/>
        <rFont val="微軟正黑體"/>
        <family val="2"/>
        <charset val="136"/>
      </rPr>
      <t>家用冷凍、冷藏裝備</t>
    </r>
  </si>
  <si>
    <r>
      <rPr>
        <sz val="12"/>
        <color theme="1"/>
        <rFont val="微軟正黑體"/>
        <family val="2"/>
        <charset val="136"/>
      </rPr>
      <t>公務車</t>
    </r>
  </si>
  <si>
    <r>
      <rPr>
        <sz val="12"/>
        <color theme="1"/>
        <rFont val="微軟正黑體"/>
        <family val="2"/>
        <charset val="136"/>
      </rPr>
      <t>消防設施</t>
    </r>
  </si>
  <si>
    <r>
      <rPr>
        <sz val="12"/>
        <color theme="1"/>
        <rFont val="微軟正黑體"/>
        <family val="2"/>
        <charset val="136"/>
      </rPr>
      <t>點焊設施</t>
    </r>
  </si>
  <si>
    <r>
      <t>ABC</t>
    </r>
    <r>
      <rPr>
        <sz val="12"/>
        <color theme="1"/>
        <rFont val="微軟正黑體"/>
        <family val="2"/>
        <charset val="136"/>
      </rPr>
      <t>乾粉滅火器</t>
    </r>
  </si>
  <si>
    <r>
      <rPr>
        <sz val="12"/>
        <color theme="1"/>
        <rFont val="微軟正黑體"/>
        <family val="2"/>
        <charset val="136"/>
      </rPr>
      <t>化糞池</t>
    </r>
  </si>
  <si>
    <r>
      <rPr>
        <sz val="12"/>
        <color theme="1"/>
        <rFont val="微軟正黑體"/>
        <family val="2"/>
        <charset val="136"/>
      </rPr>
      <t>環保冷媒</t>
    </r>
    <r>
      <rPr>
        <sz val="12"/>
        <color theme="1"/>
        <rFont val="Times New Roman"/>
        <family val="1"/>
      </rPr>
      <t>(NH3)</t>
    </r>
  </si>
  <si>
    <r>
      <t>FM200</t>
    </r>
    <r>
      <rPr>
        <sz val="12"/>
        <color theme="1"/>
        <rFont val="微軟正黑體"/>
        <family val="2"/>
        <charset val="136"/>
      </rPr>
      <t>滅火器</t>
    </r>
  </si>
  <si>
    <r>
      <rPr>
        <sz val="12"/>
        <color theme="1"/>
        <rFont val="微軟正黑體"/>
        <family val="2"/>
        <charset val="136"/>
      </rPr>
      <t>海龍</t>
    </r>
  </si>
  <si>
    <r>
      <rPr>
        <sz val="12"/>
        <color theme="1"/>
        <rFont val="微軟正黑體"/>
        <family val="2"/>
        <charset val="136"/>
      </rPr>
      <t>間接排放活動</t>
    </r>
  </si>
  <si>
    <r>
      <rPr>
        <sz val="12"/>
        <color theme="1"/>
        <rFont val="微軟正黑體"/>
        <family val="2"/>
        <charset val="136"/>
      </rPr>
      <t>海龍滅火器</t>
    </r>
  </si>
  <si>
    <r>
      <rPr>
        <sz val="12"/>
        <color theme="1"/>
        <rFont val="微軟正黑體"/>
        <family val="2"/>
        <charset val="136"/>
      </rPr>
      <t>氣體滅火器</t>
    </r>
  </si>
  <si>
    <r>
      <rPr>
        <sz val="12"/>
        <color theme="1"/>
        <rFont val="微軟正黑體"/>
        <family val="2"/>
        <charset val="136"/>
      </rPr>
      <t>外購電力</t>
    </r>
  </si>
  <si>
    <r>
      <rPr>
        <sz val="12"/>
        <color theme="1"/>
        <rFont val="微軟正黑體"/>
        <family val="2"/>
        <charset val="136"/>
      </rPr>
      <t>燃料油</t>
    </r>
  </si>
  <si>
    <r>
      <rPr>
        <sz val="12"/>
        <color theme="1"/>
        <rFont val="微軟正黑體"/>
        <family val="2"/>
        <charset val="136"/>
      </rPr>
      <t>柴油</t>
    </r>
  </si>
  <si>
    <r>
      <rPr>
        <sz val="12"/>
        <color theme="1"/>
        <rFont val="微軟正黑體"/>
        <family val="2"/>
        <charset val="136"/>
      </rPr>
      <t>汽油</t>
    </r>
  </si>
  <si>
    <r>
      <rPr>
        <sz val="12"/>
        <color theme="1"/>
        <rFont val="微軟正黑體"/>
        <family val="2"/>
        <charset val="136"/>
      </rPr>
      <t>乙炔</t>
    </r>
  </si>
  <si>
    <t>CO2</t>
    <phoneticPr fontId="2" type="noConversion"/>
  </si>
  <si>
    <t>CH4</t>
    <phoneticPr fontId="2" type="noConversion"/>
  </si>
  <si>
    <r>
      <rPr>
        <b/>
        <sz val="12"/>
        <rFont val="微軟正黑體"/>
        <family val="2"/>
        <charset val="136"/>
      </rPr>
      <t>排放源</t>
    </r>
  </si>
  <si>
    <r>
      <rPr>
        <b/>
        <sz val="12"/>
        <rFont val="微軟正黑體"/>
        <family val="2"/>
        <charset val="136"/>
      </rPr>
      <t>活動類別</t>
    </r>
  </si>
  <si>
    <r>
      <rPr>
        <b/>
        <sz val="12"/>
        <rFont val="微軟正黑體"/>
        <family val="2"/>
        <charset val="136"/>
      </rPr>
      <t>活動設備</t>
    </r>
  </si>
  <si>
    <t>R-134A</t>
    <phoneticPr fontId="2" type="noConversion"/>
  </si>
  <si>
    <t>R-410A</t>
    <phoneticPr fontId="2" type="noConversion"/>
  </si>
  <si>
    <t>R-32</t>
    <phoneticPr fontId="2" type="noConversion"/>
  </si>
  <si>
    <t>R-407C</t>
    <phoneticPr fontId="2" type="noConversion"/>
  </si>
  <si>
    <t>R-23</t>
    <phoneticPr fontId="2" type="noConversion"/>
  </si>
  <si>
    <t>R-401A</t>
    <phoneticPr fontId="2" type="noConversion"/>
  </si>
  <si>
    <t>R-22</t>
  </si>
  <si>
    <t>SF6</t>
    <phoneticPr fontId="2" type="noConversion"/>
  </si>
  <si>
    <t>R-507</t>
    <phoneticPr fontId="2" type="noConversion"/>
  </si>
  <si>
    <r>
      <rPr>
        <sz val="12"/>
        <color theme="1"/>
        <rFont val="微軟正黑體"/>
        <family val="2"/>
        <charset val="136"/>
      </rPr>
      <t>灑水車</t>
    </r>
    <phoneticPr fontId="2" type="noConversion"/>
  </si>
  <si>
    <r>
      <rPr>
        <sz val="12"/>
        <color theme="1"/>
        <rFont val="微軟正黑體"/>
        <family val="2"/>
        <charset val="136"/>
      </rPr>
      <t>除濕機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</si>
  <si>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下游運輸及配送</t>
    </r>
    <r>
      <rPr>
        <sz val="12"/>
        <color theme="1"/>
        <rFont val="Times New Roman"/>
        <family val="1"/>
      </rPr>
      <t>)</t>
    </r>
    <phoneticPr fontId="2" type="noConversion"/>
  </si>
  <si>
    <t>HFC-236fa</t>
    <phoneticPr fontId="2" type="noConversion"/>
  </si>
  <si>
    <r>
      <rPr>
        <sz val="12"/>
        <color theme="1"/>
        <rFont val="微軟正黑體"/>
        <family val="2"/>
        <charset val="136"/>
      </rPr>
      <t>工業冷凍、冷藏裝備</t>
    </r>
  </si>
  <si>
    <r>
      <rPr>
        <sz val="12"/>
        <color theme="1"/>
        <rFont val="微軟正黑體"/>
        <family val="2"/>
        <charset val="136"/>
      </rPr>
      <t>交通用冷凍、冷藏裝備</t>
    </r>
  </si>
  <si>
    <r>
      <rPr>
        <sz val="12"/>
        <color theme="1"/>
        <rFont val="微軟正黑體"/>
        <family val="2"/>
        <charset val="136"/>
      </rPr>
      <t>維修保養</t>
    </r>
    <phoneticPr fontId="2" type="noConversion"/>
  </si>
  <si>
    <r>
      <rPr>
        <sz val="12"/>
        <color theme="1"/>
        <rFont val="微軟正黑體"/>
        <family val="2"/>
        <charset val="136"/>
      </rPr>
      <t>燃煤鍋爐</t>
    </r>
    <phoneticPr fontId="2" type="noConversion"/>
  </si>
  <si>
    <r>
      <rPr>
        <sz val="12"/>
        <color theme="1"/>
        <rFont val="微軟正黑體"/>
        <family val="2"/>
        <charset val="136"/>
      </rPr>
      <t>柴油引擎</t>
    </r>
    <phoneticPr fontId="2" type="noConversion"/>
  </si>
  <si>
    <r>
      <rPr>
        <sz val="12"/>
        <color theme="1"/>
        <rFont val="微軟正黑體"/>
        <family val="2"/>
        <charset val="136"/>
      </rPr>
      <t>汽油引擎</t>
    </r>
    <phoneticPr fontId="2" type="noConversion"/>
  </si>
  <si>
    <r>
      <rPr>
        <sz val="12"/>
        <color theme="1"/>
        <rFont val="微軟正黑體"/>
        <family val="2"/>
        <charset val="136"/>
      </rPr>
      <t>天然氣鍋爐</t>
    </r>
    <phoneticPr fontId="2" type="noConversion"/>
  </si>
  <si>
    <r>
      <rPr>
        <sz val="12"/>
        <color theme="1"/>
        <rFont val="微軟正黑體"/>
        <family val="2"/>
        <charset val="136"/>
      </rPr>
      <t>其他發電引擎</t>
    </r>
    <phoneticPr fontId="2" type="noConversion"/>
  </si>
  <si>
    <r>
      <rPr>
        <sz val="12"/>
        <color theme="1"/>
        <rFont val="微軟正黑體"/>
        <family val="2"/>
        <charset val="136"/>
      </rPr>
      <t>發電機</t>
    </r>
    <phoneticPr fontId="2" type="noConversion"/>
  </si>
  <si>
    <r>
      <rPr>
        <sz val="12"/>
        <color theme="1"/>
        <rFont val="微軟正黑體"/>
        <family val="2"/>
        <charset val="136"/>
      </rPr>
      <t>堆高機</t>
    </r>
    <phoneticPr fontId="2" type="noConversion"/>
  </si>
  <si>
    <r>
      <rPr>
        <sz val="12"/>
        <color theme="1"/>
        <rFont val="微軟正黑體"/>
        <family val="2"/>
        <charset val="136"/>
      </rPr>
      <t>中、大型冷凍、冷藏裝備</t>
    </r>
  </si>
  <si>
    <r>
      <rPr>
        <sz val="12"/>
        <color theme="1"/>
        <rFont val="微軟正黑體"/>
        <family val="2"/>
        <charset val="136"/>
      </rPr>
      <t>獨立商用冷凍、冷藏裝備</t>
    </r>
  </si>
  <si>
    <r>
      <rPr>
        <sz val="12"/>
        <color theme="1"/>
        <rFont val="微軟正黑體"/>
        <family val="2"/>
        <charset val="136"/>
      </rPr>
      <t>冷氣機</t>
    </r>
    <phoneticPr fontId="2" type="noConversion"/>
  </si>
  <si>
    <r>
      <rPr>
        <sz val="12"/>
        <color theme="1"/>
        <rFont val="微軟正黑體"/>
        <family val="2"/>
        <charset val="136"/>
      </rPr>
      <t>運輸作業車輛</t>
    </r>
    <phoneticPr fontId="2" type="noConversion"/>
  </si>
  <si>
    <r>
      <t>CO2</t>
    </r>
    <r>
      <rPr>
        <sz val="12"/>
        <color theme="1"/>
        <rFont val="微軟正黑體"/>
        <family val="2"/>
        <charset val="136"/>
      </rPr>
      <t>滅火器</t>
    </r>
    <phoneticPr fontId="2" type="noConversion"/>
  </si>
  <si>
    <r>
      <rPr>
        <sz val="12"/>
        <color theme="1"/>
        <rFont val="微軟正黑體"/>
        <family val="2"/>
        <charset val="136"/>
      </rPr>
      <t>外購蒸汽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</si>
  <si>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商務旅行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</si>
  <si>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員工通勤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</si>
  <si>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採購商品與服務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</si>
  <si>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上游資產租賃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</si>
  <si>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與使用組織產品相關活動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銷售產品之使用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</si>
  <si>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與使用組織產品相關活動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下游資產租賃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</si>
  <si>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與使用組織產品相關活動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投資</t>
    </r>
    <r>
      <rPr>
        <sz val="12"/>
        <color theme="1"/>
        <rFont val="Times New Roman"/>
        <family val="1"/>
      </rPr>
      <t>)</t>
    </r>
    <phoneticPr fontId="2" type="noConversion"/>
  </si>
  <si>
    <t>其他設施</t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</si>
  <si>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未分類其他服務</t>
    </r>
    <r>
      <rPr>
        <sz val="12"/>
        <color theme="1"/>
        <rFont val="Times New Roman"/>
        <family val="1"/>
      </rPr>
      <t>)</t>
    </r>
    <phoneticPr fontId="2" type="noConversion"/>
  </si>
  <si>
    <t>R-12</t>
    <phoneticPr fontId="2" type="noConversion"/>
  </si>
  <si>
    <r>
      <rPr>
        <sz val="12"/>
        <color theme="1"/>
        <rFont val="微軟正黑體"/>
        <family val="2"/>
        <charset val="136"/>
      </rPr>
      <t>液化石油氣</t>
    </r>
    <phoneticPr fontId="2" type="noConversion"/>
  </si>
  <si>
    <r>
      <rPr>
        <sz val="12"/>
        <color theme="1"/>
        <rFont val="微軟正黑體"/>
        <family val="2"/>
        <charset val="136"/>
      </rPr>
      <t>天然氣</t>
    </r>
    <phoneticPr fontId="2" type="noConversion"/>
  </si>
  <si>
    <r>
      <rPr>
        <sz val="12"/>
        <color theme="1"/>
        <rFont val="微軟正黑體"/>
        <family val="2"/>
        <charset val="136"/>
      </rPr>
      <t>尿素</t>
    </r>
    <r>
      <rPr>
        <sz val="12"/>
        <color theme="1"/>
        <rFont val="Times New Roman"/>
        <family val="1"/>
      </rPr>
      <t/>
    </r>
    <phoneticPr fontId="2" type="noConversion"/>
  </si>
  <si>
    <r>
      <rPr>
        <sz val="12"/>
        <color theme="1"/>
        <rFont val="微軟正黑體"/>
        <family val="2"/>
        <charset val="136"/>
      </rPr>
      <t>焊條</t>
    </r>
    <phoneticPr fontId="2" type="noConversion"/>
  </si>
  <si>
    <r>
      <rPr>
        <sz val="12"/>
        <color theme="1"/>
        <rFont val="微軟正黑體"/>
        <family val="2"/>
        <charset val="136"/>
      </rPr>
      <t>外購蒸汽</t>
    </r>
    <phoneticPr fontId="2" type="noConversion"/>
  </si>
  <si>
    <r>
      <rPr>
        <sz val="12"/>
        <color theme="1"/>
        <rFont val="微軟正黑體"/>
        <family val="2"/>
        <charset val="136"/>
      </rPr>
      <t>燃油鍋爐</t>
    </r>
    <phoneticPr fontId="2" type="noConversion"/>
  </si>
  <si>
    <r>
      <rPr>
        <sz val="12"/>
        <color theme="1"/>
        <rFont val="微軟正黑體"/>
        <family val="2"/>
        <charset val="136"/>
      </rPr>
      <t>鏟裝車</t>
    </r>
    <phoneticPr fontId="2" type="noConversion"/>
  </si>
  <si>
    <r>
      <rPr>
        <sz val="12"/>
        <color theme="1"/>
        <rFont val="微軟正黑體"/>
        <family val="2"/>
        <charset val="136"/>
      </rPr>
      <t>其他運輸車輛</t>
    </r>
    <phoneticPr fontId="2" type="noConversion"/>
  </si>
  <si>
    <r>
      <rPr>
        <sz val="12"/>
        <color theme="1"/>
        <rFont val="微軟正黑體"/>
        <family val="2"/>
        <charset val="136"/>
      </rPr>
      <t>乾燥機</t>
    </r>
    <phoneticPr fontId="2" type="noConversion"/>
  </si>
  <si>
    <r>
      <rPr>
        <sz val="12"/>
        <color theme="1"/>
        <rFont val="微軟正黑體"/>
        <family val="2"/>
        <charset val="136"/>
      </rPr>
      <t>空壓機</t>
    </r>
    <phoneticPr fontId="2" type="noConversion"/>
  </si>
  <si>
    <r>
      <rPr>
        <sz val="12"/>
        <color theme="1"/>
        <rFont val="微軟正黑體"/>
        <family val="2"/>
        <charset val="136"/>
      </rPr>
      <t>其他冷卻設備</t>
    </r>
    <phoneticPr fontId="2" type="noConversion"/>
  </si>
  <si>
    <r>
      <rPr>
        <sz val="12"/>
        <color theme="1"/>
        <rFont val="微軟正黑體"/>
        <family val="2"/>
        <charset val="136"/>
      </rPr>
      <t>斷路器</t>
    </r>
    <phoneticPr fontId="2" type="noConversion"/>
  </si>
  <si>
    <r>
      <rPr>
        <sz val="12"/>
        <color theme="1"/>
        <rFont val="微軟正黑體"/>
        <family val="2"/>
        <charset val="136"/>
      </rPr>
      <t>其他設施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</si>
  <si>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上游運輸及配送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</si>
  <si>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與運輸相關活動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客戶和訪客運輸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</si>
  <si>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資本財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</si>
  <si>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與組織使用產品相關活動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營運產生之廢棄物處理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</si>
  <si>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與使用組織產品相關活動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銷售產品使用壽命終端處理</t>
    </r>
    <r>
      <rPr>
        <sz val="12"/>
        <color theme="1"/>
        <rFont val="Times New Roman"/>
        <family val="1"/>
      </rPr>
      <t>)</t>
    </r>
    <phoneticPr fontId="2" type="noConversion"/>
  </si>
  <si>
    <r>
      <rPr>
        <sz val="12"/>
        <color theme="1"/>
        <rFont val="微軟正黑體"/>
        <family val="2"/>
        <charset val="136"/>
      </rPr>
      <t>其他來源相關活動</t>
    </r>
    <r>
      <rPr>
        <sz val="12"/>
        <color theme="1"/>
        <rFont val="Times New Roman"/>
        <family val="1"/>
      </rPr>
      <t>(</t>
    </r>
    <r>
      <rPr>
        <sz val="12"/>
        <color theme="1"/>
        <rFont val="微軟正黑體"/>
        <family val="2"/>
        <charset val="136"/>
      </rPr>
      <t>加盟</t>
    </r>
    <r>
      <rPr>
        <sz val="12"/>
        <color theme="1"/>
        <rFont val="Times New Roman"/>
        <family val="1"/>
      </rPr>
      <t>)</t>
    </r>
    <phoneticPr fontId="2" type="noConversion"/>
  </si>
  <si>
    <t>表1.基本資料表</t>
    <phoneticPr fontId="5" type="noConversion"/>
  </si>
  <si>
    <t>1.組織基本資料</t>
    <phoneticPr fontId="5" type="noConversion"/>
  </si>
  <si>
    <t xml:space="preserve">   1.1.組織名稱：</t>
    <phoneticPr fontId="2" type="noConversion"/>
  </si>
  <si>
    <t xml:space="preserve">   1.2.組織地址：</t>
    <phoneticPr fontId="2" type="noConversion"/>
  </si>
  <si>
    <t>2.盤查基本資料</t>
    <phoneticPr fontId="5" type="noConversion"/>
  </si>
  <si>
    <t>3.盤查組織邊界</t>
    <phoneticPr fontId="5" type="noConversion"/>
  </si>
  <si>
    <t>地址</t>
    <phoneticPr fontId="5" type="noConversion"/>
  </si>
  <si>
    <t>版次</t>
    <phoneticPr fontId="5" type="noConversion"/>
  </si>
  <si>
    <t>出版年份</t>
    <phoneticPr fontId="2" type="noConversion"/>
  </si>
  <si>
    <t>出版月份</t>
  </si>
  <si>
    <t xml:space="preserve">   2.1.第一次盤查年度：</t>
  </si>
  <si>
    <t xml:space="preserve">   2.2.盤查基準年：</t>
  </si>
  <si>
    <t xml:space="preserve">   2.3.盤查年度：</t>
  </si>
  <si>
    <r>
      <t xml:space="preserve">   2.4.盤查期間</t>
    </r>
    <r>
      <rPr>
        <sz val="12"/>
        <rFont val="微軟正黑體"/>
        <family val="2"/>
        <charset val="136"/>
      </rPr>
      <t>：</t>
    </r>
  </si>
  <si>
    <t xml:space="preserve">   2.5.聯絡人姓名：</t>
  </si>
  <si>
    <t xml:space="preserve">   2.6.聯絡人部門：</t>
  </si>
  <si>
    <t xml:space="preserve">   2.7.聯絡電話：</t>
  </si>
  <si>
    <t xml:space="preserve">   2.8.E-mail：</t>
  </si>
  <si>
    <t>請填寫</t>
  </si>
  <si>
    <t xml:space="preserve"> YYYY 年 MM 月 DD 日 -  YYYY 年 MM 月 DD 日</t>
  </si>
  <si>
    <t>公司/廠區名稱</t>
    <phoneticPr fontId="15" type="noConversion"/>
  </si>
  <si>
    <t>表8.1不確定性分析(範疇1&amp;2)</t>
    <phoneticPr fontId="2" type="noConversion"/>
  </si>
  <si>
    <t>排放源名稱</t>
    <phoneticPr fontId="5" type="noConversion"/>
  </si>
  <si>
    <t>溫室氣體種類</t>
  </si>
  <si>
    <r>
      <t>單一排放源排放當量(CO</t>
    </r>
    <r>
      <rPr>
        <b/>
        <vertAlign val="subscript"/>
        <sz val="12"/>
        <rFont val="微軟正黑體"/>
        <family val="2"/>
        <charset val="136"/>
      </rPr>
      <t>2</t>
    </r>
    <r>
      <rPr>
        <b/>
        <sz val="12"/>
        <rFont val="微軟正黑體"/>
        <family val="2"/>
        <charset val="136"/>
      </rPr>
      <t>e公噸/年)</t>
    </r>
  </si>
  <si>
    <t>活動數據不確定性</t>
  </si>
  <si>
    <t>排放係數不確定性</t>
    <phoneticPr fontId="2" type="noConversion"/>
  </si>
  <si>
    <t>單一溫室氣體不確定性</t>
    <phoneticPr fontId="2" type="noConversion"/>
  </si>
  <si>
    <t>單一排放源不確定性</t>
    <phoneticPr fontId="2" type="noConversion"/>
  </si>
  <si>
    <t>備註</t>
    <phoneticPr fontId="2" type="noConversion"/>
  </si>
  <si>
    <t>統計用數值</t>
    <phoneticPr fontId="2" type="noConversion"/>
  </si>
  <si>
    <t>類別</t>
    <phoneticPr fontId="5" type="noConversion"/>
  </si>
  <si>
    <t>排放源</t>
    <phoneticPr fontId="2" type="noConversion"/>
  </si>
  <si>
    <t>95%信賴區間
下限(%)</t>
    <phoneticPr fontId="2" type="noConversion"/>
  </si>
  <si>
    <t>95%信賴區間
上限(%)</t>
    <phoneticPr fontId="2" type="noConversion"/>
  </si>
  <si>
    <t>資料來源</t>
    <phoneticPr fontId="2" type="noConversion"/>
  </si>
  <si>
    <r>
      <t>CO</t>
    </r>
    <r>
      <rPr>
        <vertAlign val="subscript"/>
        <sz val="12"/>
        <color theme="1"/>
        <rFont val="微軟正黑體"/>
        <family val="2"/>
        <charset val="136"/>
      </rPr>
      <t>2</t>
    </r>
  </si>
  <si>
    <t>氣量計檢定檢查技術規範</t>
    <phoneticPr fontId="2" type="noConversion"/>
  </si>
  <si>
    <t>EPA 6.0.4</t>
    <phoneticPr fontId="2" type="noConversion"/>
  </si>
  <si>
    <t>油量表檢定檢查技術規範</t>
    <phoneticPr fontId="2" type="noConversion"/>
  </si>
  <si>
    <t>電度表檢定檢查技術規範</t>
    <phoneticPr fontId="2" type="noConversion"/>
  </si>
  <si>
    <t>不確定性結果(類別1~類別2)</t>
    <phoneticPr fontId="2" type="noConversion"/>
  </si>
  <si>
    <t>進行不確定性評估之排放量之排放比例</t>
    <phoneticPr fontId="5" type="noConversion"/>
  </si>
  <si>
    <t>整體之不確定性</t>
    <phoneticPr fontId="5" type="noConversion"/>
  </si>
  <si>
    <t>95%信賴區間下限</t>
    <phoneticPr fontId="5" type="noConversion"/>
  </si>
  <si>
    <t>95%信賴區間上限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</si>
</sst>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000_ "/>
    <numFmt numFmtId="166" formatCode="&quot;-&quot;0.0%"/>
    <numFmt numFmtId="167" formatCode="&quot;+&quot;0.0%"/>
    <numFmt numFmtId="168" formatCode="0.0%"/>
    <numFmt numFmtId="169" formatCode="&quot;- &quot;0.0%"/>
    <numFmt numFmtId="170" formatCode="&quot;+ &quot;0.0%"/>
  </numFmts>
  <fonts count="2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indexed="8"/>
      <name val="Times New Roman"/>
      <family val="1"/>
    </font>
    <font>
      <sz val="12"/>
      <color indexed="8"/>
      <name val="微軟正黑體"/>
      <family val="2"/>
      <charset val="136"/>
    </font>
    <font>
      <u/>
      <sz val="12"/>
      <color indexed="12"/>
      <name val="新細明體"/>
      <family val="1"/>
      <charset val="136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1"/>
      <charset val="136"/>
      <scheme val="minor"/>
    </font>
    <font>
      <sz val="12"/>
      <color theme="1"/>
      <name val="Calibri"/>
      <family val="3"/>
      <charset val="134"/>
      <scheme val="minor"/>
    </font>
    <font>
      <u/>
      <sz val="15.6"/>
      <color indexed="12"/>
      <name val="新細明體"/>
      <family val="1"/>
      <charset val="136"/>
    </font>
    <font>
      <b/>
      <sz val="12"/>
      <name val="微軟正黑體"/>
      <family val="2"/>
      <charset val="136"/>
    </font>
    <font>
      <b/>
      <sz val="12"/>
      <name val="Times New Roman"/>
      <family val="1"/>
    </font>
    <font>
      <sz val="12"/>
      <color rgb="FF9C6500"/>
      <name val="Calibri"/>
      <family val="2"/>
      <charset val="136"/>
      <scheme val="minor"/>
    </font>
    <font>
      <b/>
      <sz val="12"/>
      <color theme="8" tint="-0.499984740745262"/>
      <name val="微軟正黑體"/>
      <family val="2"/>
      <charset val="136"/>
    </font>
    <font>
      <b/>
      <sz val="12"/>
      <color indexed="9"/>
      <name val="微軟正黑體"/>
      <family val="2"/>
      <charset val="136"/>
    </font>
    <font>
      <sz val="11"/>
      <color theme="1"/>
      <name val="Calibri"/>
      <family val="2"/>
      <scheme val="minor"/>
    </font>
    <font>
      <b/>
      <sz val="12"/>
      <color rgb="FFFF0000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theme="6" tint="-0.499984740745262"/>
      <name val="微軟正黑體"/>
      <family val="2"/>
      <charset val="136"/>
    </font>
    <font>
      <b/>
      <vertAlign val="subscript"/>
      <sz val="12"/>
      <name val="微軟正黑體"/>
      <family val="2"/>
      <charset val="136"/>
    </font>
    <font>
      <vertAlign val="subscript"/>
      <sz val="12"/>
      <color theme="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DAEEF3"/>
        <bgColor indexed="43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4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4" fillId="0" borderId="0"/>
    <xf numFmtId="164" fontId="4" fillId="0" borderId="0" applyFont="0" applyFill="0" applyBorder="0" applyAlignment="0" applyProtection="0">
      <alignment vertical="center"/>
    </xf>
    <xf numFmtId="16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0" borderId="0"/>
    <xf numFmtId="0" fontId="1" fillId="0" borderId="0">
      <alignment vertical="center"/>
    </xf>
    <xf numFmtId="0" fontId="20" fillId="0" borderId="0"/>
    <xf numFmtId="0" fontId="20" fillId="0" borderId="0"/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>
      <alignment vertical="center"/>
    </xf>
    <xf numFmtId="0" fontId="16" fillId="4" borderId="1" xfId="1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8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0" fontId="15" fillId="0" borderId="1" xfId="1" applyFont="1" applyBorder="1" applyAlignment="1">
      <alignment horizontal="center" vertical="center"/>
    </xf>
    <xf numFmtId="0" fontId="8" fillId="0" borderId="13" xfId="1" applyFont="1" applyBorder="1" applyAlignment="1">
      <alignment horizontal="left" vertical="center"/>
    </xf>
    <xf numFmtId="0" fontId="8" fillId="0" borderId="4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9" xfId="1" applyFont="1" applyBorder="1" applyAlignment="1">
      <alignment horizontal="left" vertical="center"/>
    </xf>
    <xf numFmtId="0" fontId="8" fillId="0" borderId="14" xfId="1" applyFont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3" fillId="0" borderId="11" xfId="1" applyFont="1" applyBorder="1" applyAlignment="1">
      <alignment horizontal="left" vertical="center"/>
    </xf>
    <xf numFmtId="0" fontId="3" fillId="0" borderId="12" xfId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2" borderId="2" xfId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21" fillId="2" borderId="9" xfId="1" applyFont="1" applyFill="1" applyBorder="1" applyAlignment="1">
      <alignment horizontal="center" vertical="center"/>
    </xf>
    <xf numFmtId="0" fontId="19" fillId="3" borderId="13" xfId="1" applyFont="1" applyFill="1" applyBorder="1" applyAlignment="1">
      <alignment horizontal="center" vertical="center"/>
    </xf>
    <xf numFmtId="0" fontId="19" fillId="3" borderId="3" xfId="1" applyFont="1" applyFill="1" applyBorder="1" applyAlignment="1">
      <alignment horizontal="center" vertical="center"/>
    </xf>
    <xf numFmtId="0" fontId="19" fillId="3" borderId="9" xfId="1" applyFont="1" applyFill="1" applyBorder="1" applyAlignment="1">
      <alignment horizontal="center" vertical="center"/>
    </xf>
    <xf numFmtId="0" fontId="6" fillId="0" borderId="13" xfId="3" applyFont="1" applyBorder="1" applyAlignment="1">
      <alignment horizontal="center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21" fillId="0" borderId="13" xfId="1" applyFont="1" applyBorder="1" applyAlignment="1">
      <alignment horizontal="left" vertical="center"/>
    </xf>
    <xf numFmtId="0" fontId="21" fillId="0" borderId="4" xfId="1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18" fillId="0" borderId="5" xfId="1" applyFont="1" applyBorder="1" applyAlignment="1">
      <alignment horizontal="center" vertical="center" wrapText="1"/>
    </xf>
    <xf numFmtId="0" fontId="18" fillId="0" borderId="6" xfId="1" applyFont="1" applyBorder="1" applyAlignment="1">
      <alignment horizontal="center" vertical="center" wrapText="1"/>
    </xf>
    <xf numFmtId="0" fontId="18" fillId="0" borderId="7" xfId="1" applyFont="1" applyBorder="1" applyAlignment="1">
      <alignment horizontal="center" vertical="center" wrapText="1"/>
    </xf>
    <xf numFmtId="0" fontId="19" fillId="3" borderId="8" xfId="1" applyFont="1" applyFill="1" applyBorder="1" applyAlignment="1">
      <alignment horizontal="center" vertical="center"/>
    </xf>
    <xf numFmtId="0" fontId="19" fillId="3" borderId="1" xfId="1" applyFont="1" applyFill="1" applyBorder="1" applyAlignment="1">
      <alignment horizontal="center" vertical="center"/>
    </xf>
    <xf numFmtId="0" fontId="19" fillId="3" borderId="10" xfId="1" applyFont="1" applyFill="1" applyBorder="1" applyAlignment="1">
      <alignment horizontal="center" vertical="center"/>
    </xf>
    <xf numFmtId="0" fontId="15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165" fontId="6" fillId="5" borderId="0" xfId="0" applyNumberFormat="1" applyFont="1" applyFill="1">
      <alignment vertical="center"/>
    </xf>
    <xf numFmtId="0" fontId="6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0" xfId="16" applyNumberFormat="1" applyFont="1" applyFill="1" applyAlignment="1" applyProtection="1">
      <alignment horizontal="center" vertical="center" wrapText="1"/>
    </xf>
    <xf numFmtId="0" fontId="6" fillId="5" borderId="0" xfId="16" applyNumberFormat="1" applyFont="1" applyFill="1" applyAlignment="1" applyProtection="1">
      <alignment horizontal="center" vertical="center" wrapText="1"/>
    </xf>
    <xf numFmtId="11" fontId="23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0" fontId="15" fillId="6" borderId="1" xfId="16" applyNumberFormat="1" applyFont="1" applyFill="1" applyBorder="1" applyAlignment="1" applyProtection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11" fontId="23" fillId="0" borderId="17" xfId="0" applyNumberFormat="1" applyFont="1" applyBorder="1" applyAlignment="1">
      <alignment horizontal="center" vertical="center"/>
    </xf>
    <xf numFmtId="11" fontId="23" fillId="0" borderId="0" xfId="0" applyNumberFormat="1" applyFont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65" fontId="7" fillId="0" borderId="1" xfId="0" applyNumberFormat="1" applyFont="1" applyBorder="1">
      <alignment vertical="center"/>
    </xf>
    <xf numFmtId="166" fontId="6" fillId="5" borderId="1" xfId="16" applyNumberFormat="1" applyFont="1" applyFill="1" applyBorder="1" applyAlignment="1">
      <alignment horizontal="center" vertical="center" wrapText="1"/>
    </xf>
    <xf numFmtId="167" fontId="6" fillId="5" borderId="1" xfId="16" applyNumberFormat="1" applyFont="1" applyFill="1" applyBorder="1" applyAlignment="1">
      <alignment horizontal="center" vertical="center" wrapText="1"/>
    </xf>
    <xf numFmtId="168" fontId="7" fillId="5" borderId="1" xfId="16" applyNumberFormat="1" applyFont="1" applyFill="1" applyBorder="1" applyAlignment="1">
      <alignment vertical="center"/>
    </xf>
    <xf numFmtId="166" fontId="6" fillId="0" borderId="1" xfId="16" applyNumberFormat="1" applyFont="1" applyFill="1" applyBorder="1" applyAlignment="1">
      <alignment horizontal="center" vertical="center" wrapText="1"/>
    </xf>
    <xf numFmtId="167" fontId="6" fillId="0" borderId="1" xfId="16" applyNumberFormat="1" applyFont="1" applyFill="1" applyBorder="1" applyAlignment="1">
      <alignment horizontal="center" vertical="center"/>
    </xf>
    <xf numFmtId="168" fontId="7" fillId="0" borderId="1" xfId="16" applyNumberFormat="1" applyFont="1" applyFill="1" applyBorder="1" applyAlignment="1">
      <alignment vertical="center"/>
    </xf>
    <xf numFmtId="166" fontId="6" fillId="0" borderId="1" xfId="16" applyNumberFormat="1" applyFont="1" applyFill="1" applyBorder="1" applyAlignment="1">
      <alignment horizontal="center" vertical="center"/>
    </xf>
    <xf numFmtId="167" fontId="7" fillId="0" borderId="1" xfId="16" applyNumberFormat="1" applyFont="1" applyFill="1" applyBorder="1" applyAlignment="1">
      <alignment horizontal="center" vertical="center"/>
    </xf>
    <xf numFmtId="11" fontId="23" fillId="0" borderId="0" xfId="0" applyNumberFormat="1" applyFont="1" applyAlignment="1">
      <alignment horizontal="right" vertical="center"/>
    </xf>
    <xf numFmtId="167" fontId="6" fillId="0" borderId="1" xfId="16" applyNumberFormat="1" applyFont="1" applyFill="1" applyBorder="1" applyAlignment="1">
      <alignment horizontal="center" vertical="center" wrapText="1"/>
    </xf>
    <xf numFmtId="168" fontId="6" fillId="0" borderId="1" xfId="16" applyNumberFormat="1" applyFont="1" applyFill="1" applyBorder="1" applyAlignment="1">
      <alignment vertical="center"/>
    </xf>
    <xf numFmtId="0" fontId="7" fillId="0" borderId="0" xfId="0" applyFont="1" applyAlignment="1">
      <alignment vertical="center" wrapText="1"/>
    </xf>
    <xf numFmtId="165" fontId="7" fillId="0" borderId="0" xfId="0" applyNumberFormat="1" applyFont="1">
      <alignment vertical="center"/>
    </xf>
    <xf numFmtId="166" fontId="7" fillId="0" borderId="0" xfId="0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8" fontId="7" fillId="0" borderId="0" xfId="0" applyNumberFormat="1" applyFont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6" fontId="7" fillId="0" borderId="0" xfId="16" applyNumberFormat="1" applyFont="1" applyAlignment="1">
      <alignment horizontal="center" vertical="center"/>
    </xf>
    <xf numFmtId="167" fontId="7" fillId="0" borderId="0" xfId="16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165" fontId="6" fillId="0" borderId="0" xfId="0" applyNumberFormat="1" applyFont="1">
      <alignment vertical="center"/>
    </xf>
    <xf numFmtId="166" fontId="6" fillId="0" borderId="0" xfId="0" applyNumberFormat="1" applyFont="1" applyAlignment="1">
      <alignment horizontal="center" vertical="center" wrapText="1"/>
    </xf>
    <xf numFmtId="167" fontId="6" fillId="0" borderId="0" xfId="0" applyNumberFormat="1" applyFont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69" fontId="6" fillId="0" borderId="1" xfId="0" applyNumberFormat="1" applyFont="1" applyBorder="1" applyAlignment="1">
      <alignment horizontal="center" vertical="center" wrapText="1"/>
    </xf>
    <xf numFmtId="170" fontId="6" fillId="0" borderId="1" xfId="0" applyNumberFormat="1" applyFont="1" applyBorder="1" applyAlignment="1">
      <alignment horizontal="center" vertical="center" wrapText="1"/>
    </xf>
    <xf numFmtId="168" fontId="6" fillId="0" borderId="0" xfId="0" applyNumberFormat="1" applyFont="1" applyAlignment="1">
      <alignment horizontal="center" vertical="center" wrapText="1"/>
    </xf>
    <xf numFmtId="166" fontId="6" fillId="0" borderId="0" xfId="16" applyNumberFormat="1" applyFont="1" applyFill="1" applyAlignment="1" applyProtection="1">
      <alignment horizontal="center" vertical="center" wrapText="1"/>
    </xf>
    <xf numFmtId="167" fontId="6" fillId="0" borderId="0" xfId="16" applyNumberFormat="1" applyFont="1" applyFill="1" applyAlignment="1" applyProtection="1">
      <alignment horizontal="center" vertical="center" wrapText="1"/>
    </xf>
    <xf numFmtId="167" fontId="6" fillId="0" borderId="0" xfId="0" applyNumberFormat="1" applyFont="1" applyAlignment="1">
      <alignment horizontal="center" vertical="center"/>
    </xf>
    <xf numFmtId="168" fontId="6" fillId="0" borderId="0" xfId="0" applyNumberFormat="1" applyFont="1" applyAlignment="1">
      <alignment horizontal="center" vertical="center"/>
    </xf>
    <xf numFmtId="166" fontId="6" fillId="0" borderId="0" xfId="16" applyNumberFormat="1" applyFont="1" applyFill="1" applyAlignment="1" applyProtection="1">
      <alignment horizontal="center" vertical="center"/>
    </xf>
    <xf numFmtId="167" fontId="6" fillId="0" borderId="0" xfId="16" applyNumberFormat="1" applyFont="1" applyFill="1" applyAlignment="1" applyProtection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66" fontId="6" fillId="0" borderId="0" xfId="16" applyNumberFormat="1" applyFont="1" applyAlignment="1" applyProtection="1">
      <alignment horizontal="center" vertical="center" wrapText="1"/>
    </xf>
    <xf numFmtId="167" fontId="6" fillId="0" borderId="0" xfId="16" applyNumberFormat="1" applyFont="1" applyAlignment="1" applyProtection="1">
      <alignment horizontal="center" vertical="center" wrapText="1"/>
    </xf>
    <xf numFmtId="0" fontId="15" fillId="0" borderId="19" xfId="1" applyFont="1" applyBorder="1" applyAlignment="1">
      <alignment vertical="center"/>
    </xf>
    <xf numFmtId="0" fontId="15" fillId="0" borderId="20" xfId="1" applyFont="1" applyBorder="1" applyAlignment="1">
      <alignment vertical="center" wrapText="1"/>
    </xf>
    <xf numFmtId="0" fontId="15" fillId="0" borderId="21" xfId="1" applyFont="1" applyBorder="1" applyAlignment="1">
      <alignment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10" fontId="6" fillId="0" borderId="8" xfId="0" applyNumberFormat="1" applyFont="1" applyBorder="1" applyAlignment="1">
      <alignment horizontal="center" vertical="center" wrapText="1"/>
    </xf>
    <xf numFmtId="170" fontId="6" fillId="0" borderId="10" xfId="0" applyNumberFormat="1" applyFont="1" applyBorder="1" applyAlignment="1">
      <alignment horizontal="center" vertical="center" wrapText="1"/>
    </xf>
    <xf numFmtId="10" fontId="6" fillId="0" borderId="22" xfId="0" applyNumberFormat="1" applyFont="1" applyBorder="1" applyAlignment="1">
      <alignment horizontal="center" vertical="center" wrapText="1"/>
    </xf>
    <xf numFmtId="10" fontId="6" fillId="0" borderId="23" xfId="0" applyNumberFormat="1" applyFont="1" applyBorder="1" applyAlignment="1">
      <alignment horizontal="center" vertical="center" wrapText="1"/>
    </xf>
    <xf numFmtId="169" fontId="6" fillId="0" borderId="23" xfId="0" applyNumberFormat="1" applyFont="1" applyBorder="1" applyAlignment="1">
      <alignment horizontal="center" vertical="center" wrapText="1"/>
    </xf>
    <xf numFmtId="170" fontId="6" fillId="0" borderId="23" xfId="0" applyNumberFormat="1" applyFont="1" applyBorder="1" applyAlignment="1">
      <alignment horizontal="center" vertical="center" wrapText="1"/>
    </xf>
    <xf numFmtId="170" fontId="6" fillId="0" borderId="24" xfId="0" applyNumberFormat="1" applyFont="1" applyBorder="1" applyAlignment="1">
      <alignment horizontal="center" vertical="center" wrapText="1"/>
    </xf>
  </cellXfs>
  <cellStyles count="17">
    <cellStyle name="Hyperlink" xfId="2" builtinId="8" hidden="1"/>
    <cellStyle name="Neutral" xfId="11" builtinId="28"/>
    <cellStyle name="Normal" xfId="0" builtinId="0"/>
    <cellStyle name="Normal 5" xfId="15" xr:uid="{ED00580E-C060-40C3-84FA-D8DD49532F5B}"/>
    <cellStyle name="Percent 2" xfId="16" xr:uid="{CA6E213C-814D-40C6-AEA1-D2808DCE00F6}"/>
    <cellStyle name="一般 10" xfId="3" xr:uid="{00000000-0005-0000-0000-000001000000}"/>
    <cellStyle name="一般 2" xfId="1" xr:uid="{00000000-0005-0000-0000-000002000000}"/>
    <cellStyle name="一般 2 2" xfId="12" xr:uid="{00000000-0005-0000-0000-000003000000}"/>
    <cellStyle name="一般 3" xfId="13" xr:uid="{00000000-0005-0000-0000-000004000000}"/>
    <cellStyle name="一般 4" xfId="14" xr:uid="{00000000-0005-0000-0000-000005000000}"/>
    <cellStyle name="一般 8" xfId="7" xr:uid="{00000000-0005-0000-0000-000006000000}"/>
    <cellStyle name="千分位 2" xfId="8" xr:uid="{00000000-0005-0000-0000-000007000000}"/>
    <cellStyle name="千分位 3" xfId="9" xr:uid="{00000000-0005-0000-0000-000008000000}"/>
    <cellStyle name="常规 4" xfId="4" xr:uid="{00000000-0005-0000-0000-00000C000000}"/>
    <cellStyle name="百分比 2" xfId="10" xr:uid="{00000000-0005-0000-0000-00000B000000}"/>
    <cellStyle name="超連結 2" xfId="5" xr:uid="{00000000-0005-0000-0000-00000F000000}"/>
    <cellStyle name="超連結 3" xfId="6" xr:uid="{00000000-0005-0000-0000-000010000000}"/>
  </cellStyles>
  <dxfs count="0"/>
  <tableStyles count="0" defaultTableStyle="TableStyleMedium2" defaultPivotStyle="PivotStyleLight16"/>
  <colors>
    <mruColors>
      <color rgb="FFFFFFFF"/>
      <color rgb="FFDAEEF3"/>
      <color rgb="FFFFEB9C"/>
      <color rgb="FF88C9D8"/>
      <color rgb="FFE6E6E6"/>
      <color rgb="FFFFFF99"/>
      <color rgb="FFAF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23" Type="http://schemas.microsoft.com/office/2017/10/relationships/person" Target="persons/person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13</xdr:row>
      <xdr:rowOff>0</xdr:rowOff>
    </xdr:from>
    <xdr:to>
      <xdr:col>1</xdr:col>
      <xdr:colOff>4152900</xdr:colOff>
      <xdr:row>17</xdr:row>
      <xdr:rowOff>292100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C1998764-B44C-0B55-3210-146370EFAB68}"/>
            </a:ext>
          </a:extLst>
        </xdr:cNvPr>
        <xdr:cNvSpPr/>
      </xdr:nvSpPr>
      <xdr:spPr>
        <a:xfrm>
          <a:off x="2616200" y="4343400"/>
          <a:ext cx="3886200" cy="1562100"/>
        </a:xfrm>
        <a:prstGeom prst="wedgeRectCallout">
          <a:avLst>
            <a:gd name="adj1" fmla="val -62391"/>
            <a:gd name="adj2" fmla="val 8203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3200" b="1">
              <a:latin typeface="微軟正黑體" panose="020B0604030504040204" pitchFamily="34" charset="-120"/>
              <a:ea typeface="微軟正黑體" panose="020B0604030504040204" pitchFamily="34" charset="-120"/>
            </a:rPr>
            <a:t>“不確定性結果”標題要放在第</a:t>
          </a:r>
          <a:r>
            <a:rPr lang="en-US" altLang="zh-CN" sz="3200" b="1"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r>
            <a:rPr lang="zh-CN" altLang="en-US" sz="3200" b="1">
              <a:latin typeface="微軟正黑體" panose="020B0604030504040204" pitchFamily="34" charset="-120"/>
              <a:ea typeface="微軟正黑體" panose="020B0604030504040204" pitchFamily="34" charset="-120"/>
            </a:rPr>
            <a:t>列</a:t>
          </a:r>
          <a:endParaRPr lang="en-US" sz="3200" b="1"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nse\d\0.&#32147;&#29702;\2002&#24180;&#20445;&#20462;&#37096;AOD\2002&#24180;2&#26376;&#20221;\2002.1&#26376;&#24288;&#21209;&#36027;&#29992;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ser\Desktop\learning\code_ip\RB_GUI\template\&#31354;&#30333;&#28165;&#20874;&#32244;&#32722;&#29992;_0819.xlsx" TargetMode="External"/><Relationship Id="rId1" Type="http://schemas.openxmlformats.org/officeDocument/2006/relationships/externalLinkPath" Target="&#31354;&#30333;&#28165;&#20874;&#32244;&#32722;&#29992;_08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月維修費用"/>
      <sheetName val="1月call off"/>
      <sheetName val="1月維修費總表"/>
      <sheetName val="1月維修費趨勢圖"/>
      <sheetName val="Sheet1"/>
      <sheetName val="AOD"/>
      <sheetName val="Review Table"/>
      <sheetName val="費用調整後"/>
      <sheetName val="調整前"/>
      <sheetName val="5月保三差異分析"/>
      <sheetName val="1. 費用AOD"/>
      <sheetName val="保三修理"/>
      <sheetName val="保三保養"/>
      <sheetName val="費用IP"/>
      <sheetName val="2. 效率AOD"/>
      <sheetName val="5. 異常AOD"/>
      <sheetName val="5. 異常IP"/>
      <sheetName val="7. 監控"/>
      <sheetName val="K7"/>
      <sheetName val="工時分析"/>
      <sheetName val="在途"/>
      <sheetName val="Bumping EE"/>
      <sheetName val="520_02"/>
      <sheetName val="1.3.1. License "/>
      <sheetName val="1.3.2. 監控電腦數量名稱"/>
      <sheetName val="Quality Index"/>
      <sheetName val="1月call_off"/>
      <sheetName val="Review_Table"/>
      <sheetName val="1__費用AOD"/>
      <sheetName val="2__效率AOD"/>
      <sheetName val="5__異常AOD"/>
      <sheetName val="5__異常IP"/>
      <sheetName val="7__監控"/>
      <sheetName val="Bumping_EE"/>
      <sheetName val="1_3_1__License_"/>
      <sheetName val="1_3_2__監控電腦數量名稱"/>
      <sheetName val="details"/>
      <sheetName val="電"/>
      <sheetName val=" 查檢表"/>
      <sheetName val="0412"/>
    </sheetNames>
    <sheetDataSet>
      <sheetData sheetId="0" refreshError="1">
        <row r="1">
          <cell r="B1" t="str">
            <v>F A C  --- J A N 維 修 費 用</v>
          </cell>
        </row>
        <row r="10">
          <cell r="A10" t="str">
            <v>E15</v>
          </cell>
          <cell r="B10" t="str">
            <v>PR</v>
          </cell>
          <cell r="C10" t="str">
            <v>黃志成</v>
          </cell>
          <cell r="D10">
            <v>37257</v>
          </cell>
          <cell r="E10">
            <v>6108</v>
          </cell>
          <cell r="F10" t="str">
            <v>K2-1F隔間裝修工程</v>
          </cell>
          <cell r="G10" t="str">
            <v>M201070006</v>
          </cell>
          <cell r="H10">
            <v>14500</v>
          </cell>
        </row>
        <row r="11">
          <cell r="B11" t="str">
            <v>PR</v>
          </cell>
          <cell r="C11" t="str">
            <v>劉啟泰</v>
          </cell>
          <cell r="D11">
            <v>37259</v>
          </cell>
          <cell r="E11">
            <v>2100</v>
          </cell>
          <cell r="F11" t="str">
            <v>冷氣口出風馬達</v>
          </cell>
          <cell r="G11" t="str">
            <v>M201070004</v>
          </cell>
          <cell r="H11">
            <v>6600</v>
          </cell>
        </row>
        <row r="12">
          <cell r="B12" t="str">
            <v>PR</v>
          </cell>
          <cell r="C12" t="str">
            <v>黃志成</v>
          </cell>
          <cell r="D12">
            <v>37286</v>
          </cell>
          <cell r="E12">
            <v>6710</v>
          </cell>
          <cell r="F12" t="str">
            <v>K4-1F IQA裝修工程</v>
          </cell>
          <cell r="G12" t="str">
            <v>M202070004</v>
          </cell>
          <cell r="H12">
            <v>80000</v>
          </cell>
        </row>
        <row r="13">
          <cell r="B13" t="str">
            <v>PR</v>
          </cell>
          <cell r="C13" t="str">
            <v>蔡榮輝</v>
          </cell>
          <cell r="D13">
            <v>37267</v>
          </cell>
          <cell r="E13">
            <v>6104</v>
          </cell>
          <cell r="F13" t="str">
            <v>華新麗華 PVC電線</v>
          </cell>
          <cell r="G13" t="str">
            <v>M201180007</v>
          </cell>
          <cell r="H13">
            <v>1640</v>
          </cell>
        </row>
        <row r="14">
          <cell r="A14" t="str">
            <v>管制值</v>
          </cell>
          <cell r="B14">
            <v>90000</v>
          </cell>
          <cell r="D14" t="str">
            <v>小計</v>
          </cell>
          <cell r="E14">
            <v>102740</v>
          </cell>
        </row>
        <row r="15">
          <cell r="A15" t="str">
            <v>E20</v>
          </cell>
          <cell r="B15" t="str">
            <v>Call off</v>
          </cell>
          <cell r="C15" t="str">
            <v>鐘育成</v>
          </cell>
          <cell r="D15">
            <v>37261</v>
          </cell>
          <cell r="E15">
            <v>6104</v>
          </cell>
          <cell r="H15">
            <v>2167</v>
          </cell>
        </row>
        <row r="16">
          <cell r="B16" t="str">
            <v>Call off</v>
          </cell>
          <cell r="C16" t="str">
            <v>陳韋成</v>
          </cell>
          <cell r="D16">
            <v>37261</v>
          </cell>
          <cell r="E16">
            <v>6205</v>
          </cell>
          <cell r="H16">
            <v>2600</v>
          </cell>
        </row>
        <row r="17">
          <cell r="B17" t="str">
            <v>PR</v>
          </cell>
          <cell r="C17" t="str">
            <v>陳信男</v>
          </cell>
          <cell r="D17">
            <v>37263</v>
          </cell>
          <cell r="E17">
            <v>6205</v>
          </cell>
          <cell r="F17" t="str">
            <v>K5-4F後段烤箱電源工程</v>
          </cell>
          <cell r="G17" t="str">
            <v>M201160002</v>
          </cell>
          <cell r="H17">
            <v>85000</v>
          </cell>
        </row>
        <row r="18">
          <cell r="B18" t="str">
            <v>PR</v>
          </cell>
          <cell r="C18" t="str">
            <v>陳信男</v>
          </cell>
          <cell r="D18">
            <v>37263</v>
          </cell>
          <cell r="E18">
            <v>6205</v>
          </cell>
          <cell r="F18" t="str">
            <v>K5-4F後段烤箱抽氣工程</v>
          </cell>
          <cell r="G18" t="str">
            <v>M201160003</v>
          </cell>
          <cell r="H18">
            <v>49000</v>
          </cell>
        </row>
        <row r="19">
          <cell r="B19" t="str">
            <v>PR</v>
          </cell>
          <cell r="C19" t="str">
            <v>陳韋成</v>
          </cell>
          <cell r="D19">
            <v>37264</v>
          </cell>
          <cell r="E19">
            <v>6205</v>
          </cell>
          <cell r="F19" t="str">
            <v xml:space="preserve">PVC電纜 </v>
          </cell>
          <cell r="G19" t="str">
            <v>M201160001</v>
          </cell>
          <cell r="H19">
            <v>7300</v>
          </cell>
        </row>
        <row r="20">
          <cell r="B20" t="str">
            <v>Call off</v>
          </cell>
          <cell r="C20" t="str">
            <v>陳韋成</v>
          </cell>
          <cell r="D20">
            <v>37279</v>
          </cell>
          <cell r="E20">
            <v>6205</v>
          </cell>
          <cell r="H20">
            <v>1500</v>
          </cell>
        </row>
        <row r="21">
          <cell r="B21" t="str">
            <v>PR</v>
          </cell>
          <cell r="C21" t="str">
            <v>鐘育成</v>
          </cell>
          <cell r="D21">
            <v>37265</v>
          </cell>
          <cell r="E21">
            <v>6106</v>
          </cell>
          <cell r="F21" t="str">
            <v>K3-4F前段 PLASMA機台抽氣工程</v>
          </cell>
          <cell r="G21" t="str">
            <v>M201180003</v>
          </cell>
          <cell r="H21">
            <v>10000</v>
          </cell>
        </row>
        <row r="22">
          <cell r="B22" t="str">
            <v>Call off</v>
          </cell>
          <cell r="C22" t="str">
            <v>陳韋成</v>
          </cell>
          <cell r="D22">
            <v>37279</v>
          </cell>
          <cell r="E22">
            <v>6107</v>
          </cell>
          <cell r="H22">
            <v>3360</v>
          </cell>
        </row>
        <row r="23">
          <cell r="B23" t="str">
            <v>call off</v>
          </cell>
          <cell r="C23" t="str">
            <v>陳韋成</v>
          </cell>
          <cell r="D23">
            <v>37286</v>
          </cell>
          <cell r="E23">
            <v>6207</v>
          </cell>
          <cell r="H23">
            <v>5148</v>
          </cell>
        </row>
        <row r="24">
          <cell r="B24" t="str">
            <v>PR</v>
          </cell>
          <cell r="C24" t="str">
            <v>陳韋成</v>
          </cell>
          <cell r="D24">
            <v>37281</v>
          </cell>
          <cell r="E24">
            <v>6207</v>
          </cell>
          <cell r="F24" t="str">
            <v>PVC電纜 5.5*4C</v>
          </cell>
          <cell r="H24">
            <v>3300</v>
          </cell>
        </row>
        <row r="25">
          <cell r="B25" t="str">
            <v>call off</v>
          </cell>
          <cell r="C25" t="str">
            <v>陳韋成</v>
          </cell>
          <cell r="D25">
            <v>37286</v>
          </cell>
          <cell r="E25">
            <v>6109</v>
          </cell>
          <cell r="H25">
            <v>4200</v>
          </cell>
        </row>
        <row r="26">
          <cell r="B26" t="str">
            <v>Call off</v>
          </cell>
          <cell r="C26" t="str">
            <v>陳韋成</v>
          </cell>
          <cell r="D26">
            <v>37279</v>
          </cell>
          <cell r="E26">
            <v>6209</v>
          </cell>
          <cell r="H26">
            <v>3999</v>
          </cell>
        </row>
        <row r="27">
          <cell r="B27" t="str">
            <v>PR</v>
          </cell>
          <cell r="C27" t="str">
            <v>陳韋成</v>
          </cell>
          <cell r="D27">
            <v>37272</v>
          </cell>
          <cell r="E27">
            <v>6209</v>
          </cell>
          <cell r="F27" t="str">
            <v>電纜線 3.5 C*3 C…………..</v>
          </cell>
          <cell r="G27" t="str">
            <v>M201210003</v>
          </cell>
          <cell r="H27">
            <v>18800</v>
          </cell>
        </row>
        <row r="28">
          <cell r="B28" t="str">
            <v>Call off</v>
          </cell>
          <cell r="C28" t="str">
            <v>陳韋成</v>
          </cell>
          <cell r="D28">
            <v>37261</v>
          </cell>
          <cell r="E28">
            <v>6209</v>
          </cell>
          <cell r="H28">
            <v>1990</v>
          </cell>
        </row>
        <row r="29">
          <cell r="B29" t="str">
            <v>Call off</v>
          </cell>
          <cell r="C29" t="str">
            <v>陳韋成</v>
          </cell>
          <cell r="D29">
            <v>37261</v>
          </cell>
          <cell r="E29">
            <v>5200</v>
          </cell>
          <cell r="H29">
            <v>710</v>
          </cell>
        </row>
        <row r="30">
          <cell r="B30" t="str">
            <v>PR</v>
          </cell>
          <cell r="C30" t="str">
            <v>蔡慶隆</v>
          </cell>
          <cell r="D30">
            <v>37281</v>
          </cell>
          <cell r="E30">
            <v>5200</v>
          </cell>
          <cell r="F30" t="str">
            <v>華新麗華5.5m㎡*4C</v>
          </cell>
          <cell r="H30">
            <v>3300</v>
          </cell>
        </row>
        <row r="31">
          <cell r="B31" t="str">
            <v>PR</v>
          </cell>
          <cell r="C31" t="str">
            <v>鐘育成</v>
          </cell>
          <cell r="D31">
            <v>37280</v>
          </cell>
          <cell r="E31">
            <v>5200</v>
          </cell>
          <cell r="F31" t="str">
            <v>K1-1F RD PILOT LINE新增清洗機抽風工程</v>
          </cell>
          <cell r="G31" t="str">
            <v>M202010003</v>
          </cell>
          <cell r="H31">
            <v>7000</v>
          </cell>
        </row>
        <row r="32">
          <cell r="B32" t="str">
            <v>call off</v>
          </cell>
          <cell r="C32" t="str">
            <v>蔡慶隆</v>
          </cell>
          <cell r="D32">
            <v>37281</v>
          </cell>
          <cell r="E32">
            <v>5200</v>
          </cell>
          <cell r="H32">
            <v>849</v>
          </cell>
        </row>
        <row r="33">
          <cell r="B33" t="str">
            <v>PR</v>
          </cell>
          <cell r="C33" t="str">
            <v>陳韋成</v>
          </cell>
          <cell r="D33">
            <v>37272</v>
          </cell>
          <cell r="E33">
            <v>5600</v>
          </cell>
          <cell r="F33" t="str">
            <v>5.5 C*3 C電纜線</v>
          </cell>
          <cell r="G33" t="str">
            <v>M201210002</v>
          </cell>
          <cell r="H33">
            <v>2300</v>
          </cell>
        </row>
        <row r="34">
          <cell r="B34" t="str">
            <v>Call off</v>
          </cell>
          <cell r="C34" t="str">
            <v>陳韋成</v>
          </cell>
          <cell r="D34">
            <v>37279</v>
          </cell>
          <cell r="E34">
            <v>5600</v>
          </cell>
          <cell r="H34">
            <v>1500</v>
          </cell>
        </row>
        <row r="35">
          <cell r="B35" t="str">
            <v>Call off</v>
          </cell>
          <cell r="C35" t="str">
            <v>紀志忠</v>
          </cell>
          <cell r="D35">
            <v>37264</v>
          </cell>
          <cell r="E35">
            <v>6500</v>
          </cell>
          <cell r="H35">
            <v>2700</v>
          </cell>
        </row>
        <row r="36">
          <cell r="B36" t="str">
            <v>PR</v>
          </cell>
          <cell r="C36" t="str">
            <v>伍展逸</v>
          </cell>
          <cell r="D36">
            <v>37270</v>
          </cell>
          <cell r="E36">
            <v>6900</v>
          </cell>
          <cell r="F36" t="str">
            <v>Bumping chase3 PR Coater 機台抽氣配管工程</v>
          </cell>
          <cell r="G36" t="str">
            <v>M201210006</v>
          </cell>
          <cell r="H36">
            <v>7300</v>
          </cell>
        </row>
        <row r="37">
          <cell r="A37" t="str">
            <v>管制值</v>
          </cell>
          <cell r="B37">
            <v>126000</v>
          </cell>
          <cell r="D37" t="str">
            <v>小計</v>
          </cell>
          <cell r="E37">
            <v>224023</v>
          </cell>
        </row>
        <row r="38">
          <cell r="A38" t="str">
            <v>E21</v>
          </cell>
          <cell r="B38" t="str">
            <v>PR</v>
          </cell>
          <cell r="C38" t="str">
            <v>翁恒棋</v>
          </cell>
          <cell r="D38">
            <v>37260</v>
          </cell>
          <cell r="E38">
            <v>4120</v>
          </cell>
          <cell r="F38" t="str">
            <v>K1 地下室工會滲水處理</v>
          </cell>
          <cell r="G38" t="str">
            <v>M201100011</v>
          </cell>
          <cell r="H38">
            <v>12000</v>
          </cell>
        </row>
        <row r="39">
          <cell r="B39" t="str">
            <v>call off</v>
          </cell>
          <cell r="C39" t="str">
            <v>陳韋成</v>
          </cell>
          <cell r="D39">
            <v>37287</v>
          </cell>
          <cell r="E39">
            <v>4120</v>
          </cell>
          <cell r="H39">
            <v>650</v>
          </cell>
        </row>
        <row r="40">
          <cell r="B40" t="str">
            <v>PR</v>
          </cell>
          <cell r="C40" t="str">
            <v>翁恒棋</v>
          </cell>
          <cell r="D40">
            <v>37284</v>
          </cell>
          <cell r="E40">
            <v>6104</v>
          </cell>
          <cell r="F40" t="str">
            <v>K3-2F.3F F/E.A/B 門加裝陽極電鍞工事</v>
          </cell>
          <cell r="G40" t="str">
            <v>M202050010</v>
          </cell>
          <cell r="H40">
            <v>34000</v>
          </cell>
        </row>
        <row r="41">
          <cell r="B41" t="str">
            <v>call off</v>
          </cell>
          <cell r="C41" t="str">
            <v>陳韋成</v>
          </cell>
          <cell r="D41">
            <v>37261</v>
          </cell>
          <cell r="E41">
            <v>6105</v>
          </cell>
          <cell r="H41">
            <v>615</v>
          </cell>
        </row>
        <row r="42">
          <cell r="B42" t="str">
            <v>call off</v>
          </cell>
          <cell r="C42" t="str">
            <v>陳韋成</v>
          </cell>
          <cell r="D42">
            <v>37272</v>
          </cell>
          <cell r="E42">
            <v>6205</v>
          </cell>
          <cell r="H42">
            <v>4200</v>
          </cell>
        </row>
        <row r="43">
          <cell r="B43" t="str">
            <v>PR</v>
          </cell>
          <cell r="C43" t="str">
            <v>黃志成</v>
          </cell>
          <cell r="D43">
            <v>37278</v>
          </cell>
          <cell r="E43">
            <v>6206</v>
          </cell>
          <cell r="F43" t="str">
            <v>K3-4F後段牆面修繕工程</v>
          </cell>
          <cell r="G43" t="str">
            <v>M201280002</v>
          </cell>
          <cell r="H43">
            <v>13000</v>
          </cell>
        </row>
        <row r="44">
          <cell r="B44" t="str">
            <v>PR</v>
          </cell>
          <cell r="C44" t="str">
            <v>黃志成</v>
          </cell>
          <cell r="D44">
            <v>37287</v>
          </cell>
          <cell r="E44">
            <v>6206</v>
          </cell>
          <cell r="F44" t="str">
            <v>K3-1F後段牆鋁修修繕工和</v>
          </cell>
          <cell r="G44" t="str">
            <v>M202050001</v>
          </cell>
          <cell r="H44">
            <v>8140</v>
          </cell>
        </row>
        <row r="45">
          <cell r="B45" t="str">
            <v>PR</v>
          </cell>
          <cell r="C45" t="str">
            <v>李春億</v>
          </cell>
          <cell r="D45">
            <v>37267</v>
          </cell>
          <cell r="E45">
            <v>6207</v>
          </cell>
          <cell r="F45" t="str">
            <v>K5-2F（A214站）ESD接地銅線及地板更新</v>
          </cell>
          <cell r="G45" t="str">
            <v>M201190002</v>
          </cell>
          <cell r="H45">
            <v>48100</v>
          </cell>
        </row>
        <row r="46">
          <cell r="B46" t="str">
            <v>call off</v>
          </cell>
          <cell r="C46" t="str">
            <v>周文豪</v>
          </cell>
          <cell r="D46">
            <v>37270</v>
          </cell>
          <cell r="E46">
            <v>6500</v>
          </cell>
          <cell r="H46">
            <v>1380</v>
          </cell>
        </row>
        <row r="47">
          <cell r="B47" t="str">
            <v>call off</v>
          </cell>
          <cell r="C47" t="str">
            <v>馬清宮</v>
          </cell>
          <cell r="D47">
            <v>37277</v>
          </cell>
          <cell r="E47">
            <v>6500</v>
          </cell>
          <cell r="H47">
            <v>3694</v>
          </cell>
        </row>
        <row r="48">
          <cell r="B48" t="str">
            <v>PR</v>
          </cell>
          <cell r="C48" t="str">
            <v>曾志銘</v>
          </cell>
          <cell r="D48">
            <v>37267</v>
          </cell>
          <cell r="E48" t="str">
            <v>650Q</v>
          </cell>
          <cell r="F48" t="str">
            <v>K3空壓機房防水工程</v>
          </cell>
          <cell r="G48" t="str">
            <v>M201170004</v>
          </cell>
          <cell r="H48">
            <v>18000</v>
          </cell>
        </row>
        <row r="49">
          <cell r="B49" t="str">
            <v>PR</v>
          </cell>
          <cell r="C49" t="str">
            <v>黃志成</v>
          </cell>
          <cell r="D49">
            <v>37278</v>
          </cell>
          <cell r="E49" t="str">
            <v>650X</v>
          </cell>
          <cell r="F49" t="str">
            <v>K5-地下室廢水池隔間工程</v>
          </cell>
          <cell r="G49" t="str">
            <v>M201280001</v>
          </cell>
          <cell r="H49">
            <v>111500</v>
          </cell>
        </row>
        <row r="50">
          <cell r="B50" t="str">
            <v>PR</v>
          </cell>
          <cell r="C50" t="str">
            <v>林國盛</v>
          </cell>
          <cell r="D50">
            <v>37281</v>
          </cell>
          <cell r="E50" t="str">
            <v>650V</v>
          </cell>
          <cell r="F50" t="str">
            <v>K5-東側1F安全門修理</v>
          </cell>
          <cell r="G50" t="str">
            <v>M201300002</v>
          </cell>
          <cell r="H50">
            <v>9600</v>
          </cell>
        </row>
        <row r="51">
          <cell r="A51" t="str">
            <v>管制值</v>
          </cell>
          <cell r="B51">
            <v>276944</v>
          </cell>
          <cell r="D51" t="str">
            <v>小計</v>
          </cell>
          <cell r="E51">
            <v>264879</v>
          </cell>
        </row>
        <row r="52">
          <cell r="A52" t="str">
            <v>E22</v>
          </cell>
          <cell r="B52" t="str">
            <v>PR</v>
          </cell>
          <cell r="C52" t="str">
            <v>蕭家豪</v>
          </cell>
          <cell r="D52">
            <v>37258</v>
          </cell>
          <cell r="E52">
            <v>6500</v>
          </cell>
          <cell r="F52" t="str">
            <v>東亞日光燈管</v>
          </cell>
          <cell r="H52">
            <v>10000</v>
          </cell>
        </row>
        <row r="53">
          <cell r="B53" t="str">
            <v>PR</v>
          </cell>
          <cell r="C53" t="str">
            <v>蕭家豪</v>
          </cell>
          <cell r="D53">
            <v>37257</v>
          </cell>
          <cell r="E53">
            <v>6500</v>
          </cell>
          <cell r="F53" t="str">
            <v>K3-600RT冷卻水塔蝶閥工程</v>
          </cell>
          <cell r="G53" t="str">
            <v>M201070005</v>
          </cell>
          <cell r="H53">
            <v>156000</v>
          </cell>
        </row>
        <row r="54">
          <cell r="B54" t="str">
            <v>PR</v>
          </cell>
          <cell r="C54" t="str">
            <v>李崇銘</v>
          </cell>
          <cell r="D54">
            <v>37274</v>
          </cell>
          <cell r="E54">
            <v>6500</v>
          </cell>
          <cell r="F54" t="str">
            <v>東亞日光燈管 FL40D</v>
          </cell>
          <cell r="G54" t="str">
            <v>M201280007</v>
          </cell>
          <cell r="H54">
            <v>10000</v>
          </cell>
        </row>
        <row r="55">
          <cell r="B55" t="str">
            <v>call off</v>
          </cell>
          <cell r="C55" t="str">
            <v>虞積仁</v>
          </cell>
          <cell r="D55">
            <v>37278</v>
          </cell>
          <cell r="E55">
            <v>6500</v>
          </cell>
          <cell r="H55">
            <v>1336</v>
          </cell>
        </row>
        <row r="56">
          <cell r="B56" t="str">
            <v>PR</v>
          </cell>
          <cell r="C56" t="str">
            <v>郭孟淵</v>
          </cell>
          <cell r="D56">
            <v>37287</v>
          </cell>
          <cell r="E56">
            <v>6500</v>
          </cell>
          <cell r="F56" t="str">
            <v>K2-P8機台排放污水池抽水管路修繕工程</v>
          </cell>
          <cell r="G56" t="str">
            <v>M202050005</v>
          </cell>
          <cell r="H56">
            <v>60000</v>
          </cell>
        </row>
        <row r="57">
          <cell r="B57" t="str">
            <v>PR</v>
          </cell>
          <cell r="C57" t="str">
            <v>郭孟淵</v>
          </cell>
          <cell r="D57">
            <v>37287</v>
          </cell>
          <cell r="E57">
            <v>6500</v>
          </cell>
          <cell r="F57" t="str">
            <v>K2化糞池污水泵浦更換新品</v>
          </cell>
          <cell r="G57" t="str">
            <v>M202050006</v>
          </cell>
          <cell r="H57">
            <v>16000</v>
          </cell>
        </row>
        <row r="58">
          <cell r="B58" t="str">
            <v>PR</v>
          </cell>
          <cell r="C58" t="str">
            <v>陳韋成</v>
          </cell>
          <cell r="D58">
            <v>37286</v>
          </cell>
          <cell r="E58" t="str">
            <v>650V</v>
          </cell>
          <cell r="F58" t="str">
            <v>日光燈管 40W.20W</v>
          </cell>
          <cell r="G58" t="str">
            <v>M202050012</v>
          </cell>
          <cell r="H58">
            <v>6700</v>
          </cell>
        </row>
        <row r="59">
          <cell r="B59" t="str">
            <v>call off</v>
          </cell>
          <cell r="C59" t="str">
            <v>蔡慶隆</v>
          </cell>
          <cell r="D59">
            <v>37286</v>
          </cell>
          <cell r="E59">
            <v>6104</v>
          </cell>
          <cell r="H59">
            <v>1565</v>
          </cell>
        </row>
        <row r="60">
          <cell r="B60" t="str">
            <v>PR</v>
          </cell>
          <cell r="C60" t="str">
            <v>蔡榮輝</v>
          </cell>
          <cell r="D60">
            <v>37263</v>
          </cell>
          <cell r="E60">
            <v>6204</v>
          </cell>
          <cell r="F60" t="str">
            <v>K3-2F電鍍區加凡爾工程</v>
          </cell>
          <cell r="G60" t="str">
            <v>M201110002</v>
          </cell>
          <cell r="H60">
            <v>5000</v>
          </cell>
        </row>
        <row r="61">
          <cell r="B61" t="str">
            <v>call off</v>
          </cell>
          <cell r="C61" t="str">
            <v>郭孟淵</v>
          </cell>
          <cell r="D61">
            <v>37266</v>
          </cell>
          <cell r="E61">
            <v>4120</v>
          </cell>
          <cell r="H61">
            <v>9700</v>
          </cell>
        </row>
        <row r="62">
          <cell r="B62" t="str">
            <v>PR</v>
          </cell>
          <cell r="C62" t="str">
            <v>郭孟淵</v>
          </cell>
          <cell r="D62">
            <v>37271</v>
          </cell>
          <cell r="E62">
            <v>4140</v>
          </cell>
          <cell r="F62" t="str">
            <v>K3-1F電鍍區供應自來水DI水管路配管施工</v>
          </cell>
          <cell r="G62" t="str">
            <v>M202050016</v>
          </cell>
          <cell r="H62">
            <v>92000</v>
          </cell>
        </row>
        <row r="63">
          <cell r="B63" t="str">
            <v>PR</v>
          </cell>
          <cell r="C63" t="str">
            <v>陳韋成</v>
          </cell>
          <cell r="D63">
            <v>37286</v>
          </cell>
          <cell r="E63">
            <v>6109</v>
          </cell>
          <cell r="F63" t="str">
            <v>三波長太陽種燈具</v>
          </cell>
          <cell r="G63" t="str">
            <v>M202160002</v>
          </cell>
          <cell r="H63">
            <v>7400</v>
          </cell>
        </row>
        <row r="64">
          <cell r="B64" t="str">
            <v>PR</v>
          </cell>
          <cell r="C64" t="str">
            <v>伍展逸</v>
          </cell>
          <cell r="D64">
            <v>37265</v>
          </cell>
          <cell r="E64">
            <v>6900</v>
          </cell>
          <cell r="F64" t="str">
            <v>K5 Bumping白色日光燈  型號：FL 40D/38C</v>
          </cell>
          <cell r="G64" t="str">
            <v>M202050007</v>
          </cell>
          <cell r="H64">
            <v>2500</v>
          </cell>
        </row>
        <row r="65">
          <cell r="A65" t="str">
            <v>管制值</v>
          </cell>
          <cell r="B65">
            <v>132100</v>
          </cell>
          <cell r="D65" t="str">
            <v>小計</v>
          </cell>
          <cell r="E65">
            <v>378201</v>
          </cell>
        </row>
        <row r="66">
          <cell r="A66" t="str">
            <v>E23</v>
          </cell>
          <cell r="B66" t="str">
            <v>PR</v>
          </cell>
          <cell r="C66" t="str">
            <v>林國盛</v>
          </cell>
          <cell r="D66">
            <v>37257</v>
          </cell>
          <cell r="E66" t="str">
            <v>650V</v>
          </cell>
          <cell r="F66" t="str">
            <v>K5-電梯車廂鋼板修理</v>
          </cell>
          <cell r="G66" t="str">
            <v>M201110001</v>
          </cell>
          <cell r="H66">
            <v>43000</v>
          </cell>
        </row>
        <row r="67">
          <cell r="B67" t="str">
            <v>PR</v>
          </cell>
          <cell r="C67" t="str">
            <v>林國盛</v>
          </cell>
          <cell r="D67">
            <v>37270</v>
          </cell>
          <cell r="E67" t="str">
            <v>650V</v>
          </cell>
          <cell r="F67" t="str">
            <v>K5-C1電梯故障檢修</v>
          </cell>
          <cell r="G67" t="str">
            <v>M201190001</v>
          </cell>
          <cell r="H67">
            <v>29900</v>
          </cell>
        </row>
        <row r="68">
          <cell r="B68" t="str">
            <v>call off</v>
          </cell>
          <cell r="C68" t="str">
            <v>蔡啟仁</v>
          </cell>
          <cell r="D68">
            <v>37273</v>
          </cell>
          <cell r="E68" t="str">
            <v>650V</v>
          </cell>
          <cell r="F68" t="str">
            <v>RO濾心組</v>
          </cell>
          <cell r="H68">
            <v>4400</v>
          </cell>
        </row>
        <row r="69">
          <cell r="B69" t="str">
            <v>PR</v>
          </cell>
          <cell r="C69" t="str">
            <v>郭孟淵</v>
          </cell>
          <cell r="D69">
            <v>37270</v>
          </cell>
          <cell r="E69">
            <v>6500</v>
          </cell>
          <cell r="F69" t="str">
            <v>桌上型電話機、電腦用插線刀</v>
          </cell>
          <cell r="G69" t="str">
            <v>M201180008</v>
          </cell>
          <cell r="H69">
            <v>16800</v>
          </cell>
        </row>
        <row r="70">
          <cell r="B70" t="str">
            <v>PR</v>
          </cell>
          <cell r="C70" t="str">
            <v>張家祥</v>
          </cell>
          <cell r="D70">
            <v>37273</v>
          </cell>
          <cell r="E70">
            <v>6500</v>
          </cell>
          <cell r="F70" t="str">
            <v>K6/K8廣播及監控系統定維保養合約</v>
          </cell>
          <cell r="G70" t="str">
            <v>M201210004</v>
          </cell>
          <cell r="H70">
            <v>20000</v>
          </cell>
        </row>
        <row r="71">
          <cell r="B71" t="str">
            <v>call off</v>
          </cell>
          <cell r="C71" t="str">
            <v>葉書宏</v>
          </cell>
          <cell r="D71">
            <v>37274</v>
          </cell>
          <cell r="E71">
            <v>6500</v>
          </cell>
          <cell r="H71">
            <v>780</v>
          </cell>
        </row>
        <row r="72">
          <cell r="B72" t="str">
            <v>PR</v>
          </cell>
          <cell r="C72" t="str">
            <v>施文洲</v>
          </cell>
          <cell r="D72">
            <v>37278</v>
          </cell>
          <cell r="E72">
            <v>6500</v>
          </cell>
          <cell r="F72" t="str">
            <v>速博長途電話系統申請</v>
          </cell>
          <cell r="G72" t="str">
            <v>M201280005</v>
          </cell>
          <cell r="H72">
            <v>40000</v>
          </cell>
        </row>
        <row r="73">
          <cell r="B73" t="str">
            <v>PR</v>
          </cell>
          <cell r="C73" t="str">
            <v>袁常浩</v>
          </cell>
          <cell r="D73">
            <v>37280</v>
          </cell>
          <cell r="E73">
            <v>6500</v>
          </cell>
          <cell r="F73" t="str">
            <v>DOWMR-3核子級樹</v>
          </cell>
          <cell r="G73" t="str">
            <v>M201300003</v>
          </cell>
          <cell r="H73">
            <v>144000</v>
          </cell>
        </row>
        <row r="74">
          <cell r="B74" t="str">
            <v>PR</v>
          </cell>
          <cell r="C74" t="str">
            <v>蔡啟仁</v>
          </cell>
          <cell r="D74">
            <v>37280</v>
          </cell>
          <cell r="E74">
            <v>6500</v>
          </cell>
          <cell r="F74" t="str">
            <v>飲水機水質菌數檢驗</v>
          </cell>
          <cell r="G74" t="str">
            <v>M201310003</v>
          </cell>
          <cell r="H74">
            <v>20960</v>
          </cell>
        </row>
        <row r="75">
          <cell r="B75" t="str">
            <v>PR</v>
          </cell>
          <cell r="C75" t="str">
            <v>劉啟泰</v>
          </cell>
          <cell r="D75">
            <v>37259</v>
          </cell>
          <cell r="E75">
            <v>6400</v>
          </cell>
          <cell r="F75" t="str">
            <v>電話內線卡</v>
          </cell>
          <cell r="H75">
            <v>16000</v>
          </cell>
        </row>
        <row r="76">
          <cell r="B76" t="str">
            <v>PR</v>
          </cell>
          <cell r="C76" t="str">
            <v>蔡榮輝</v>
          </cell>
          <cell r="D76">
            <v>37257</v>
          </cell>
          <cell r="E76" t="str">
            <v>650Q</v>
          </cell>
          <cell r="F76" t="str">
            <v>K3-1F～4F前段廣播工程</v>
          </cell>
          <cell r="H76">
            <v>220000</v>
          </cell>
        </row>
        <row r="77">
          <cell r="B77" t="str">
            <v>PR</v>
          </cell>
          <cell r="C77" t="str">
            <v>劉啟泰</v>
          </cell>
          <cell r="D77">
            <v>37277</v>
          </cell>
          <cell r="E77">
            <v>6101</v>
          </cell>
          <cell r="F77" t="str">
            <v>CT-4電池充電器 ＃1115</v>
          </cell>
          <cell r="G77" t="str">
            <v>M201240003</v>
          </cell>
          <cell r="H77">
            <v>2250</v>
          </cell>
        </row>
        <row r="78">
          <cell r="B78" t="str">
            <v>call off</v>
          </cell>
          <cell r="C78" t="str">
            <v xml:space="preserve">翁恒棋 </v>
          </cell>
          <cell r="D78">
            <v>37260</v>
          </cell>
          <cell r="E78">
            <v>6201</v>
          </cell>
          <cell r="F78" t="str">
            <v>RO膜.UV燈組</v>
          </cell>
          <cell r="H78">
            <v>50400</v>
          </cell>
        </row>
        <row r="79">
          <cell r="B79" t="str">
            <v>call off</v>
          </cell>
          <cell r="C79" t="str">
            <v>陳韋成</v>
          </cell>
          <cell r="D79">
            <v>37261</v>
          </cell>
          <cell r="E79">
            <v>6105</v>
          </cell>
          <cell r="H79">
            <v>910</v>
          </cell>
        </row>
        <row r="80">
          <cell r="B80" t="str">
            <v>call off</v>
          </cell>
          <cell r="C80" t="str">
            <v>蔡啟仁</v>
          </cell>
          <cell r="D80">
            <v>37273</v>
          </cell>
          <cell r="E80">
            <v>6205</v>
          </cell>
          <cell r="F80" t="str">
            <v>RO濾心組</v>
          </cell>
          <cell r="H80">
            <v>15800</v>
          </cell>
        </row>
        <row r="81">
          <cell r="B81" t="str">
            <v>call off</v>
          </cell>
          <cell r="C81" t="str">
            <v>蔡榮輝</v>
          </cell>
          <cell r="D81">
            <v>37264</v>
          </cell>
          <cell r="E81">
            <v>6000</v>
          </cell>
          <cell r="H81">
            <v>2000</v>
          </cell>
        </row>
        <row r="82">
          <cell r="B82" t="str">
            <v>PR</v>
          </cell>
          <cell r="C82" t="str">
            <v>劉啟泰</v>
          </cell>
          <cell r="D82">
            <v>37279</v>
          </cell>
          <cell r="E82">
            <v>4600</v>
          </cell>
          <cell r="F82" t="str">
            <v>CT-4電池充電器 ＃3945</v>
          </cell>
          <cell r="G82" t="str">
            <v>M202020002</v>
          </cell>
          <cell r="H82">
            <v>2250</v>
          </cell>
        </row>
        <row r="83">
          <cell r="B83" t="str">
            <v>call off</v>
          </cell>
          <cell r="C83" t="str">
            <v>蔡啟仁</v>
          </cell>
          <cell r="D83">
            <v>37273</v>
          </cell>
          <cell r="E83">
            <v>6209</v>
          </cell>
          <cell r="F83" t="str">
            <v>RO濾心組</v>
          </cell>
          <cell r="H83">
            <v>14400</v>
          </cell>
        </row>
        <row r="84">
          <cell r="B84" t="str">
            <v>call off</v>
          </cell>
          <cell r="C84" t="str">
            <v>蔡啟仁</v>
          </cell>
          <cell r="D84">
            <v>37273</v>
          </cell>
          <cell r="E84">
            <v>6109</v>
          </cell>
          <cell r="F84" t="str">
            <v>RO濾心組</v>
          </cell>
          <cell r="H84">
            <v>8800</v>
          </cell>
        </row>
        <row r="85">
          <cell r="B85" t="str">
            <v>call off</v>
          </cell>
          <cell r="C85" t="str">
            <v>翁恒棋</v>
          </cell>
          <cell r="D85">
            <v>37287</v>
          </cell>
          <cell r="E85">
            <v>6700</v>
          </cell>
          <cell r="H85">
            <v>16800</v>
          </cell>
        </row>
        <row r="86">
          <cell r="B86" t="str">
            <v>call off</v>
          </cell>
          <cell r="C86" t="str">
            <v>翁恒棋</v>
          </cell>
          <cell r="D86">
            <v>37287</v>
          </cell>
          <cell r="E86">
            <v>6103</v>
          </cell>
          <cell r="H86">
            <v>25200</v>
          </cell>
        </row>
        <row r="87">
          <cell r="B87" t="str">
            <v>PR</v>
          </cell>
          <cell r="C87" t="str">
            <v>劉啟泰</v>
          </cell>
          <cell r="D87">
            <v>37277</v>
          </cell>
          <cell r="E87">
            <v>5200</v>
          </cell>
          <cell r="F87" t="str">
            <v>電話機</v>
          </cell>
          <cell r="G87" t="str">
            <v>M201280010</v>
          </cell>
          <cell r="H87">
            <v>2500</v>
          </cell>
        </row>
        <row r="88">
          <cell r="A88" t="str">
            <v>管制值</v>
          </cell>
          <cell r="B88">
            <v>517760</v>
          </cell>
          <cell r="D88" t="str">
            <v>小計</v>
          </cell>
          <cell r="E88">
            <v>697150</v>
          </cell>
        </row>
        <row r="89">
          <cell r="A89" t="str">
            <v>E24</v>
          </cell>
          <cell r="B89" t="str">
            <v>PR</v>
          </cell>
          <cell r="C89" t="str">
            <v>伍展逸</v>
          </cell>
          <cell r="D89">
            <v>37258</v>
          </cell>
          <cell r="E89">
            <v>6900</v>
          </cell>
          <cell r="F89" t="str">
            <v>K5-Bumping重流爐排氣伸縮管</v>
          </cell>
          <cell r="G89" t="str">
            <v>M201100007</v>
          </cell>
          <cell r="H89">
            <v>9200</v>
          </cell>
        </row>
        <row r="90">
          <cell r="B90" t="str">
            <v>PR</v>
          </cell>
          <cell r="C90" t="str">
            <v>黃士峰</v>
          </cell>
          <cell r="D90">
            <v>37257</v>
          </cell>
          <cell r="E90">
            <v>6500</v>
          </cell>
          <cell r="G90" t="str">
            <v>M201050004</v>
          </cell>
          <cell r="H90">
            <v>7200</v>
          </cell>
        </row>
        <row r="91">
          <cell r="B91" t="str">
            <v>PR</v>
          </cell>
          <cell r="C91" t="str">
            <v>蕭家豪</v>
          </cell>
          <cell r="D91">
            <v>37260</v>
          </cell>
          <cell r="E91">
            <v>6500</v>
          </cell>
          <cell r="F91" t="str">
            <v>P6-2  2＃2冷卻水塔散熱風車馬達</v>
          </cell>
          <cell r="G91" t="str">
            <v>M201100004</v>
          </cell>
          <cell r="H91">
            <v>22400</v>
          </cell>
        </row>
        <row r="92">
          <cell r="B92" t="str">
            <v>call off</v>
          </cell>
          <cell r="C92" t="str">
            <v>蔡榮輝</v>
          </cell>
          <cell r="D92">
            <v>37264</v>
          </cell>
          <cell r="E92">
            <v>6500</v>
          </cell>
          <cell r="H92">
            <v>65</v>
          </cell>
        </row>
        <row r="93">
          <cell r="B93" t="str">
            <v>PR</v>
          </cell>
          <cell r="C93" t="str">
            <v>嚴賜盛</v>
          </cell>
          <cell r="D93">
            <v>37264</v>
          </cell>
          <cell r="E93">
            <v>6500</v>
          </cell>
          <cell r="F93" t="str">
            <v>理研輔助電驛</v>
          </cell>
          <cell r="G93" t="str">
            <v>M201100009</v>
          </cell>
          <cell r="H93">
            <v>925</v>
          </cell>
        </row>
        <row r="94">
          <cell r="B94" t="str">
            <v>PR</v>
          </cell>
          <cell r="C94" t="str">
            <v>紀志忠</v>
          </cell>
          <cell r="D94">
            <v>37264</v>
          </cell>
          <cell r="E94">
            <v>6500</v>
          </cell>
          <cell r="F94" t="str">
            <v>空氣霧化噴嘴</v>
          </cell>
          <cell r="G94" t="str">
            <v>M201100008</v>
          </cell>
          <cell r="H94">
            <v>18400</v>
          </cell>
        </row>
        <row r="95">
          <cell r="B95" t="str">
            <v>PR</v>
          </cell>
          <cell r="C95" t="str">
            <v>周文豪</v>
          </cell>
          <cell r="D95">
            <v>37268</v>
          </cell>
          <cell r="E95">
            <v>6500</v>
          </cell>
          <cell r="F95" t="str">
            <v>自動排氣閥尺寸-3/4〞</v>
          </cell>
          <cell r="G95" t="str">
            <v>M201180006</v>
          </cell>
          <cell r="H95">
            <v>4020</v>
          </cell>
        </row>
        <row r="96">
          <cell r="B96" t="str">
            <v>PR</v>
          </cell>
          <cell r="C96" t="str">
            <v>張光明</v>
          </cell>
          <cell r="D96">
            <v>37271</v>
          </cell>
          <cell r="E96">
            <v>6500</v>
          </cell>
          <cell r="F96" t="str">
            <v>K5-純水機旁冷氣機修復</v>
          </cell>
          <cell r="G96" t="str">
            <v>M201180005</v>
          </cell>
          <cell r="H96">
            <v>13800</v>
          </cell>
        </row>
        <row r="97">
          <cell r="B97" t="str">
            <v>call off</v>
          </cell>
          <cell r="C97" t="str">
            <v>楊明龍</v>
          </cell>
          <cell r="D97">
            <v>37271</v>
          </cell>
          <cell r="E97">
            <v>6500</v>
          </cell>
          <cell r="F97" t="str">
            <v xml:space="preserve"> </v>
          </cell>
          <cell r="H97">
            <v>220</v>
          </cell>
        </row>
        <row r="98">
          <cell r="B98" t="str">
            <v>call off</v>
          </cell>
          <cell r="C98" t="str">
            <v>楊明龍</v>
          </cell>
          <cell r="D98">
            <v>37270</v>
          </cell>
          <cell r="E98">
            <v>6500</v>
          </cell>
          <cell r="H98">
            <v>960</v>
          </cell>
        </row>
        <row r="99">
          <cell r="B99" t="str">
            <v>call off</v>
          </cell>
          <cell r="C99" t="str">
            <v>楊明龍</v>
          </cell>
          <cell r="D99">
            <v>37273</v>
          </cell>
          <cell r="E99">
            <v>6500</v>
          </cell>
          <cell r="H99">
            <v>2400</v>
          </cell>
        </row>
        <row r="100">
          <cell r="B100" t="str">
            <v>PR</v>
          </cell>
          <cell r="C100" t="str">
            <v xml:space="preserve">陳俊男 </v>
          </cell>
          <cell r="D100">
            <v>37274</v>
          </cell>
          <cell r="E100">
            <v>6500</v>
          </cell>
          <cell r="F100" t="str">
            <v>真空幫浦、真空吸引杯</v>
          </cell>
          <cell r="G100" t="str">
            <v>M201230001</v>
          </cell>
          <cell r="H100">
            <v>14000</v>
          </cell>
        </row>
        <row r="101">
          <cell r="B101" t="str">
            <v>call off</v>
          </cell>
          <cell r="C101" t="str">
            <v>蔡慶隆</v>
          </cell>
          <cell r="D101">
            <v>37274</v>
          </cell>
          <cell r="E101">
            <v>6500</v>
          </cell>
          <cell r="H101">
            <v>8460</v>
          </cell>
        </row>
        <row r="102">
          <cell r="B102" t="str">
            <v>PR</v>
          </cell>
          <cell r="C102" t="str">
            <v>翁恒棋</v>
          </cell>
          <cell r="D102">
            <v>37273</v>
          </cell>
          <cell r="E102">
            <v>6500</v>
          </cell>
          <cell r="F102" t="str">
            <v>K1-1＃冷卻風扇馬達損壞請購（1/2HP 6P馬達）</v>
          </cell>
          <cell r="G102" t="str">
            <v>M201280011</v>
          </cell>
          <cell r="H102">
            <v>6500</v>
          </cell>
        </row>
        <row r="103">
          <cell r="B103" t="str">
            <v>PR</v>
          </cell>
          <cell r="C103" t="str">
            <v>蔡慶隆</v>
          </cell>
          <cell r="D103">
            <v>37274</v>
          </cell>
          <cell r="E103">
            <v>6500</v>
          </cell>
          <cell r="F103" t="str">
            <v>K3.K4冰水機藥洗口改善工程</v>
          </cell>
          <cell r="G103" t="str">
            <v>M201280008</v>
          </cell>
          <cell r="H103">
            <v>30000</v>
          </cell>
        </row>
        <row r="104">
          <cell r="B104" t="str">
            <v>PR</v>
          </cell>
          <cell r="C104" t="str">
            <v>黃士峰</v>
          </cell>
          <cell r="D104">
            <v>37284</v>
          </cell>
          <cell r="E104">
            <v>6500</v>
          </cell>
          <cell r="F104" t="str">
            <v>馬達軸封更換</v>
          </cell>
          <cell r="G104" t="str">
            <v>M201310002</v>
          </cell>
          <cell r="H104">
            <v>30000</v>
          </cell>
        </row>
        <row r="105">
          <cell r="B105" t="str">
            <v>PR</v>
          </cell>
          <cell r="C105" t="str">
            <v>翁恒棋</v>
          </cell>
          <cell r="D105">
            <v>37284</v>
          </cell>
          <cell r="E105">
            <v>6500</v>
          </cell>
          <cell r="F105" t="str">
            <v>600RT冷卻水塔灑水頭  K3-P6-2-2 ＃</v>
          </cell>
          <cell r="G105" t="str">
            <v>M202010001</v>
          </cell>
          <cell r="H105">
            <v>28000</v>
          </cell>
        </row>
        <row r="106">
          <cell r="B106" t="str">
            <v>PR</v>
          </cell>
          <cell r="C106" t="str">
            <v>劉啟泰</v>
          </cell>
          <cell r="D106">
            <v>37286</v>
          </cell>
          <cell r="E106">
            <v>6500</v>
          </cell>
          <cell r="F106" t="str">
            <v>濕度控制器/ H615A</v>
          </cell>
          <cell r="G106" t="str">
            <v>M202020003</v>
          </cell>
          <cell r="H106">
            <v>10925</v>
          </cell>
        </row>
        <row r="107">
          <cell r="B107" t="str">
            <v>call off</v>
          </cell>
          <cell r="C107" t="str">
            <v>翁恒棋</v>
          </cell>
          <cell r="D107">
            <v>37287</v>
          </cell>
          <cell r="E107">
            <v>6500</v>
          </cell>
          <cell r="H107">
            <v>9186</v>
          </cell>
        </row>
        <row r="108">
          <cell r="B108" t="str">
            <v>call off</v>
          </cell>
          <cell r="C108" t="str">
            <v>蔡慶隆</v>
          </cell>
          <cell r="D108">
            <v>37286</v>
          </cell>
          <cell r="E108">
            <v>6500</v>
          </cell>
          <cell r="H108">
            <v>7170</v>
          </cell>
        </row>
        <row r="109">
          <cell r="B109" t="str">
            <v>call off</v>
          </cell>
          <cell r="C109" t="str">
            <v>蔡慶隆</v>
          </cell>
          <cell r="D109">
            <v>37286</v>
          </cell>
          <cell r="E109">
            <v>6500</v>
          </cell>
          <cell r="H109">
            <v>5800</v>
          </cell>
        </row>
        <row r="110">
          <cell r="B110" t="str">
            <v>PR</v>
          </cell>
          <cell r="C110" t="str">
            <v>蔡慶隆</v>
          </cell>
          <cell r="D110">
            <v>37286</v>
          </cell>
          <cell r="E110">
            <v>6500</v>
          </cell>
          <cell r="F110" t="str">
            <v>25HP馬達避震器 UM202</v>
          </cell>
          <cell r="G110" t="str">
            <v>M202050013</v>
          </cell>
          <cell r="H110">
            <v>9240</v>
          </cell>
        </row>
        <row r="111">
          <cell r="B111" t="str">
            <v>PR</v>
          </cell>
          <cell r="C111" t="str">
            <v>戴文清</v>
          </cell>
          <cell r="D111">
            <v>37271</v>
          </cell>
          <cell r="E111" t="str">
            <v>650V</v>
          </cell>
          <cell r="F111" t="str">
            <v>逆止閥 9061</v>
          </cell>
          <cell r="G111" t="str">
            <v>M201210007</v>
          </cell>
          <cell r="H111">
            <v>1500</v>
          </cell>
        </row>
        <row r="112">
          <cell r="B112" t="str">
            <v>PR</v>
          </cell>
          <cell r="C112" t="str">
            <v>陳信男</v>
          </cell>
          <cell r="D112">
            <v>37263</v>
          </cell>
          <cell r="E112" t="str">
            <v>650V</v>
          </cell>
          <cell r="F112" t="str">
            <v>K5 Bumping冰水機感溫器及工資</v>
          </cell>
          <cell r="G112" t="str">
            <v>M201100005</v>
          </cell>
          <cell r="H112">
            <v>11700</v>
          </cell>
        </row>
        <row r="113">
          <cell r="B113" t="str">
            <v>call off</v>
          </cell>
          <cell r="C113" t="str">
            <v>陳韋成</v>
          </cell>
          <cell r="D113">
            <v>37261</v>
          </cell>
          <cell r="E113" t="str">
            <v>650V</v>
          </cell>
          <cell r="H113">
            <v>7372</v>
          </cell>
        </row>
        <row r="114">
          <cell r="B114" t="str">
            <v>PR</v>
          </cell>
          <cell r="C114" t="str">
            <v>陳坤村</v>
          </cell>
          <cell r="D114">
            <v>37280</v>
          </cell>
          <cell r="E114" t="str">
            <v>650v</v>
          </cell>
          <cell r="F114" t="str">
            <v>K5-9F空調箱SCR改善工程</v>
          </cell>
          <cell r="G114" t="str">
            <v>M201290005</v>
          </cell>
          <cell r="H114">
            <v>28400</v>
          </cell>
        </row>
        <row r="115">
          <cell r="B115" t="str">
            <v>PR</v>
          </cell>
          <cell r="C115" t="str">
            <v>陳韋成</v>
          </cell>
          <cell r="D115">
            <v>37280</v>
          </cell>
          <cell r="E115" t="str">
            <v>650v</v>
          </cell>
          <cell r="F115" t="str">
            <v>Y-Δ Relay 30sec 220v TRD-N</v>
          </cell>
          <cell r="G115" t="str">
            <v>M201290004</v>
          </cell>
          <cell r="H115">
            <v>1320</v>
          </cell>
        </row>
        <row r="116">
          <cell r="B116" t="str">
            <v>PR</v>
          </cell>
          <cell r="C116" t="str">
            <v>陳坤煌</v>
          </cell>
          <cell r="D116">
            <v>37287</v>
          </cell>
          <cell r="E116" t="str">
            <v>650V</v>
          </cell>
          <cell r="F116" t="str">
            <v>900RT 冷卻水塔（LRC）7.5HP風扇馬達損壞更換</v>
          </cell>
          <cell r="G116" t="str">
            <v>M202050009</v>
          </cell>
          <cell r="H116">
            <v>27000</v>
          </cell>
        </row>
        <row r="117">
          <cell r="B117" t="str">
            <v>PR</v>
          </cell>
          <cell r="C117" t="str">
            <v>戴文清</v>
          </cell>
          <cell r="D117">
            <v>37287</v>
          </cell>
          <cell r="E117" t="str">
            <v>650V</v>
          </cell>
          <cell r="F117" t="str">
            <v>電子式電壓錶 CSM-321AN</v>
          </cell>
          <cell r="G117" t="str">
            <v>M202050011</v>
          </cell>
          <cell r="H117">
            <v>3600</v>
          </cell>
        </row>
        <row r="118">
          <cell r="B118" t="str">
            <v>PR</v>
          </cell>
          <cell r="C118" t="str">
            <v>廖進雄</v>
          </cell>
          <cell r="D118">
            <v>37283</v>
          </cell>
          <cell r="E118" t="str">
            <v>650V</v>
          </cell>
          <cell r="F118" t="str">
            <v>K5-8F水洗塔軸承更換</v>
          </cell>
          <cell r="G118" t="str">
            <v>M201310004</v>
          </cell>
          <cell r="H118">
            <v>51656</v>
          </cell>
        </row>
        <row r="119">
          <cell r="B119" t="str">
            <v>call off</v>
          </cell>
          <cell r="C119" t="str">
            <v>陳韋成</v>
          </cell>
          <cell r="D119">
            <v>37280</v>
          </cell>
          <cell r="E119" t="str">
            <v>650V</v>
          </cell>
          <cell r="H119">
            <v>611</v>
          </cell>
        </row>
        <row r="120">
          <cell r="B120" t="str">
            <v>PR</v>
          </cell>
          <cell r="C120" t="str">
            <v>嚴賜盛</v>
          </cell>
          <cell r="D120">
            <v>37284</v>
          </cell>
          <cell r="E120" t="str">
            <v>650R</v>
          </cell>
          <cell r="F120" t="str">
            <v>200HP馬達（空壓機）線圈重新纏繞處理</v>
          </cell>
          <cell r="G120" t="str">
            <v>M201310005</v>
          </cell>
          <cell r="H120">
            <v>56000</v>
          </cell>
        </row>
        <row r="121">
          <cell r="B121" t="str">
            <v>PR</v>
          </cell>
          <cell r="C121" t="str">
            <v>陳韋成</v>
          </cell>
          <cell r="D121">
            <v>37264</v>
          </cell>
          <cell r="E121">
            <v>6102</v>
          </cell>
          <cell r="F121" t="str">
            <v>東亞安定器40W*220V</v>
          </cell>
          <cell r="H121">
            <v>18000</v>
          </cell>
        </row>
        <row r="122">
          <cell r="B122" t="str">
            <v>PR</v>
          </cell>
          <cell r="C122" t="str">
            <v>袁常浩</v>
          </cell>
          <cell r="D122">
            <v>37264</v>
          </cell>
          <cell r="E122">
            <v>6710</v>
          </cell>
          <cell r="F122" t="str">
            <v>K4洗銲針室遷至IQA管路工程</v>
          </cell>
          <cell r="H122">
            <v>20000</v>
          </cell>
        </row>
        <row r="123">
          <cell r="B123" t="str">
            <v>PR</v>
          </cell>
          <cell r="C123" t="str">
            <v>陳信男</v>
          </cell>
          <cell r="D123">
            <v>37267</v>
          </cell>
          <cell r="E123">
            <v>6105</v>
          </cell>
          <cell r="F123" t="str">
            <v>K5-5F 烤箱抽氣管路修理</v>
          </cell>
          <cell r="G123" t="str">
            <v>M201180002</v>
          </cell>
          <cell r="H123">
            <v>10750</v>
          </cell>
        </row>
        <row r="124">
          <cell r="B124" t="str">
            <v>PR</v>
          </cell>
          <cell r="C124" t="str">
            <v>黃士峰</v>
          </cell>
          <cell r="D124">
            <v>37271</v>
          </cell>
          <cell r="E124">
            <v>6900</v>
          </cell>
          <cell r="F124" t="str">
            <v>K5 Bumping舊PCW迴水流至BF儲存桶工程</v>
          </cell>
          <cell r="G124" t="str">
            <v>M201280015</v>
          </cell>
        </row>
        <row r="125">
          <cell r="B125" t="str">
            <v>PR</v>
          </cell>
          <cell r="C125" t="str">
            <v>李崇銘</v>
          </cell>
          <cell r="D125">
            <v>37278</v>
          </cell>
          <cell r="E125">
            <v>5200</v>
          </cell>
          <cell r="F125" t="str">
            <v>K6-2F-30RT箱型冷氣檢修工程</v>
          </cell>
          <cell r="G125" t="str">
            <v>M201290001</v>
          </cell>
          <cell r="H125">
            <v>35000</v>
          </cell>
        </row>
        <row r="126">
          <cell r="B126" t="str">
            <v>PR</v>
          </cell>
          <cell r="C126" t="str">
            <v>郭孟淵</v>
          </cell>
          <cell r="D126">
            <v>37279</v>
          </cell>
          <cell r="E126">
            <v>4120</v>
          </cell>
          <cell r="F126" t="str">
            <v>K1-BF廚房管路修改及抽水泵浦更換工程…..</v>
          </cell>
          <cell r="G126" t="str">
            <v>M202020004</v>
          </cell>
          <cell r="H126">
            <v>27600</v>
          </cell>
        </row>
        <row r="127">
          <cell r="B127" t="str">
            <v>call off</v>
          </cell>
          <cell r="C127" t="str">
            <v>鐘育成</v>
          </cell>
          <cell r="D127">
            <v>37285</v>
          </cell>
          <cell r="E127">
            <v>6204</v>
          </cell>
          <cell r="H127">
            <v>3100</v>
          </cell>
        </row>
        <row r="128">
          <cell r="B128" t="str">
            <v>call off</v>
          </cell>
          <cell r="C128" t="str">
            <v>蔡慶隆</v>
          </cell>
          <cell r="D128">
            <v>37281</v>
          </cell>
          <cell r="E128">
            <v>6204</v>
          </cell>
          <cell r="H128">
            <v>150</v>
          </cell>
        </row>
        <row r="129">
          <cell r="A129" t="str">
            <v>管制值</v>
          </cell>
          <cell r="B129">
            <v>579053</v>
          </cell>
          <cell r="D129" t="str">
            <v>小計</v>
          </cell>
          <cell r="E129">
            <v>542630</v>
          </cell>
        </row>
        <row r="130">
          <cell r="A130" t="str">
            <v>E25</v>
          </cell>
          <cell r="B130" t="str">
            <v>Call off</v>
          </cell>
          <cell r="C130" t="str">
            <v>鐘育成</v>
          </cell>
          <cell r="D130">
            <v>37260</v>
          </cell>
          <cell r="E130">
            <v>6500</v>
          </cell>
          <cell r="H130">
            <v>3680</v>
          </cell>
        </row>
        <row r="131">
          <cell r="B131" t="str">
            <v>Call off</v>
          </cell>
          <cell r="C131" t="str">
            <v>翁恒棋</v>
          </cell>
          <cell r="D131">
            <v>37260</v>
          </cell>
          <cell r="E131">
            <v>6500</v>
          </cell>
          <cell r="H131">
            <v>5560</v>
          </cell>
        </row>
        <row r="132">
          <cell r="B132" t="str">
            <v>Call off</v>
          </cell>
          <cell r="C132" t="str">
            <v>紀志忠</v>
          </cell>
          <cell r="D132">
            <v>37261</v>
          </cell>
          <cell r="E132">
            <v>6500</v>
          </cell>
          <cell r="H132">
            <v>9310</v>
          </cell>
        </row>
        <row r="133">
          <cell r="B133" t="str">
            <v>Call off</v>
          </cell>
          <cell r="C133" t="str">
            <v>翁恒棋</v>
          </cell>
          <cell r="D133">
            <v>37264</v>
          </cell>
          <cell r="E133">
            <v>6500</v>
          </cell>
          <cell r="H133">
            <v>2100</v>
          </cell>
        </row>
        <row r="134">
          <cell r="B134" t="str">
            <v>PR</v>
          </cell>
          <cell r="C134" t="str">
            <v>蔡榮輝</v>
          </cell>
          <cell r="D134">
            <v>37264</v>
          </cell>
          <cell r="E134">
            <v>6500</v>
          </cell>
          <cell r="F134" t="str">
            <v>華新麗華 60m㎡*1c</v>
          </cell>
          <cell r="G134" t="str">
            <v>M201100010</v>
          </cell>
          <cell r="H134">
            <v>2010</v>
          </cell>
        </row>
        <row r="135">
          <cell r="B135" t="str">
            <v>call off</v>
          </cell>
          <cell r="C135" t="str">
            <v>翁恒棋</v>
          </cell>
          <cell r="D135">
            <v>37265</v>
          </cell>
          <cell r="E135">
            <v>6500</v>
          </cell>
          <cell r="H135">
            <v>5500</v>
          </cell>
        </row>
        <row r="136">
          <cell r="B136" t="str">
            <v>call off</v>
          </cell>
          <cell r="C136" t="str">
            <v>虞積仁</v>
          </cell>
          <cell r="D136">
            <v>37274</v>
          </cell>
          <cell r="E136">
            <v>6500</v>
          </cell>
          <cell r="F136" t="str">
            <v>濾心、濾袋</v>
          </cell>
          <cell r="H136">
            <v>99280</v>
          </cell>
        </row>
        <row r="137">
          <cell r="B137" t="str">
            <v>PR</v>
          </cell>
          <cell r="C137" t="str">
            <v>蔡慶隆</v>
          </cell>
          <cell r="D137">
            <v>37274</v>
          </cell>
          <cell r="E137">
            <v>6500</v>
          </cell>
          <cell r="F137" t="str">
            <v>除垢劑（晨倍）</v>
          </cell>
          <cell r="G137" t="str">
            <v>M201280009</v>
          </cell>
          <cell r="H137">
            <v>31800</v>
          </cell>
        </row>
        <row r="138">
          <cell r="B138" t="str">
            <v>call off</v>
          </cell>
          <cell r="C138" t="str">
            <v>虞積仁</v>
          </cell>
          <cell r="D138">
            <v>37278</v>
          </cell>
          <cell r="E138">
            <v>6500</v>
          </cell>
          <cell r="H138">
            <v>36260</v>
          </cell>
        </row>
        <row r="139">
          <cell r="B139" t="str">
            <v>PR</v>
          </cell>
          <cell r="C139" t="str">
            <v>陳信男</v>
          </cell>
          <cell r="D139">
            <v>37267</v>
          </cell>
          <cell r="E139" t="str">
            <v>650V</v>
          </cell>
          <cell r="F139" t="str">
            <v>水垢劑</v>
          </cell>
          <cell r="G139" t="str">
            <v>M201170002</v>
          </cell>
          <cell r="H139">
            <v>21200</v>
          </cell>
        </row>
        <row r="140">
          <cell r="B140" t="str">
            <v>PR</v>
          </cell>
          <cell r="C140" t="str">
            <v>戴文清</v>
          </cell>
          <cell r="D140">
            <v>37267</v>
          </cell>
          <cell r="E140" t="str">
            <v>650V</v>
          </cell>
          <cell r="F140" t="str">
            <v>油過濾器</v>
          </cell>
          <cell r="G140" t="str">
            <v>M201170003</v>
          </cell>
          <cell r="H140">
            <v>87074</v>
          </cell>
        </row>
        <row r="141">
          <cell r="B141" t="str">
            <v>PR</v>
          </cell>
          <cell r="C141" t="str">
            <v>陳進源</v>
          </cell>
          <cell r="D141">
            <v>37267</v>
          </cell>
          <cell r="E141" t="str">
            <v>650V</v>
          </cell>
          <cell r="F141" t="str">
            <v>電磁閥KIT250010-337</v>
          </cell>
          <cell r="G141" t="str">
            <v>M201170001</v>
          </cell>
          <cell r="H141">
            <v>20580</v>
          </cell>
        </row>
        <row r="142">
          <cell r="B142" t="str">
            <v>PR</v>
          </cell>
          <cell r="C142" t="str">
            <v>陳進源</v>
          </cell>
          <cell r="D142">
            <v>37272</v>
          </cell>
          <cell r="E142" t="str">
            <v>650V</v>
          </cell>
          <cell r="F142" t="str">
            <v>空氣過濾器250007-838.839</v>
          </cell>
          <cell r="G142" t="str">
            <v>M201230002</v>
          </cell>
          <cell r="H142">
            <v>289478</v>
          </cell>
        </row>
        <row r="143">
          <cell r="B143" t="str">
            <v>call off</v>
          </cell>
          <cell r="C143" t="str">
            <v>陳韋成</v>
          </cell>
          <cell r="D143">
            <v>37261</v>
          </cell>
          <cell r="E143" t="str">
            <v>650V</v>
          </cell>
          <cell r="H143">
            <v>34796</v>
          </cell>
        </row>
        <row r="144">
          <cell r="B144" t="str">
            <v>PR</v>
          </cell>
          <cell r="C144" t="str">
            <v>曾志銘</v>
          </cell>
          <cell r="D144">
            <v>37287</v>
          </cell>
          <cell r="E144" t="str">
            <v>650Q</v>
          </cell>
          <cell r="F144" t="str">
            <v>K3廠200HP空壓機E組年度保養</v>
          </cell>
          <cell r="G144" t="str">
            <v>M202050004</v>
          </cell>
          <cell r="H144">
            <v>90000</v>
          </cell>
        </row>
        <row r="145">
          <cell r="B145" t="str">
            <v>PR</v>
          </cell>
          <cell r="C145" t="str">
            <v>嚴賜盛</v>
          </cell>
          <cell r="D145">
            <v>37278</v>
          </cell>
          <cell r="E145" t="str">
            <v>650R</v>
          </cell>
          <cell r="F145" t="str">
            <v>除垢劑（晨倍）、催化劑</v>
          </cell>
          <cell r="G145" t="str">
            <v>M201280003</v>
          </cell>
          <cell r="H145">
            <v>16600</v>
          </cell>
        </row>
        <row r="146">
          <cell r="B146" t="str">
            <v>Call off</v>
          </cell>
          <cell r="C146" t="str">
            <v>紀志忠</v>
          </cell>
          <cell r="D146">
            <v>37261</v>
          </cell>
          <cell r="E146">
            <v>6008</v>
          </cell>
          <cell r="H146">
            <v>7800</v>
          </cell>
        </row>
        <row r="147">
          <cell r="B147" t="str">
            <v>Call off</v>
          </cell>
          <cell r="C147" t="str">
            <v>紀志忠</v>
          </cell>
          <cell r="D147">
            <v>37261</v>
          </cell>
          <cell r="E147">
            <v>6006</v>
          </cell>
          <cell r="H147">
            <v>11620</v>
          </cell>
        </row>
        <row r="148">
          <cell r="B148" t="str">
            <v>Call off</v>
          </cell>
          <cell r="C148" t="str">
            <v>紀志忠</v>
          </cell>
          <cell r="D148">
            <v>37261</v>
          </cell>
          <cell r="E148">
            <v>6004</v>
          </cell>
          <cell r="H148">
            <v>5690</v>
          </cell>
        </row>
        <row r="149">
          <cell r="B149" t="str">
            <v>Call off</v>
          </cell>
          <cell r="C149" t="str">
            <v>紀志忠</v>
          </cell>
          <cell r="D149">
            <v>37261</v>
          </cell>
          <cell r="E149">
            <v>6003</v>
          </cell>
          <cell r="H149">
            <v>5690</v>
          </cell>
        </row>
        <row r="150">
          <cell r="B150" t="str">
            <v>Call off</v>
          </cell>
          <cell r="C150" t="str">
            <v>紀志忠</v>
          </cell>
          <cell r="D150">
            <v>37261</v>
          </cell>
          <cell r="E150">
            <v>6001</v>
          </cell>
          <cell r="H150">
            <v>9800</v>
          </cell>
        </row>
        <row r="151">
          <cell r="B151" t="str">
            <v>PR</v>
          </cell>
          <cell r="C151" t="str">
            <v>張家祥</v>
          </cell>
          <cell r="D151">
            <v>37287</v>
          </cell>
          <cell r="E151">
            <v>6500</v>
          </cell>
          <cell r="F151" t="str">
            <v>日月光廠區發電機保養保合約（共17部：91.2.1～91.12.31</v>
          </cell>
          <cell r="H151">
            <v>31818</v>
          </cell>
        </row>
        <row r="152">
          <cell r="A152" t="str">
            <v>管制值</v>
          </cell>
          <cell r="B152">
            <v>625865</v>
          </cell>
          <cell r="D152" t="str">
            <v>小計</v>
          </cell>
          <cell r="E152">
            <v>827646</v>
          </cell>
        </row>
        <row r="153">
          <cell r="A153" t="str">
            <v>E27</v>
          </cell>
          <cell r="B153" t="str">
            <v>Call off</v>
          </cell>
          <cell r="C153" t="str">
            <v>楊明龍</v>
          </cell>
          <cell r="D153">
            <v>37263</v>
          </cell>
          <cell r="E153">
            <v>4800</v>
          </cell>
          <cell r="H153">
            <v>4800</v>
          </cell>
        </row>
        <row r="154">
          <cell r="A154" t="str">
            <v>管制值</v>
          </cell>
          <cell r="B154">
            <v>470000</v>
          </cell>
          <cell r="D154" t="str">
            <v>小計</v>
          </cell>
          <cell r="E154">
            <v>4800</v>
          </cell>
        </row>
        <row r="155">
          <cell r="A155" t="str">
            <v>E28</v>
          </cell>
          <cell r="B155" t="str">
            <v>PR</v>
          </cell>
          <cell r="C155" t="str">
            <v>曾志銘</v>
          </cell>
          <cell r="D155">
            <v>37257</v>
          </cell>
          <cell r="E155" t="str">
            <v>650R</v>
          </cell>
          <cell r="F155" t="str">
            <v>K3東側化糞池排放水工程</v>
          </cell>
          <cell r="H155">
            <v>165000</v>
          </cell>
        </row>
        <row r="156">
          <cell r="B156" t="str">
            <v>Call off</v>
          </cell>
          <cell r="C156" t="str">
            <v>陳怡萱</v>
          </cell>
          <cell r="D156">
            <v>37261</v>
          </cell>
          <cell r="E156">
            <v>6500</v>
          </cell>
          <cell r="F156" t="str">
            <v>COD測試劑</v>
          </cell>
          <cell r="H156">
            <v>6000</v>
          </cell>
        </row>
        <row r="157">
          <cell r="B157" t="str">
            <v>Call off</v>
          </cell>
          <cell r="C157" t="str">
            <v>陳怡萱</v>
          </cell>
          <cell r="D157">
            <v>37275</v>
          </cell>
          <cell r="E157">
            <v>6500</v>
          </cell>
          <cell r="H157">
            <v>1427</v>
          </cell>
        </row>
        <row r="158">
          <cell r="A158" t="str">
            <v>管制值</v>
          </cell>
          <cell r="B158">
            <v>39000</v>
          </cell>
          <cell r="D158" t="str">
            <v>小計</v>
          </cell>
          <cell r="E158">
            <v>172427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單說明"/>
      <sheetName val="表1.基本資料"/>
      <sheetName val="表2.排放源鑑別"/>
      <sheetName val="表3.活動數據"/>
      <sheetName val="排放源下拉式選單"/>
      <sheetName val="表4.定量盤查"/>
      <sheetName val="表5.排放係數"/>
      <sheetName val="表6.1溫室氣體排放量(範疇1-2)"/>
      <sheetName val="表6.2溫室氣體排放量 (範疇1&amp;2, 類別1-15)"/>
      <sheetName val="表7.數據品質分析"/>
      <sheetName val="表8.不確定分析"/>
      <sheetName val="附表1"/>
      <sheetName val="附表2"/>
      <sheetName val="Data 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4">
          <cell r="C4" t="str">
            <v/>
          </cell>
          <cell r="P4" t="e">
            <v>#N/A</v>
          </cell>
        </row>
        <row r="6">
          <cell r="C6" t="str">
            <v/>
          </cell>
          <cell r="P6" t="e">
            <v>#N/A</v>
          </cell>
        </row>
        <row r="17">
          <cell r="C17" t="str">
            <v/>
          </cell>
          <cell r="P17" t="e">
            <v>#N/A</v>
          </cell>
        </row>
      </sheetData>
      <sheetData sheetId="6" refreshError="1"/>
      <sheetData sheetId="7">
        <row r="12">
          <cell r="J1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紫希 熊" id="{31E0967E-74BC-4EA7-AD1A-D64B31C6FECE}" userId="eef44c877884d435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A49D-D7B9-404C-BBF0-A9866C60D230}">
  <sheetPr>
    <tabColor theme="9"/>
  </sheetPr>
  <dimension ref="A1:D26"/>
  <sheetViews>
    <sheetView showGridLines="0" zoomScale="50" zoomScaleNormal="50" workbookViewId="0">
      <selection activeCell="J7" sqref="J7"/>
    </sheetView>
  </sheetViews>
  <sheetFormatPr defaultColWidth="8.83203125" defaultRowHeight="15.75" customHeight="1"/>
  <cols>
    <col min="1" max="4" width="27.83203125" style="2" customWidth="1"/>
    <col min="5" max="16384" width="8.83203125" style="1"/>
  </cols>
  <sheetData>
    <row r="1" spans="1:4" ht="30" customHeight="1">
      <c r="A1" s="37" t="s">
        <v>87</v>
      </c>
      <c r="B1" s="38"/>
      <c r="C1" s="38"/>
      <c r="D1" s="39"/>
    </row>
    <row r="2" spans="1:4" ht="30" customHeight="1">
      <c r="A2" s="8" t="s">
        <v>94</v>
      </c>
      <c r="B2" s="8"/>
      <c r="C2" s="8" t="s">
        <v>95</v>
      </c>
      <c r="D2" s="8"/>
    </row>
    <row r="3" spans="1:4" ht="30" customHeight="1">
      <c r="A3" s="8"/>
      <c r="B3" s="8"/>
      <c r="C3" s="8" t="s">
        <v>96</v>
      </c>
      <c r="D3" s="8"/>
    </row>
    <row r="4" spans="1:4" ht="30" customHeight="1">
      <c r="A4" s="40" t="s">
        <v>88</v>
      </c>
      <c r="B4" s="41"/>
      <c r="C4" s="41"/>
      <c r="D4" s="42"/>
    </row>
    <row r="5" spans="1:4" ht="30" customHeight="1">
      <c r="A5" s="6" t="s">
        <v>89</v>
      </c>
      <c r="B5" s="23" t="s">
        <v>105</v>
      </c>
      <c r="C5" s="24"/>
      <c r="D5" s="25"/>
    </row>
    <row r="6" spans="1:4" ht="30" customHeight="1">
      <c r="A6" s="6" t="s">
        <v>90</v>
      </c>
      <c r="B6" s="23" t="s">
        <v>105</v>
      </c>
      <c r="C6" s="24"/>
      <c r="D6" s="25"/>
    </row>
    <row r="7" spans="1:4" ht="30" customHeight="1">
      <c r="A7" s="40" t="s">
        <v>91</v>
      </c>
      <c r="B7" s="41"/>
      <c r="C7" s="41"/>
      <c r="D7" s="42"/>
    </row>
    <row r="8" spans="1:4" ht="30" customHeight="1">
      <c r="A8" s="7" t="s">
        <v>97</v>
      </c>
      <c r="B8" s="23" t="s">
        <v>105</v>
      </c>
      <c r="C8" s="24"/>
      <c r="D8" s="25"/>
    </row>
    <row r="9" spans="1:4" ht="30" customHeight="1">
      <c r="A9" s="7" t="s">
        <v>98</v>
      </c>
      <c r="B9" s="23" t="s">
        <v>105</v>
      </c>
      <c r="C9" s="24"/>
      <c r="D9" s="25"/>
    </row>
    <row r="10" spans="1:4" ht="30" customHeight="1">
      <c r="A10" s="7" t="s">
        <v>99</v>
      </c>
      <c r="B10" s="23" t="s">
        <v>105</v>
      </c>
      <c r="C10" s="24"/>
      <c r="D10" s="25"/>
    </row>
    <row r="11" spans="1:4" ht="30" customHeight="1">
      <c r="A11" s="7" t="s">
        <v>100</v>
      </c>
      <c r="B11" s="23" t="s">
        <v>106</v>
      </c>
      <c r="C11" s="24"/>
      <c r="D11" s="25"/>
    </row>
    <row r="12" spans="1:4" ht="30" customHeight="1">
      <c r="A12" s="7" t="s">
        <v>101</v>
      </c>
      <c r="B12" s="23" t="s">
        <v>105</v>
      </c>
      <c r="C12" s="24"/>
      <c r="D12" s="25"/>
    </row>
    <row r="13" spans="1:4" ht="30" customHeight="1">
      <c r="A13" s="7" t="s">
        <v>102</v>
      </c>
      <c r="B13" s="23" t="s">
        <v>105</v>
      </c>
      <c r="C13" s="24"/>
      <c r="D13" s="25"/>
    </row>
    <row r="14" spans="1:4" ht="30" customHeight="1">
      <c r="A14" s="7" t="s">
        <v>103</v>
      </c>
      <c r="B14" s="23" t="s">
        <v>105</v>
      </c>
      <c r="C14" s="24"/>
      <c r="D14" s="25"/>
    </row>
    <row r="15" spans="1:4" ht="30" customHeight="1">
      <c r="A15" s="7" t="s">
        <v>104</v>
      </c>
      <c r="B15" s="23" t="s">
        <v>105</v>
      </c>
      <c r="C15" s="24"/>
      <c r="D15" s="25"/>
    </row>
    <row r="16" spans="1:4" ht="30" customHeight="1">
      <c r="A16" s="26" t="s">
        <v>92</v>
      </c>
      <c r="B16" s="27"/>
      <c r="C16" s="27"/>
      <c r="D16" s="28"/>
    </row>
    <row r="17" spans="1:4" ht="30" customHeight="1">
      <c r="A17" s="29" t="s">
        <v>107</v>
      </c>
      <c r="B17" s="30"/>
      <c r="C17" s="31" t="s">
        <v>93</v>
      </c>
      <c r="D17" s="32"/>
    </row>
    <row r="18" spans="1:4" ht="30" customHeight="1">
      <c r="A18" s="33" t="s">
        <v>105</v>
      </c>
      <c r="B18" s="34"/>
      <c r="C18" s="35" t="s">
        <v>105</v>
      </c>
      <c r="D18" s="36"/>
    </row>
    <row r="19" spans="1:4" ht="30" customHeight="1">
      <c r="A19" s="19"/>
      <c r="B19" s="20"/>
      <c r="C19" s="21"/>
      <c r="D19" s="22"/>
    </row>
    <row r="20" spans="1:4" ht="30" customHeight="1">
      <c r="A20" s="9"/>
      <c r="B20" s="10"/>
      <c r="C20" s="17"/>
      <c r="D20" s="18"/>
    </row>
    <row r="21" spans="1:4" ht="30" customHeight="1">
      <c r="A21" s="9"/>
      <c r="B21" s="10"/>
      <c r="C21" s="17"/>
      <c r="D21" s="18"/>
    </row>
    <row r="22" spans="1:4" ht="30" customHeight="1">
      <c r="A22" s="9"/>
      <c r="B22" s="10"/>
      <c r="C22" s="17"/>
      <c r="D22" s="18"/>
    </row>
    <row r="23" spans="1:4" ht="30" customHeight="1">
      <c r="A23" s="9"/>
      <c r="B23" s="10"/>
      <c r="C23" s="17"/>
      <c r="D23" s="18"/>
    </row>
    <row r="24" spans="1:4" ht="30" customHeight="1">
      <c r="A24" s="9"/>
      <c r="B24" s="10"/>
      <c r="C24" s="17"/>
      <c r="D24" s="18"/>
    </row>
    <row r="25" spans="1:4" ht="30" customHeight="1">
      <c r="A25" s="9"/>
      <c r="B25" s="10"/>
      <c r="C25" s="11"/>
      <c r="D25" s="12"/>
    </row>
    <row r="26" spans="1:4" ht="15.75" customHeight="1" thickBot="1">
      <c r="A26" s="13"/>
      <c r="B26" s="14"/>
      <c r="C26" s="15"/>
      <c r="D26" s="16"/>
    </row>
  </sheetData>
  <mergeCells count="34">
    <mergeCell ref="B14:D14"/>
    <mergeCell ref="A1:D1"/>
    <mergeCell ref="A4:D4"/>
    <mergeCell ref="B5:D5"/>
    <mergeCell ref="B6:D6"/>
    <mergeCell ref="A7:D7"/>
    <mergeCell ref="B8:D8"/>
    <mergeCell ref="B9:D9"/>
    <mergeCell ref="B10:D10"/>
    <mergeCell ref="B11:D11"/>
    <mergeCell ref="B12:D12"/>
    <mergeCell ref="B13:D13"/>
    <mergeCell ref="B15:D15"/>
    <mergeCell ref="A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5:B25"/>
    <mergeCell ref="C25:D25"/>
    <mergeCell ref="A26:B26"/>
    <mergeCell ref="C26:D26"/>
    <mergeCell ref="A22:B22"/>
    <mergeCell ref="C22:D22"/>
    <mergeCell ref="A23:B23"/>
    <mergeCell ref="C23:D23"/>
    <mergeCell ref="A24:B24"/>
    <mergeCell ref="C24:D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DC24-1493-4F62-8755-11CBFE3CE6FB}">
  <sheetPr>
    <tabColor theme="9"/>
  </sheetPr>
  <dimension ref="A1:Q91"/>
  <sheetViews>
    <sheetView tabSelected="1" zoomScale="50" zoomScaleNormal="50" workbookViewId="0">
      <selection activeCell="C13" sqref="C13"/>
    </sheetView>
  </sheetViews>
  <sheetFormatPr defaultColWidth="8.83203125" defaultRowHeight="25" customHeight="1"/>
  <cols>
    <col min="1" max="1" width="30.83203125" style="85" customWidth="1"/>
    <col min="2" max="2" width="74.5" style="85" customWidth="1"/>
    <col min="3" max="3" width="37.08203125" style="85" customWidth="1"/>
    <col min="4" max="4" width="17.83203125" style="86" customWidth="1"/>
    <col min="5" max="5" width="17.83203125" style="87" customWidth="1"/>
    <col min="6" max="6" width="17.83203125" style="88" customWidth="1"/>
    <col min="7" max="7" width="17.83203125" style="92" customWidth="1"/>
    <col min="8" max="8" width="17.83203125" style="87" customWidth="1"/>
    <col min="9" max="9" width="17.83203125" style="88" customWidth="1"/>
    <col min="10" max="10" width="17.83203125" style="92" customWidth="1"/>
    <col min="11" max="11" width="22.83203125" style="100" customWidth="1"/>
    <col min="12" max="12" width="22.83203125" style="101" customWidth="1"/>
    <col min="13" max="13" width="22.83203125" style="87" customWidth="1"/>
    <col min="14" max="14" width="22.83203125" style="88" customWidth="1"/>
    <col min="15" max="15" width="30.83203125" style="88" customWidth="1"/>
    <col min="16" max="17" width="10.83203125" style="72" customWidth="1"/>
    <col min="18" max="16384" width="8.83203125" style="52"/>
  </cols>
  <sheetData>
    <row r="1" spans="1:17" ht="22" customHeight="1">
      <c r="A1" s="43" t="s">
        <v>108</v>
      </c>
      <c r="B1" s="44"/>
      <c r="C1" s="44"/>
      <c r="D1" s="45"/>
      <c r="E1" s="46"/>
      <c r="F1" s="47"/>
      <c r="G1" s="47"/>
      <c r="H1" s="46"/>
      <c r="I1" s="48"/>
      <c r="J1" s="48"/>
      <c r="K1" s="49"/>
      <c r="L1" s="50"/>
      <c r="M1" s="46"/>
      <c r="N1" s="46"/>
      <c r="O1" s="46"/>
      <c r="P1" s="51"/>
      <c r="Q1" s="51"/>
    </row>
    <row r="2" spans="1:17" ht="25" customHeight="1">
      <c r="A2" s="53" t="s">
        <v>109</v>
      </c>
      <c r="B2" s="53"/>
      <c r="C2" s="53" t="s">
        <v>110</v>
      </c>
      <c r="D2" s="54" t="s">
        <v>111</v>
      </c>
      <c r="E2" s="53" t="s">
        <v>112</v>
      </c>
      <c r="F2" s="53"/>
      <c r="G2" s="53"/>
      <c r="H2" s="53" t="s">
        <v>113</v>
      </c>
      <c r="I2" s="53"/>
      <c r="J2" s="53"/>
      <c r="K2" s="55" t="s">
        <v>114</v>
      </c>
      <c r="L2" s="55"/>
      <c r="M2" s="53" t="s">
        <v>115</v>
      </c>
      <c r="N2" s="53"/>
      <c r="O2" s="56" t="s">
        <v>116</v>
      </c>
      <c r="P2" s="57" t="s">
        <v>117</v>
      </c>
      <c r="Q2" s="58"/>
    </row>
    <row r="3" spans="1:17" ht="45" customHeight="1">
      <c r="A3" s="59" t="s">
        <v>118</v>
      </c>
      <c r="B3" s="59" t="s">
        <v>119</v>
      </c>
      <c r="C3" s="53"/>
      <c r="D3" s="54"/>
      <c r="E3" s="59" t="s">
        <v>120</v>
      </c>
      <c r="F3" s="59" t="s">
        <v>121</v>
      </c>
      <c r="G3" s="59" t="s">
        <v>122</v>
      </c>
      <c r="H3" s="59" t="s">
        <v>120</v>
      </c>
      <c r="I3" s="59" t="s">
        <v>121</v>
      </c>
      <c r="J3" s="59" t="s">
        <v>122</v>
      </c>
      <c r="K3" s="59" t="s">
        <v>120</v>
      </c>
      <c r="L3" s="59" t="s">
        <v>121</v>
      </c>
      <c r="M3" s="59" t="s">
        <v>120</v>
      </c>
      <c r="N3" s="59" t="s">
        <v>121</v>
      </c>
      <c r="O3" s="60"/>
      <c r="P3" s="57"/>
      <c r="Q3" s="58"/>
    </row>
    <row r="4" spans="1:17" ht="25" customHeight="1">
      <c r="A4" s="61" t="str">
        <f>'[2]表4.定量盤查'!C4</f>
        <v/>
      </c>
      <c r="B4" s="61" t="str">
        <f>'[2]表4.定量盤查'!C4</f>
        <v/>
      </c>
      <c r="C4" s="62" t="s">
        <v>123</v>
      </c>
      <c r="D4" s="63" t="e">
        <f>'[2]表4.定量盤查'!P4</f>
        <v>#N/A</v>
      </c>
      <c r="E4" s="64">
        <v>0.03</v>
      </c>
      <c r="F4" s="65">
        <v>0.03</v>
      </c>
      <c r="G4" s="66" t="s">
        <v>124</v>
      </c>
      <c r="H4" s="67">
        <v>3.2000000000000001E-2</v>
      </c>
      <c r="I4" s="68">
        <v>3.9E-2</v>
      </c>
      <c r="J4" s="69" t="s">
        <v>125</v>
      </c>
      <c r="K4" s="70">
        <f t="shared" ref="K4:L6" si="0">(E4^2+H4^2)^0.5</f>
        <v>4.3863424398922615E-2</v>
      </c>
      <c r="L4" s="68">
        <f t="shared" si="0"/>
        <v>4.9203658400570179E-2</v>
      </c>
      <c r="M4" s="70" t="e">
        <f t="shared" ref="M4:N6" si="1">(($D4*K4)^2)^0.5/$D4</f>
        <v>#N/A</v>
      </c>
      <c r="N4" s="68" t="e">
        <f t="shared" si="1"/>
        <v>#N/A</v>
      </c>
      <c r="O4" s="71"/>
      <c r="P4" s="72" t="e">
        <f t="shared" ref="P4:P6" si="2">(D4*M4)^2</f>
        <v>#N/A</v>
      </c>
      <c r="Q4" s="72" t="e">
        <f t="shared" ref="Q4:Q6" si="3">(D4*N4)^2</f>
        <v>#N/A</v>
      </c>
    </row>
    <row r="5" spans="1:17" ht="25" customHeight="1">
      <c r="A5" s="61" t="str">
        <f>'[2]表4.定量盤查'!C6</f>
        <v/>
      </c>
      <c r="B5" s="61" t="str">
        <f>'[2]表4.定量盤查'!C6</f>
        <v/>
      </c>
      <c r="C5" s="62" t="s">
        <v>123</v>
      </c>
      <c r="D5" s="63" t="e">
        <f>'[2]表4.定量盤查'!P6</f>
        <v>#N/A</v>
      </c>
      <c r="E5" s="67">
        <v>0.01</v>
      </c>
      <c r="F5" s="73">
        <v>0.01</v>
      </c>
      <c r="G5" s="74" t="s">
        <v>126</v>
      </c>
      <c r="H5" s="67">
        <v>2.5999999999999999E-2</v>
      </c>
      <c r="I5" s="68">
        <v>5.2999999999999999E-2</v>
      </c>
      <c r="J5" s="69" t="s">
        <v>125</v>
      </c>
      <c r="K5" s="70">
        <f t="shared" si="0"/>
        <v>2.7856776554368239E-2</v>
      </c>
      <c r="L5" s="68">
        <f t="shared" si="0"/>
        <v>5.39351462406472E-2</v>
      </c>
      <c r="M5" s="70" t="e">
        <f>(($D5*K5)^2)^0.5/$D5</f>
        <v>#N/A</v>
      </c>
      <c r="N5" s="68" t="e">
        <f t="shared" si="1"/>
        <v>#N/A</v>
      </c>
      <c r="O5" s="71"/>
      <c r="P5" s="72" t="e">
        <f t="shared" si="2"/>
        <v>#N/A</v>
      </c>
      <c r="Q5" s="72" t="e">
        <f t="shared" si="3"/>
        <v>#N/A</v>
      </c>
    </row>
    <row r="6" spans="1:17" ht="25" customHeight="1">
      <c r="A6" s="61" t="str">
        <f>'[2]表4.定量盤查'!C17</f>
        <v/>
      </c>
      <c r="B6" s="61" t="str">
        <f>'[2]表4.定量盤查'!C17</f>
        <v/>
      </c>
      <c r="C6" s="62" t="s">
        <v>123</v>
      </c>
      <c r="D6" s="63" t="e">
        <f>'[2]表4.定量盤查'!P17</f>
        <v>#N/A</v>
      </c>
      <c r="E6" s="67">
        <v>0.01</v>
      </c>
      <c r="F6" s="73">
        <v>0.01</v>
      </c>
      <c r="G6" s="74" t="s">
        <v>127</v>
      </c>
      <c r="H6" s="67">
        <v>7.0000000000000007E-2</v>
      </c>
      <c r="I6" s="73">
        <v>7.0000000000000007E-2</v>
      </c>
      <c r="J6" s="69" t="s">
        <v>125</v>
      </c>
      <c r="K6" s="70">
        <f t="shared" si="0"/>
        <v>7.0710678118654766E-2</v>
      </c>
      <c r="L6" s="68">
        <f t="shared" si="0"/>
        <v>7.0710678118654766E-2</v>
      </c>
      <c r="M6" s="70" t="e">
        <f t="shared" si="1"/>
        <v>#N/A</v>
      </c>
      <c r="N6" s="68" t="e">
        <f t="shared" si="1"/>
        <v>#N/A</v>
      </c>
      <c r="O6" s="71"/>
      <c r="P6" s="72" t="e">
        <f t="shared" si="2"/>
        <v>#N/A</v>
      </c>
      <c r="Q6" s="72" t="e">
        <f t="shared" si="3"/>
        <v>#N/A</v>
      </c>
    </row>
    <row r="7" spans="1:17" ht="25" customHeight="1">
      <c r="A7" s="75"/>
      <c r="B7" s="75"/>
      <c r="C7" s="75"/>
      <c r="D7" s="76"/>
      <c r="E7" s="77"/>
      <c r="F7" s="78"/>
      <c r="G7" s="79"/>
      <c r="H7" s="77"/>
      <c r="I7" s="80"/>
      <c r="J7" s="81"/>
      <c r="K7" s="82"/>
      <c r="L7" s="83"/>
      <c r="M7" s="84"/>
      <c r="N7" s="80"/>
      <c r="O7" s="80"/>
    </row>
    <row r="8" spans="1:17" ht="25" customHeight="1">
      <c r="G8" s="79"/>
      <c r="H8" s="77"/>
      <c r="I8" s="80"/>
      <c r="J8" s="81"/>
      <c r="K8" s="82"/>
      <c r="L8" s="83"/>
      <c r="M8" s="84"/>
      <c r="N8" s="80"/>
      <c r="O8" s="80"/>
    </row>
    <row r="9" spans="1:17" ht="25" customHeight="1">
      <c r="G9" s="79"/>
      <c r="H9" s="77"/>
      <c r="I9" s="80"/>
      <c r="J9" s="81"/>
      <c r="K9" s="82"/>
      <c r="L9" s="83"/>
      <c r="M9" s="84"/>
      <c r="N9" s="80"/>
      <c r="O9" s="80"/>
    </row>
    <row r="10" spans="1:17" ht="25" customHeight="1">
      <c r="G10" s="79"/>
      <c r="H10" s="77"/>
      <c r="I10" s="80"/>
      <c r="J10" s="81"/>
      <c r="K10" s="82"/>
      <c r="L10" s="83"/>
      <c r="M10" s="84"/>
      <c r="N10" s="80"/>
      <c r="O10" s="80"/>
    </row>
    <row r="11" spans="1:17" ht="25" customHeight="1">
      <c r="G11" s="79"/>
      <c r="H11" s="77"/>
      <c r="I11" s="80"/>
      <c r="J11" s="81"/>
      <c r="K11" s="82"/>
      <c r="L11" s="83"/>
      <c r="M11" s="84"/>
      <c r="N11" s="80"/>
      <c r="O11" s="80"/>
    </row>
    <row r="12" spans="1:17" ht="25" customHeight="1">
      <c r="G12" s="79"/>
      <c r="H12" s="77"/>
      <c r="I12" s="80"/>
      <c r="J12" s="81"/>
      <c r="K12" s="82"/>
      <c r="L12" s="83"/>
      <c r="M12" s="84"/>
      <c r="N12" s="80"/>
      <c r="O12" s="80"/>
    </row>
    <row r="13" spans="1:17" ht="25" customHeight="1">
      <c r="A13" s="75"/>
      <c r="B13" s="75"/>
      <c r="C13" s="75"/>
      <c r="D13" s="76"/>
      <c r="E13" s="77"/>
      <c r="F13" s="78"/>
      <c r="G13" s="79"/>
      <c r="H13" s="77"/>
      <c r="I13" s="80"/>
      <c r="J13" s="81"/>
      <c r="K13" s="82"/>
      <c r="L13" s="83"/>
      <c r="M13" s="84"/>
      <c r="N13" s="80"/>
      <c r="O13" s="80"/>
    </row>
    <row r="14" spans="1:17" ht="25" customHeight="1">
      <c r="A14" s="75"/>
      <c r="B14" s="75"/>
      <c r="C14" s="75"/>
      <c r="D14" s="76"/>
      <c r="E14" s="77"/>
      <c r="F14" s="78"/>
      <c r="G14" s="79"/>
      <c r="H14" s="77"/>
      <c r="I14" s="80"/>
      <c r="J14" s="81"/>
      <c r="K14" s="82"/>
      <c r="L14" s="83"/>
      <c r="M14" s="84"/>
      <c r="N14" s="80"/>
      <c r="O14" s="80"/>
    </row>
    <row r="15" spans="1:17" ht="25" customHeight="1">
      <c r="A15" s="75"/>
      <c r="B15" s="75"/>
      <c r="C15" s="75"/>
      <c r="D15" s="76"/>
      <c r="E15" s="77"/>
      <c r="F15" s="78"/>
      <c r="G15" s="79"/>
      <c r="H15" s="77"/>
      <c r="I15" s="80"/>
      <c r="J15" s="81"/>
      <c r="K15" s="82"/>
      <c r="L15" s="83"/>
      <c r="M15" s="84"/>
      <c r="N15" s="80"/>
      <c r="O15" s="80"/>
    </row>
    <row r="16" spans="1:17" ht="25" customHeight="1">
      <c r="A16" s="75"/>
      <c r="B16" s="75"/>
      <c r="C16" s="75"/>
      <c r="D16" s="76"/>
      <c r="E16" s="77"/>
      <c r="F16" s="78"/>
      <c r="G16" s="79"/>
      <c r="H16" s="77"/>
      <c r="I16" s="80"/>
      <c r="J16" s="81"/>
      <c r="K16" s="82"/>
      <c r="L16" s="83"/>
      <c r="M16" s="84"/>
      <c r="N16" s="80"/>
      <c r="O16" s="80"/>
    </row>
    <row r="17" spans="1:15" ht="25" customHeight="1">
      <c r="A17" s="75"/>
      <c r="B17" s="75"/>
      <c r="C17" s="75"/>
      <c r="D17" s="76"/>
      <c r="E17" s="77"/>
      <c r="F17" s="78"/>
      <c r="G17" s="79"/>
      <c r="H17" s="77"/>
      <c r="I17" s="80"/>
      <c r="J17" s="81"/>
      <c r="K17" s="82"/>
      <c r="L17" s="83"/>
      <c r="M17" s="84"/>
      <c r="N17" s="80"/>
      <c r="O17" s="80"/>
    </row>
    <row r="18" spans="1:15" ht="25" customHeight="1">
      <c r="A18" s="75"/>
      <c r="B18" s="75"/>
      <c r="C18" s="75"/>
      <c r="D18" s="76"/>
      <c r="E18" s="77"/>
      <c r="F18" s="78"/>
      <c r="G18" s="79"/>
      <c r="H18" s="77"/>
      <c r="I18" s="80"/>
      <c r="J18" s="81"/>
      <c r="K18" s="82"/>
      <c r="L18" s="83"/>
      <c r="M18" s="84"/>
      <c r="N18" s="80"/>
      <c r="O18" s="80"/>
    </row>
    <row r="19" spans="1:15" ht="25" customHeight="1" thickBot="1">
      <c r="A19" s="75"/>
      <c r="B19" s="75"/>
      <c r="C19" s="75"/>
      <c r="D19" s="76"/>
      <c r="E19" s="77"/>
      <c r="F19" s="78"/>
      <c r="G19" s="79"/>
      <c r="H19" s="77"/>
      <c r="I19" s="80"/>
      <c r="J19" s="81"/>
      <c r="K19" s="82"/>
      <c r="L19" s="83"/>
      <c r="M19" s="84"/>
      <c r="N19" s="80"/>
      <c r="O19" s="80"/>
    </row>
    <row r="20" spans="1:15" ht="25" customHeight="1">
      <c r="A20" s="102" t="s">
        <v>128</v>
      </c>
      <c r="B20" s="103"/>
      <c r="C20" s="103"/>
      <c r="D20" s="103"/>
      <c r="E20" s="103"/>
      <c r="F20" s="104"/>
      <c r="G20" s="79"/>
      <c r="H20" s="77"/>
      <c r="I20" s="80"/>
      <c r="J20" s="81"/>
      <c r="K20" s="82"/>
      <c r="L20" s="83"/>
      <c r="M20" s="84"/>
      <c r="N20" s="80"/>
      <c r="O20" s="80"/>
    </row>
    <row r="21" spans="1:15" ht="25" customHeight="1">
      <c r="A21" s="105" t="s">
        <v>129</v>
      </c>
      <c r="B21" s="53"/>
      <c r="C21" s="53" t="s">
        <v>130</v>
      </c>
      <c r="D21" s="53"/>
      <c r="E21" s="53"/>
      <c r="F21" s="106"/>
      <c r="G21" s="79"/>
      <c r="H21" s="77"/>
      <c r="I21" s="80"/>
      <c r="J21" s="81"/>
      <c r="K21" s="82"/>
      <c r="L21" s="83"/>
      <c r="M21" s="84"/>
      <c r="N21" s="80"/>
      <c r="O21" s="80"/>
    </row>
    <row r="22" spans="1:15" ht="25" customHeight="1">
      <c r="A22" s="105"/>
      <c r="B22" s="53"/>
      <c r="C22" s="53" t="s">
        <v>131</v>
      </c>
      <c r="D22" s="53"/>
      <c r="E22" s="53" t="s">
        <v>132</v>
      </c>
      <c r="F22" s="106"/>
      <c r="G22" s="79"/>
      <c r="H22" s="77"/>
      <c r="I22" s="80"/>
      <c r="J22" s="81"/>
      <c r="K22" s="82"/>
      <c r="L22" s="83"/>
      <c r="M22" s="84"/>
      <c r="N22" s="80"/>
      <c r="O22" s="80"/>
    </row>
    <row r="23" spans="1:15" ht="25" customHeight="1">
      <c r="A23" s="107" t="e">
        <f>SUM(D4:D6)/'[2]表6.1溫室氣體排放量(範疇1-2)'!J12</f>
        <v>#N/A</v>
      </c>
      <c r="B23" s="89"/>
      <c r="C23" s="90" t="e">
        <f>(SUM(P4:P6))^0.5/SUM(D4:D6)</f>
        <v>#N/A</v>
      </c>
      <c r="D23" s="90"/>
      <c r="E23" s="91" t="e">
        <f>(SUM(Q4:Q6))^0.5/SUM(D4:D6)</f>
        <v>#N/A</v>
      </c>
      <c r="F23" s="108"/>
      <c r="G23" s="79"/>
      <c r="H23" s="77"/>
      <c r="I23" s="80"/>
      <c r="J23" s="81"/>
      <c r="K23" s="82"/>
      <c r="L23" s="83"/>
      <c r="M23" s="84"/>
      <c r="N23" s="80"/>
      <c r="O23" s="80"/>
    </row>
    <row r="24" spans="1:15" ht="25" customHeight="1" thickBot="1">
      <c r="A24" s="109"/>
      <c r="B24" s="110"/>
      <c r="C24" s="111"/>
      <c r="D24" s="111"/>
      <c r="E24" s="112"/>
      <c r="F24" s="113"/>
      <c r="G24" s="79"/>
      <c r="H24" s="77"/>
      <c r="I24" s="80"/>
      <c r="J24" s="81"/>
      <c r="K24" s="82"/>
      <c r="L24" s="83"/>
      <c r="M24" s="84"/>
      <c r="N24" s="80"/>
      <c r="O24" s="80"/>
    </row>
    <row r="25" spans="1:15" ht="25" customHeight="1">
      <c r="A25" s="75"/>
      <c r="B25" s="75"/>
      <c r="C25" s="75"/>
      <c r="D25" s="76"/>
      <c r="E25" s="77"/>
      <c r="F25" s="78"/>
      <c r="G25" s="79"/>
      <c r="H25" s="77"/>
      <c r="I25" s="80"/>
      <c r="J25" s="81"/>
      <c r="K25" s="82"/>
      <c r="L25" s="83"/>
      <c r="M25" s="84"/>
      <c r="N25" s="80"/>
      <c r="O25" s="80"/>
    </row>
    <row r="26" spans="1:15" ht="25" customHeight="1">
      <c r="A26" s="75"/>
      <c r="B26" s="75"/>
      <c r="C26" s="75"/>
      <c r="D26" s="76"/>
      <c r="E26" s="77"/>
      <c r="F26" s="78"/>
      <c r="G26" s="79"/>
      <c r="H26" s="77"/>
      <c r="I26" s="80"/>
      <c r="J26" s="81"/>
      <c r="K26" s="82"/>
      <c r="L26" s="83"/>
      <c r="M26" s="84"/>
      <c r="N26" s="80"/>
      <c r="O26" s="80"/>
    </row>
    <row r="27" spans="1:15" ht="25" customHeight="1">
      <c r="A27" s="75"/>
      <c r="B27" s="75"/>
      <c r="C27" s="75"/>
      <c r="D27" s="76"/>
      <c r="E27" s="77"/>
      <c r="F27" s="78"/>
      <c r="G27" s="79"/>
      <c r="H27" s="77"/>
      <c r="I27" s="80"/>
      <c r="J27" s="81"/>
      <c r="K27" s="82"/>
      <c r="L27" s="83"/>
      <c r="M27" s="84"/>
      <c r="N27" s="80"/>
      <c r="O27" s="80"/>
    </row>
    <row r="28" spans="1:15" ht="25" customHeight="1">
      <c r="A28" s="75"/>
      <c r="B28" s="75"/>
      <c r="C28" s="75"/>
      <c r="D28" s="76"/>
      <c r="E28" s="77"/>
      <c r="F28" s="78"/>
      <c r="G28" s="79"/>
      <c r="H28" s="77"/>
      <c r="I28" s="80"/>
      <c r="J28" s="81"/>
      <c r="K28" s="82"/>
      <c r="L28" s="83"/>
      <c r="M28" s="84"/>
      <c r="N28" s="80"/>
      <c r="O28" s="80"/>
    </row>
    <row r="29" spans="1:15" ht="25" customHeight="1">
      <c r="A29" s="75"/>
      <c r="B29" s="75"/>
      <c r="C29" s="75"/>
      <c r="D29" s="76"/>
      <c r="E29" s="77"/>
      <c r="F29" s="78"/>
      <c r="G29" s="79"/>
      <c r="H29" s="77"/>
      <c r="I29" s="80"/>
      <c r="J29" s="81"/>
      <c r="K29" s="82"/>
      <c r="L29" s="83"/>
      <c r="M29" s="84"/>
      <c r="N29" s="80"/>
      <c r="O29" s="80"/>
    </row>
    <row r="30" spans="1:15" ht="25" customHeight="1">
      <c r="A30" s="75"/>
      <c r="B30" s="75"/>
      <c r="C30" s="75"/>
      <c r="D30" s="76"/>
      <c r="E30" s="77"/>
      <c r="F30" s="78"/>
      <c r="G30" s="79"/>
      <c r="H30" s="77"/>
      <c r="I30" s="80"/>
      <c r="J30" s="81"/>
      <c r="K30" s="82"/>
      <c r="L30" s="83"/>
      <c r="M30" s="84"/>
      <c r="N30" s="80"/>
      <c r="O30" s="80"/>
    </row>
    <row r="31" spans="1:15" ht="25" customHeight="1">
      <c r="A31" s="75"/>
      <c r="B31" s="75"/>
      <c r="C31" s="75"/>
      <c r="D31" s="76"/>
      <c r="E31" s="77"/>
      <c r="F31" s="78"/>
      <c r="G31" s="79"/>
      <c r="H31" s="77"/>
      <c r="I31" s="80"/>
      <c r="J31" s="81"/>
      <c r="K31" s="82"/>
      <c r="L31" s="83"/>
      <c r="M31" s="84"/>
      <c r="N31" s="80"/>
      <c r="O31" s="80"/>
    </row>
    <row r="32" spans="1:15" ht="25" customHeight="1">
      <c r="A32" s="75"/>
      <c r="B32" s="75"/>
      <c r="C32" s="75"/>
      <c r="D32" s="76"/>
      <c r="E32" s="77"/>
      <c r="F32" s="78"/>
      <c r="G32" s="79"/>
      <c r="H32" s="77"/>
      <c r="I32" s="80"/>
      <c r="J32" s="81"/>
      <c r="K32" s="82"/>
      <c r="L32" s="83"/>
      <c r="M32" s="84"/>
      <c r="N32" s="80"/>
      <c r="O32" s="80"/>
    </row>
    <row r="33" spans="1:15" ht="25" customHeight="1">
      <c r="A33" s="75"/>
      <c r="B33" s="75"/>
      <c r="C33" s="75"/>
      <c r="D33" s="76"/>
      <c r="E33" s="77"/>
      <c r="F33" s="78"/>
      <c r="G33" s="79"/>
      <c r="H33" s="77"/>
      <c r="I33" s="80"/>
      <c r="J33" s="81"/>
      <c r="K33" s="82"/>
      <c r="L33" s="83"/>
      <c r="M33" s="84"/>
      <c r="N33" s="80"/>
      <c r="O33" s="80"/>
    </row>
    <row r="34" spans="1:15" ht="25" customHeight="1">
      <c r="A34" s="75"/>
      <c r="B34" s="75"/>
      <c r="C34" s="75"/>
      <c r="D34" s="76"/>
      <c r="E34" s="77"/>
      <c r="F34" s="78"/>
      <c r="G34" s="79"/>
      <c r="H34" s="77"/>
      <c r="I34" s="80"/>
      <c r="J34" s="81"/>
      <c r="K34" s="82"/>
      <c r="L34" s="83"/>
      <c r="M34" s="84"/>
      <c r="N34" s="80"/>
      <c r="O34" s="80"/>
    </row>
    <row r="35" spans="1:15" ht="25" customHeight="1">
      <c r="A35" s="75"/>
      <c r="B35" s="75"/>
      <c r="C35" s="75"/>
      <c r="D35" s="76"/>
      <c r="E35" s="77"/>
      <c r="F35" s="78"/>
      <c r="G35" s="79"/>
      <c r="H35" s="77"/>
      <c r="I35" s="80"/>
      <c r="J35" s="81"/>
      <c r="K35" s="82"/>
      <c r="L35" s="83"/>
      <c r="M35" s="84"/>
      <c r="N35" s="80"/>
      <c r="O35" s="80"/>
    </row>
    <row r="36" spans="1:15" ht="25" customHeight="1">
      <c r="A36" s="75"/>
      <c r="B36" s="75"/>
      <c r="C36" s="75"/>
      <c r="D36" s="76"/>
      <c r="E36" s="77"/>
      <c r="F36" s="78"/>
      <c r="G36" s="79"/>
      <c r="H36" s="77"/>
      <c r="I36" s="80"/>
      <c r="J36" s="81"/>
      <c r="K36" s="82"/>
      <c r="L36" s="83"/>
      <c r="M36" s="84"/>
      <c r="N36" s="80"/>
      <c r="O36" s="80"/>
    </row>
    <row r="37" spans="1:15" ht="25" customHeight="1">
      <c r="A37" s="75"/>
      <c r="B37" s="75"/>
      <c r="C37" s="75"/>
      <c r="D37" s="76"/>
      <c r="E37" s="77"/>
      <c r="F37" s="78"/>
      <c r="G37" s="79"/>
      <c r="H37" s="77"/>
      <c r="I37" s="80"/>
      <c r="J37" s="81"/>
      <c r="K37" s="82"/>
      <c r="L37" s="83"/>
      <c r="M37" s="84"/>
      <c r="N37" s="80"/>
      <c r="O37" s="80"/>
    </row>
    <row r="38" spans="1:15" ht="25" customHeight="1">
      <c r="A38" s="75"/>
      <c r="B38" s="75"/>
      <c r="C38" s="75"/>
      <c r="D38" s="76"/>
      <c r="E38" s="77"/>
      <c r="F38" s="78"/>
      <c r="G38" s="79"/>
      <c r="H38" s="77"/>
      <c r="I38" s="80"/>
      <c r="J38" s="81"/>
      <c r="K38" s="82"/>
      <c r="L38" s="83"/>
      <c r="M38" s="84"/>
      <c r="N38" s="80"/>
      <c r="O38" s="80"/>
    </row>
    <row r="39" spans="1:15" ht="25" customHeight="1">
      <c r="A39" s="75"/>
      <c r="B39" s="75"/>
      <c r="C39" s="75"/>
      <c r="D39" s="76"/>
      <c r="E39" s="77"/>
      <c r="F39" s="78"/>
      <c r="G39" s="79"/>
      <c r="H39" s="77"/>
      <c r="I39" s="80"/>
      <c r="J39" s="81"/>
      <c r="K39" s="82"/>
      <c r="L39" s="83"/>
      <c r="M39" s="84"/>
      <c r="N39" s="80"/>
      <c r="O39" s="80"/>
    </row>
    <row r="40" spans="1:15" ht="25" customHeight="1">
      <c r="A40" s="75"/>
      <c r="B40" s="75"/>
      <c r="C40" s="75"/>
      <c r="D40" s="76"/>
      <c r="E40" s="77"/>
      <c r="F40" s="78"/>
      <c r="G40" s="79"/>
      <c r="H40" s="77"/>
      <c r="I40" s="80"/>
      <c r="J40" s="81"/>
      <c r="K40" s="82"/>
      <c r="L40" s="83"/>
      <c r="M40" s="84"/>
      <c r="N40" s="80"/>
      <c r="O40" s="80"/>
    </row>
    <row r="41" spans="1:15" ht="25" customHeight="1">
      <c r="A41" s="75"/>
      <c r="B41" s="75"/>
      <c r="C41" s="75"/>
      <c r="D41" s="76"/>
      <c r="E41" s="77"/>
      <c r="F41" s="78"/>
      <c r="G41" s="79"/>
      <c r="H41" s="77"/>
      <c r="I41" s="80"/>
      <c r="J41" s="81"/>
      <c r="K41" s="82"/>
      <c r="L41" s="83"/>
      <c r="M41" s="84"/>
      <c r="N41" s="80"/>
      <c r="O41" s="80"/>
    </row>
    <row r="42" spans="1:15" ht="25" customHeight="1">
      <c r="A42" s="75"/>
      <c r="B42" s="75"/>
      <c r="C42" s="75"/>
      <c r="D42" s="76"/>
      <c r="E42" s="77"/>
      <c r="F42" s="78"/>
      <c r="G42" s="79"/>
      <c r="H42" s="77"/>
      <c r="I42" s="80"/>
      <c r="J42" s="81"/>
      <c r="K42" s="82"/>
      <c r="L42" s="83"/>
      <c r="M42" s="84"/>
      <c r="N42" s="80"/>
      <c r="O42" s="80"/>
    </row>
    <row r="43" spans="1:15" ht="25" customHeight="1">
      <c r="A43" s="75"/>
      <c r="B43" s="75"/>
      <c r="C43" s="75"/>
      <c r="D43" s="76"/>
      <c r="E43" s="77"/>
      <c r="F43" s="78"/>
      <c r="G43" s="79"/>
      <c r="H43" s="77"/>
      <c r="I43" s="80"/>
      <c r="J43" s="81"/>
      <c r="K43" s="82"/>
      <c r="L43" s="83"/>
      <c r="M43" s="84"/>
      <c r="N43" s="80"/>
      <c r="O43" s="80"/>
    </row>
    <row r="44" spans="1:15" ht="25" customHeight="1">
      <c r="A44" s="75"/>
      <c r="B44" s="75"/>
      <c r="C44" s="75"/>
      <c r="D44" s="76"/>
      <c r="E44" s="77"/>
      <c r="F44" s="78"/>
      <c r="G44" s="79"/>
      <c r="H44" s="77"/>
      <c r="I44" s="80"/>
      <c r="J44" s="81"/>
      <c r="K44" s="82"/>
      <c r="L44" s="83"/>
      <c r="M44" s="84"/>
      <c r="N44" s="80"/>
      <c r="O44" s="80"/>
    </row>
    <row r="45" spans="1:15" ht="25" customHeight="1">
      <c r="A45" s="75"/>
      <c r="B45" s="75"/>
      <c r="C45" s="75"/>
      <c r="D45" s="76"/>
      <c r="E45" s="77"/>
      <c r="F45" s="78"/>
      <c r="G45" s="79"/>
      <c r="H45" s="77"/>
      <c r="I45" s="80"/>
      <c r="J45" s="81"/>
      <c r="K45" s="82"/>
      <c r="L45" s="83"/>
      <c r="M45" s="84"/>
      <c r="N45" s="80"/>
      <c r="O45" s="80"/>
    </row>
    <row r="46" spans="1:15" ht="25" customHeight="1">
      <c r="A46" s="75"/>
      <c r="B46" s="75"/>
      <c r="C46" s="75"/>
      <c r="D46" s="76"/>
      <c r="E46" s="77"/>
      <c r="F46" s="78"/>
      <c r="G46" s="79"/>
      <c r="H46" s="77"/>
      <c r="I46" s="80"/>
      <c r="J46" s="81"/>
      <c r="K46" s="82"/>
      <c r="L46" s="83"/>
      <c r="M46" s="84"/>
      <c r="N46" s="80"/>
      <c r="O46" s="80"/>
    </row>
    <row r="47" spans="1:15" ht="25" customHeight="1">
      <c r="A47" s="75"/>
      <c r="B47" s="75"/>
      <c r="C47" s="75"/>
      <c r="D47" s="76"/>
      <c r="E47" s="77"/>
      <c r="F47" s="78"/>
      <c r="G47" s="79"/>
      <c r="H47" s="77"/>
      <c r="I47" s="80"/>
      <c r="J47" s="81"/>
      <c r="K47" s="82"/>
      <c r="L47" s="83"/>
      <c r="M47" s="84"/>
      <c r="N47" s="80"/>
      <c r="O47" s="80"/>
    </row>
    <row r="48" spans="1:15" ht="25" customHeight="1">
      <c r="A48" s="75"/>
      <c r="B48" s="75"/>
      <c r="C48" s="75"/>
      <c r="D48" s="76"/>
      <c r="E48" s="77"/>
      <c r="F48" s="78"/>
      <c r="G48" s="79"/>
      <c r="H48" s="77"/>
      <c r="I48" s="80"/>
      <c r="J48" s="81"/>
      <c r="K48" s="82"/>
      <c r="L48" s="83"/>
      <c r="M48" s="84"/>
      <c r="N48" s="80"/>
      <c r="O48" s="80"/>
    </row>
    <row r="49" spans="1:15" ht="25" customHeight="1">
      <c r="A49" s="75"/>
      <c r="B49" s="75"/>
      <c r="C49" s="75"/>
      <c r="D49" s="76"/>
      <c r="E49" s="77"/>
      <c r="F49" s="78"/>
      <c r="G49" s="79"/>
      <c r="H49" s="77"/>
      <c r="I49" s="80"/>
      <c r="J49" s="81"/>
      <c r="K49" s="82"/>
      <c r="L49" s="83"/>
      <c r="M49" s="84"/>
      <c r="N49" s="80"/>
      <c r="O49" s="80"/>
    </row>
    <row r="50" spans="1:15" ht="25" customHeight="1">
      <c r="A50" s="75"/>
      <c r="B50" s="75"/>
      <c r="C50" s="75"/>
      <c r="D50" s="76"/>
      <c r="E50" s="77"/>
      <c r="F50" s="78"/>
      <c r="G50" s="79"/>
      <c r="H50" s="77"/>
      <c r="I50" s="80"/>
      <c r="J50" s="81"/>
      <c r="K50" s="82"/>
      <c r="L50" s="83"/>
      <c r="M50" s="84"/>
      <c r="N50" s="80"/>
      <c r="O50" s="80"/>
    </row>
    <row r="51" spans="1:15" ht="25" customHeight="1">
      <c r="A51" s="75"/>
      <c r="B51" s="75"/>
      <c r="C51" s="75"/>
      <c r="D51" s="76"/>
      <c r="E51" s="77"/>
      <c r="F51" s="78"/>
      <c r="G51" s="79"/>
      <c r="H51" s="77"/>
      <c r="I51" s="80"/>
      <c r="J51" s="81"/>
      <c r="K51" s="82"/>
      <c r="L51" s="83"/>
      <c r="M51" s="84"/>
      <c r="N51" s="80"/>
      <c r="O51" s="80"/>
    </row>
    <row r="52" spans="1:15" ht="25" customHeight="1">
      <c r="A52" s="75"/>
      <c r="B52" s="75"/>
      <c r="C52" s="75"/>
      <c r="D52" s="76"/>
      <c r="E52" s="77"/>
      <c r="F52" s="78"/>
      <c r="G52" s="79"/>
      <c r="H52" s="77"/>
      <c r="I52" s="80"/>
      <c r="J52" s="81"/>
      <c r="K52" s="82"/>
      <c r="L52" s="83"/>
      <c r="M52" s="84"/>
      <c r="N52" s="80"/>
      <c r="O52" s="80"/>
    </row>
    <row r="53" spans="1:15" ht="25" customHeight="1">
      <c r="A53" s="75"/>
      <c r="B53" s="75"/>
      <c r="C53" s="75"/>
      <c r="D53" s="76"/>
      <c r="E53" s="77"/>
      <c r="F53" s="78"/>
      <c r="G53" s="79"/>
      <c r="H53" s="77"/>
      <c r="I53" s="80"/>
      <c r="J53" s="81"/>
      <c r="K53" s="82"/>
      <c r="L53" s="83"/>
      <c r="M53" s="84"/>
      <c r="N53" s="80"/>
      <c r="O53" s="80"/>
    </row>
    <row r="54" spans="1:15" ht="25" customHeight="1">
      <c r="A54" s="75"/>
      <c r="B54" s="75"/>
      <c r="C54" s="75"/>
      <c r="D54" s="76"/>
      <c r="E54" s="77"/>
      <c r="F54" s="78"/>
      <c r="G54" s="79"/>
      <c r="H54" s="77"/>
      <c r="I54" s="80"/>
      <c r="J54" s="81"/>
      <c r="K54" s="82"/>
      <c r="L54" s="83"/>
      <c r="M54" s="84"/>
      <c r="N54" s="80"/>
      <c r="O54" s="80"/>
    </row>
    <row r="55" spans="1:15" ht="25" customHeight="1">
      <c r="A55" s="75"/>
      <c r="B55" s="75"/>
      <c r="C55" s="75"/>
      <c r="D55" s="76"/>
      <c r="E55" s="77"/>
      <c r="F55" s="78"/>
      <c r="G55" s="79"/>
      <c r="H55" s="77"/>
      <c r="I55" s="80"/>
      <c r="J55" s="81"/>
      <c r="K55" s="82"/>
      <c r="L55" s="83"/>
      <c r="M55" s="84"/>
      <c r="N55" s="80"/>
      <c r="O55" s="80"/>
    </row>
    <row r="56" spans="1:15" ht="25" customHeight="1">
      <c r="A56" s="75"/>
      <c r="B56" s="75"/>
      <c r="C56" s="75"/>
      <c r="D56" s="76"/>
      <c r="E56" s="77"/>
      <c r="F56" s="78"/>
      <c r="G56" s="79"/>
      <c r="H56" s="77"/>
      <c r="I56" s="80"/>
      <c r="J56" s="81"/>
      <c r="K56" s="82"/>
      <c r="L56" s="83"/>
      <c r="M56" s="84"/>
      <c r="N56" s="80"/>
      <c r="O56" s="80"/>
    </row>
    <row r="57" spans="1:15" ht="25" customHeight="1">
      <c r="A57" s="75"/>
      <c r="B57" s="75"/>
      <c r="C57" s="75"/>
      <c r="D57" s="76"/>
      <c r="E57" s="77"/>
      <c r="F57" s="78"/>
      <c r="G57" s="79"/>
      <c r="H57" s="77"/>
      <c r="I57" s="80"/>
      <c r="J57" s="81"/>
      <c r="K57" s="82"/>
      <c r="L57" s="83"/>
      <c r="M57" s="84"/>
      <c r="N57" s="80"/>
      <c r="O57" s="80"/>
    </row>
    <row r="58" spans="1:15" ht="25" customHeight="1">
      <c r="A58" s="75"/>
      <c r="B58" s="75"/>
      <c r="C58" s="75"/>
      <c r="D58" s="76"/>
      <c r="E58" s="77"/>
      <c r="F58" s="78"/>
      <c r="G58" s="79"/>
      <c r="H58" s="77"/>
      <c r="I58" s="80"/>
      <c r="J58" s="81"/>
      <c r="K58" s="82"/>
      <c r="L58" s="83"/>
      <c r="M58" s="84"/>
      <c r="N58" s="80"/>
      <c r="O58" s="80"/>
    </row>
    <row r="59" spans="1:15" ht="25" customHeight="1">
      <c r="A59" s="75"/>
      <c r="B59" s="75"/>
      <c r="C59" s="75"/>
      <c r="D59" s="76"/>
      <c r="E59" s="77"/>
      <c r="F59" s="78"/>
      <c r="G59" s="79"/>
      <c r="H59" s="77"/>
      <c r="I59" s="80"/>
      <c r="J59" s="81"/>
      <c r="K59" s="82"/>
      <c r="L59" s="83"/>
      <c r="M59" s="84"/>
      <c r="N59" s="80"/>
      <c r="O59" s="80"/>
    </row>
    <row r="60" spans="1:15" ht="25" customHeight="1">
      <c r="A60" s="75"/>
      <c r="B60" s="75"/>
      <c r="C60" s="75"/>
      <c r="D60" s="76"/>
      <c r="E60" s="77"/>
      <c r="F60" s="78"/>
      <c r="G60" s="79"/>
      <c r="H60" s="77"/>
      <c r="I60" s="80"/>
      <c r="J60" s="81"/>
      <c r="K60" s="82"/>
      <c r="L60" s="83"/>
      <c r="M60" s="84"/>
      <c r="N60" s="80"/>
      <c r="O60" s="80"/>
    </row>
    <row r="61" spans="1:15" ht="25" customHeight="1">
      <c r="A61" s="75"/>
      <c r="B61" s="75"/>
      <c r="C61" s="75"/>
      <c r="D61" s="76"/>
      <c r="E61" s="77"/>
      <c r="F61" s="78"/>
      <c r="G61" s="79"/>
      <c r="H61" s="77"/>
      <c r="I61" s="80"/>
      <c r="J61" s="81"/>
      <c r="K61" s="82"/>
      <c r="L61" s="83"/>
      <c r="M61" s="84"/>
      <c r="N61" s="80"/>
      <c r="O61" s="80"/>
    </row>
    <row r="62" spans="1:15" ht="25" customHeight="1">
      <c r="A62" s="75"/>
      <c r="B62" s="75"/>
      <c r="C62" s="75"/>
      <c r="D62" s="76"/>
      <c r="E62" s="77"/>
      <c r="F62" s="78"/>
      <c r="G62" s="79"/>
      <c r="H62" s="77"/>
      <c r="I62" s="80"/>
      <c r="J62" s="81"/>
      <c r="K62" s="82"/>
      <c r="L62" s="83"/>
      <c r="M62" s="84"/>
      <c r="N62" s="80"/>
      <c r="O62" s="80"/>
    </row>
    <row r="63" spans="1:15" ht="25" customHeight="1">
      <c r="A63" s="75"/>
      <c r="B63" s="75"/>
      <c r="C63" s="75"/>
      <c r="D63" s="76"/>
      <c r="E63" s="77"/>
      <c r="F63" s="78"/>
      <c r="G63" s="79"/>
      <c r="H63" s="77"/>
      <c r="I63" s="80"/>
      <c r="J63" s="81"/>
      <c r="K63" s="82"/>
      <c r="L63" s="83"/>
      <c r="M63" s="84"/>
      <c r="N63" s="80"/>
      <c r="O63" s="80"/>
    </row>
    <row r="64" spans="1:15" ht="25" customHeight="1">
      <c r="A64" s="75"/>
      <c r="B64" s="75"/>
      <c r="C64" s="75"/>
      <c r="D64" s="76"/>
      <c r="E64" s="77"/>
      <c r="F64" s="78"/>
      <c r="G64" s="79"/>
      <c r="H64" s="77"/>
      <c r="I64" s="80"/>
      <c r="J64" s="81"/>
      <c r="K64" s="82"/>
      <c r="L64" s="83"/>
      <c r="M64" s="84"/>
      <c r="N64" s="80"/>
      <c r="O64" s="80"/>
    </row>
    <row r="65" spans="1:15" ht="25" customHeight="1">
      <c r="A65" s="75"/>
      <c r="B65" s="75"/>
      <c r="C65" s="75"/>
      <c r="D65" s="76"/>
      <c r="E65" s="77"/>
      <c r="F65" s="78"/>
      <c r="G65" s="79"/>
      <c r="H65" s="77"/>
      <c r="I65" s="80"/>
      <c r="J65" s="81"/>
      <c r="K65" s="82"/>
      <c r="L65" s="83"/>
      <c r="M65" s="84"/>
      <c r="N65" s="80"/>
      <c r="O65" s="80"/>
    </row>
    <row r="66" spans="1:15" ht="25" customHeight="1">
      <c r="A66" s="75"/>
      <c r="B66" s="75"/>
      <c r="C66" s="75"/>
      <c r="D66" s="76"/>
      <c r="E66" s="77"/>
      <c r="F66" s="78"/>
      <c r="G66" s="79"/>
      <c r="H66" s="77"/>
      <c r="I66" s="80"/>
      <c r="J66" s="81"/>
      <c r="K66" s="82"/>
      <c r="L66" s="83"/>
      <c r="M66" s="84"/>
      <c r="N66" s="80"/>
      <c r="O66" s="80"/>
    </row>
    <row r="67" spans="1:15" ht="25" customHeight="1">
      <c r="A67" s="75"/>
      <c r="B67" s="75"/>
      <c r="C67" s="75"/>
      <c r="D67" s="76"/>
      <c r="E67" s="77"/>
      <c r="F67" s="78"/>
      <c r="G67" s="79"/>
      <c r="H67" s="77"/>
      <c r="I67" s="80"/>
      <c r="J67" s="81"/>
      <c r="K67" s="82"/>
      <c r="L67" s="83"/>
      <c r="M67" s="84"/>
      <c r="N67" s="80"/>
      <c r="O67" s="80"/>
    </row>
    <row r="68" spans="1:15" ht="25" customHeight="1">
      <c r="A68" s="75"/>
      <c r="B68" s="75"/>
      <c r="C68" s="75"/>
      <c r="D68" s="76"/>
      <c r="E68" s="77"/>
      <c r="F68" s="78"/>
      <c r="G68" s="79"/>
      <c r="H68" s="77"/>
      <c r="I68" s="80"/>
      <c r="J68" s="81"/>
      <c r="K68" s="82"/>
      <c r="L68" s="83"/>
      <c r="M68" s="84"/>
      <c r="N68" s="80"/>
      <c r="O68" s="80"/>
    </row>
    <row r="69" spans="1:15" ht="25" customHeight="1">
      <c r="A69" s="75"/>
      <c r="B69" s="75"/>
      <c r="C69" s="75"/>
      <c r="D69" s="76"/>
      <c r="E69" s="77"/>
      <c r="F69" s="78"/>
      <c r="G69" s="79"/>
      <c r="H69" s="77"/>
      <c r="I69" s="80"/>
      <c r="J69" s="81"/>
      <c r="K69" s="82"/>
      <c r="L69" s="83"/>
      <c r="M69" s="84"/>
      <c r="N69" s="80"/>
      <c r="O69" s="80"/>
    </row>
    <row r="70" spans="1:15" ht="25" customHeight="1">
      <c r="A70" s="75"/>
      <c r="B70" s="75"/>
      <c r="C70" s="75"/>
      <c r="D70" s="76"/>
      <c r="E70" s="77"/>
      <c r="F70" s="78"/>
      <c r="G70" s="79"/>
      <c r="H70" s="77"/>
      <c r="I70" s="80"/>
      <c r="J70" s="81"/>
      <c r="K70" s="82"/>
      <c r="L70" s="83"/>
      <c r="M70" s="84"/>
      <c r="N70" s="80"/>
      <c r="O70" s="80"/>
    </row>
    <row r="71" spans="1:15" ht="25" customHeight="1">
      <c r="A71" s="75"/>
      <c r="B71" s="75"/>
      <c r="C71" s="75"/>
      <c r="D71" s="76"/>
      <c r="E71" s="77"/>
      <c r="F71" s="78"/>
      <c r="G71" s="79"/>
      <c r="H71" s="77"/>
      <c r="I71" s="80"/>
      <c r="J71" s="81"/>
      <c r="K71" s="82"/>
      <c r="L71" s="83"/>
      <c r="M71" s="84"/>
      <c r="N71" s="80"/>
      <c r="O71" s="80"/>
    </row>
    <row r="72" spans="1:15" ht="25" customHeight="1">
      <c r="A72" s="75"/>
      <c r="B72" s="75"/>
      <c r="C72" s="75"/>
      <c r="D72" s="76"/>
      <c r="E72" s="77"/>
      <c r="F72" s="78"/>
      <c r="G72" s="79"/>
      <c r="H72" s="77"/>
      <c r="I72" s="80"/>
      <c r="J72" s="81"/>
      <c r="K72" s="82"/>
      <c r="L72" s="83"/>
      <c r="M72" s="84"/>
      <c r="N72" s="80"/>
      <c r="O72" s="80"/>
    </row>
    <row r="73" spans="1:15" ht="25" customHeight="1">
      <c r="K73" s="93"/>
      <c r="L73" s="94"/>
    </row>
    <row r="74" spans="1:15" ht="25" customHeight="1">
      <c r="K74" s="93"/>
      <c r="L74" s="94"/>
    </row>
    <row r="75" spans="1:15" ht="25" customHeight="1">
      <c r="K75" s="93"/>
      <c r="L75" s="94"/>
    </row>
    <row r="76" spans="1:15" ht="25" customHeight="1">
      <c r="K76" s="93"/>
      <c r="L76" s="94"/>
    </row>
    <row r="77" spans="1:15" ht="25" customHeight="1">
      <c r="K77" s="93"/>
      <c r="L77" s="94"/>
    </row>
    <row r="78" spans="1:15" ht="25" customHeight="1">
      <c r="K78" s="93"/>
      <c r="L78" s="94"/>
    </row>
    <row r="79" spans="1:15" ht="25" customHeight="1">
      <c r="K79" s="93"/>
      <c r="L79" s="94"/>
    </row>
    <row r="80" spans="1:15" ht="25" customHeight="1">
      <c r="K80" s="93"/>
      <c r="L80" s="94"/>
    </row>
    <row r="81" spans="9:15" ht="25" customHeight="1">
      <c r="K81" s="93"/>
      <c r="L81" s="94"/>
    </row>
    <row r="82" spans="9:15" ht="25" customHeight="1">
      <c r="K82" s="93"/>
      <c r="L82" s="94"/>
    </row>
    <row r="83" spans="9:15" ht="25" customHeight="1">
      <c r="I83" s="95"/>
      <c r="J83" s="96"/>
      <c r="K83" s="97"/>
      <c r="L83" s="98"/>
      <c r="M83" s="99"/>
      <c r="N83" s="95"/>
      <c r="O83" s="95"/>
    </row>
    <row r="84" spans="9:15" ht="25" customHeight="1">
      <c r="K84" s="93"/>
      <c r="L84" s="94"/>
    </row>
    <row r="85" spans="9:15" ht="25" customHeight="1">
      <c r="K85" s="93"/>
      <c r="L85" s="94"/>
    </row>
    <row r="86" spans="9:15" ht="25" customHeight="1">
      <c r="K86" s="93"/>
      <c r="L86" s="94"/>
    </row>
    <row r="87" spans="9:15" ht="25" customHeight="1">
      <c r="K87" s="93"/>
      <c r="L87" s="94"/>
    </row>
    <row r="88" spans="9:15" ht="25" customHeight="1">
      <c r="K88" s="93"/>
      <c r="L88" s="94"/>
    </row>
    <row r="89" spans="9:15" ht="25" customHeight="1">
      <c r="K89" s="93"/>
      <c r="L89" s="94"/>
    </row>
    <row r="90" spans="9:15" ht="25" customHeight="1">
      <c r="K90" s="93"/>
      <c r="L90" s="94"/>
    </row>
    <row r="91" spans="9:15" ht="25" customHeight="1">
      <c r="K91" s="93"/>
      <c r="L91" s="94"/>
    </row>
  </sheetData>
  <protectedRanges>
    <protectedRange sqref="A7 F7:G7 I7:O72 F25:F72 G8:G72 F13:F19 A13:A19 A25:A72" name="範圍1"/>
    <protectedRange sqref="H7:H87 K4:O6" name="範圍1_4"/>
    <protectedRange sqref="A4:D6" name="範圍1_5"/>
    <protectedRange sqref="I4:I5" name="範圍1_4_1_1"/>
    <protectedRange sqref="H6:I6 E4:F6 H4:H5" name="範圍1_5_1_2_1"/>
    <protectedRange sqref="G4:G6 J4:J6" name="範圍1_4_2_2_1"/>
  </protectedRanges>
  <mergeCells count="16">
    <mergeCell ref="A23:B24"/>
    <mergeCell ref="C23:D24"/>
    <mergeCell ref="E23:F24"/>
    <mergeCell ref="M2:N2"/>
    <mergeCell ref="O2:O3"/>
    <mergeCell ref="P2:Q3"/>
    <mergeCell ref="A21:B22"/>
    <mergeCell ref="C21:F21"/>
    <mergeCell ref="C22:D22"/>
    <mergeCell ref="E22:F22"/>
    <mergeCell ref="A2:B2"/>
    <mergeCell ref="C2:C3"/>
    <mergeCell ref="D2:D3"/>
    <mergeCell ref="E2:G2"/>
    <mergeCell ref="H2:J2"/>
    <mergeCell ref="K2:L2"/>
  </mergeCells>
  <dataValidations count="1">
    <dataValidation type="list" allowBlank="1" showInputMessage="1" showErrorMessage="1" prompt="提供下拉選擇" sqref="H73:H87" xr:uid="{06F9BFA4-4ED3-476A-9177-76B6AA2EB974}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6">
    <tabColor theme="7" tint="0.39997558519241921"/>
  </sheetPr>
  <dimension ref="A1:C43"/>
  <sheetViews>
    <sheetView zoomScale="70" zoomScaleNormal="70" workbookViewId="0"/>
  </sheetViews>
  <sheetFormatPr defaultColWidth="8.83203125" defaultRowHeight="22" customHeight="1"/>
  <cols>
    <col min="1" max="1" width="25.83203125" style="3" customWidth="1"/>
    <col min="2" max="2" width="60" style="3" bestFit="1" customWidth="1"/>
    <col min="3" max="3" width="17.83203125" style="3" customWidth="1"/>
    <col min="4" max="16384" width="8.83203125" style="1"/>
  </cols>
  <sheetData>
    <row r="1" spans="1:3" ht="22" customHeight="1">
      <c r="A1" s="4" t="s">
        <v>27</v>
      </c>
      <c r="B1" s="4" t="s">
        <v>28</v>
      </c>
      <c r="C1" s="4" t="s">
        <v>26</v>
      </c>
    </row>
    <row r="2" spans="1:3" ht="22" customHeight="1">
      <c r="A2" s="3" t="s">
        <v>1</v>
      </c>
      <c r="B2" s="3" t="s">
        <v>45</v>
      </c>
      <c r="C2" s="3" t="s">
        <v>20</v>
      </c>
    </row>
    <row r="3" spans="1:3" ht="22" customHeight="1">
      <c r="A3" s="3" t="s">
        <v>46</v>
      </c>
      <c r="B3" s="3" t="s">
        <v>73</v>
      </c>
      <c r="C3" s="3" t="s">
        <v>68</v>
      </c>
    </row>
    <row r="4" spans="1:3" ht="22" customHeight="1">
      <c r="A4" s="3" t="s">
        <v>47</v>
      </c>
      <c r="B4" s="3" t="s">
        <v>48</v>
      </c>
      <c r="C4" s="3" t="s">
        <v>69</v>
      </c>
    </row>
    <row r="5" spans="1:3" ht="22" customHeight="1">
      <c r="A5" s="3" t="s">
        <v>49</v>
      </c>
      <c r="B5" s="3" t="s">
        <v>50</v>
      </c>
      <c r="C5" s="3" t="s">
        <v>21</v>
      </c>
    </row>
    <row r="6" spans="1:3" ht="22" customHeight="1">
      <c r="A6" s="3" t="s">
        <v>4</v>
      </c>
      <c r="B6" s="3" t="s">
        <v>51</v>
      </c>
      <c r="C6" s="3" t="s">
        <v>22</v>
      </c>
    </row>
    <row r="7" spans="1:3" ht="22" customHeight="1">
      <c r="A7" s="3" t="s">
        <v>6</v>
      </c>
      <c r="B7" s="3" t="s">
        <v>74</v>
      </c>
      <c r="C7" s="3" t="s">
        <v>67</v>
      </c>
    </row>
    <row r="8" spans="1:3" ht="22" customHeight="1">
      <c r="A8" s="3" t="s">
        <v>42</v>
      </c>
      <c r="B8" s="3" t="s">
        <v>38</v>
      </c>
      <c r="C8" s="3" t="s">
        <v>35</v>
      </c>
    </row>
    <row r="9" spans="1:3" ht="22" customHeight="1">
      <c r="A9" s="3" t="s">
        <v>52</v>
      </c>
      <c r="B9" s="3" t="s">
        <v>8</v>
      </c>
      <c r="C9" s="3" t="s">
        <v>33</v>
      </c>
    </row>
    <row r="10" spans="1:3" ht="22" customHeight="1">
      <c r="A10" s="3" t="s">
        <v>53</v>
      </c>
      <c r="B10" s="3" t="s">
        <v>75</v>
      </c>
      <c r="C10" s="3" t="s">
        <v>31</v>
      </c>
    </row>
    <row r="11" spans="1:3" ht="22" customHeight="1">
      <c r="A11" s="3" t="s">
        <v>7</v>
      </c>
      <c r="B11" s="3" t="s">
        <v>2</v>
      </c>
      <c r="C11" s="3" t="s">
        <v>29</v>
      </c>
    </row>
    <row r="12" spans="1:3" ht="22" customHeight="1">
      <c r="A12" s="3" t="s">
        <v>43</v>
      </c>
      <c r="B12" s="3" t="s">
        <v>54</v>
      </c>
      <c r="C12" s="3" t="s">
        <v>34</v>
      </c>
    </row>
    <row r="13" spans="1:3" ht="22" customHeight="1">
      <c r="A13" s="3" t="s">
        <v>55</v>
      </c>
      <c r="B13" s="3" t="s">
        <v>5</v>
      </c>
      <c r="C13" s="3" t="s">
        <v>30</v>
      </c>
    </row>
    <row r="14" spans="1:3" ht="22" customHeight="1">
      <c r="A14" s="3" t="s">
        <v>9</v>
      </c>
      <c r="B14" s="3" t="s">
        <v>3</v>
      </c>
      <c r="C14" s="3" t="s">
        <v>32</v>
      </c>
    </row>
    <row r="15" spans="1:3" ht="22" customHeight="1">
      <c r="A15" s="3" t="s">
        <v>10</v>
      </c>
      <c r="B15" s="3" t="s">
        <v>39</v>
      </c>
      <c r="C15" s="3" t="s">
        <v>37</v>
      </c>
    </row>
    <row r="16" spans="1:3" ht="22" customHeight="1">
      <c r="A16" s="1" t="s">
        <v>44</v>
      </c>
      <c r="B16" s="3" t="s">
        <v>76</v>
      </c>
      <c r="C16" s="3" t="s">
        <v>0</v>
      </c>
    </row>
    <row r="17" spans="1:3" ht="22" customHeight="1">
      <c r="A17" s="3" t="s">
        <v>12</v>
      </c>
      <c r="B17" s="3" t="s">
        <v>77</v>
      </c>
      <c r="C17" s="3" t="s">
        <v>41</v>
      </c>
    </row>
    <row r="18" spans="1:3" ht="22" customHeight="1">
      <c r="A18" s="5" t="s">
        <v>65</v>
      </c>
      <c r="B18" s="3" t="s">
        <v>78</v>
      </c>
      <c r="C18" s="3" t="s">
        <v>13</v>
      </c>
    </row>
    <row r="19" spans="1:3" ht="22" customHeight="1">
      <c r="A19" s="3" t="s">
        <v>16</v>
      </c>
      <c r="B19" s="3" t="s">
        <v>11</v>
      </c>
      <c r="C19" s="3" t="s">
        <v>15</v>
      </c>
    </row>
    <row r="20" spans="1:3" ht="22" customHeight="1">
      <c r="B20" s="3" t="s">
        <v>56</v>
      </c>
      <c r="C20" s="3" t="s">
        <v>24</v>
      </c>
    </row>
    <row r="21" spans="1:3" ht="22" customHeight="1">
      <c r="B21" s="3" t="s">
        <v>14</v>
      </c>
      <c r="C21" s="3" t="s">
        <v>36</v>
      </c>
    </row>
    <row r="22" spans="1:3" ht="22" customHeight="1">
      <c r="B22" s="3" t="s">
        <v>17</v>
      </c>
      <c r="C22" s="3" t="s">
        <v>25</v>
      </c>
    </row>
    <row r="23" spans="1:3" ht="22" customHeight="1">
      <c r="B23" s="3" t="s">
        <v>18</v>
      </c>
      <c r="C23" s="3" t="s">
        <v>23</v>
      </c>
    </row>
    <row r="24" spans="1:3" ht="22" customHeight="1">
      <c r="B24" s="3" t="s">
        <v>79</v>
      </c>
      <c r="C24" s="3" t="s">
        <v>70</v>
      </c>
    </row>
    <row r="25" spans="1:3" ht="22" customHeight="1">
      <c r="B25" s="3" t="s">
        <v>12</v>
      </c>
      <c r="C25" s="3" t="s">
        <v>71</v>
      </c>
    </row>
    <row r="26" spans="1:3" ht="22" customHeight="1">
      <c r="B26" s="3" t="s">
        <v>80</v>
      </c>
      <c r="C26" s="3" t="s">
        <v>19</v>
      </c>
    </row>
    <row r="27" spans="1:3" ht="22" customHeight="1">
      <c r="B27" s="3" t="s">
        <v>19</v>
      </c>
      <c r="C27" s="3" t="s">
        <v>72</v>
      </c>
    </row>
    <row r="28" spans="1:3" ht="22" customHeight="1">
      <c r="B28" s="3" t="s">
        <v>57</v>
      </c>
    </row>
    <row r="29" spans="1:3" ht="22" customHeight="1">
      <c r="B29" s="3" t="s">
        <v>81</v>
      </c>
    </row>
    <row r="30" spans="1:3" ht="22" customHeight="1">
      <c r="B30" s="3" t="s">
        <v>40</v>
      </c>
    </row>
    <row r="31" spans="1:3" ht="22" customHeight="1">
      <c r="B31" s="3" t="s">
        <v>58</v>
      </c>
    </row>
    <row r="32" spans="1:3" ht="22" customHeight="1">
      <c r="B32" s="3" t="s">
        <v>59</v>
      </c>
    </row>
    <row r="33" spans="2:2" ht="22" customHeight="1">
      <c r="B33" s="3" t="s">
        <v>82</v>
      </c>
    </row>
    <row r="34" spans="2:2" ht="22" customHeight="1">
      <c r="B34" s="3" t="s">
        <v>60</v>
      </c>
    </row>
    <row r="35" spans="2:2" ht="22" customHeight="1">
      <c r="B35" s="3" t="s">
        <v>83</v>
      </c>
    </row>
    <row r="36" spans="2:2" ht="22" customHeight="1">
      <c r="B36" s="3" t="s">
        <v>84</v>
      </c>
    </row>
    <row r="37" spans="2:2" ht="22" customHeight="1">
      <c r="B37" s="3" t="s">
        <v>61</v>
      </c>
    </row>
    <row r="38" spans="2:2" ht="22" customHeight="1">
      <c r="B38" s="3" t="s">
        <v>66</v>
      </c>
    </row>
    <row r="39" spans="2:2" ht="22" customHeight="1">
      <c r="B39" s="3" t="s">
        <v>62</v>
      </c>
    </row>
    <row r="40" spans="2:2" ht="22" customHeight="1">
      <c r="B40" s="3" t="s">
        <v>63</v>
      </c>
    </row>
    <row r="41" spans="2:2" ht="22" customHeight="1">
      <c r="B41" s="3" t="s">
        <v>85</v>
      </c>
    </row>
    <row r="42" spans="2:2" ht="22" customHeight="1">
      <c r="B42" s="3" t="s">
        <v>64</v>
      </c>
    </row>
    <row r="43" spans="2:2" ht="22" customHeight="1">
      <c r="B43" s="3" t="s">
        <v>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表1.基本資料</vt:lpstr>
      <vt:lpstr>表8.不確定分析</vt:lpstr>
      <vt:lpstr>排放源下拉式選單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Fionna</cp:lastModifiedBy>
  <cp:lastPrinted>2022-02-16T03:48:27Z</cp:lastPrinted>
  <dcterms:created xsi:type="dcterms:W3CDTF">2019-08-14T08:50:15Z</dcterms:created>
  <dcterms:modified xsi:type="dcterms:W3CDTF">2025-08-19T08:45:03Z</dcterms:modified>
</cp:coreProperties>
</file>