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p2904\Downloads\Project_June_Ferm\hybrid-model-corynebacterium\data\batch_no2\raw data\"/>
    </mc:Choice>
  </mc:AlternateContent>
  <xr:revisionPtr revIDLastSave="0" documentId="13_ncr:1_{89C2351F-FEB7-41E4-BFF5-5E792BDD1D33}" xr6:coauthVersionLast="47" xr6:coauthVersionMax="47" xr10:uidLastSave="{00000000-0000-0000-0000-000000000000}"/>
  <bookViews>
    <workbookView xWindow="-110" yWindow="-110" windowWidth="19420" windowHeight="10420" xr2:uid="{3C7FFF0D-7C46-C04B-9B79-9795AFD9D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2" i="1"/>
  <c r="E5" i="1" l="1"/>
  <c r="F4" i="1"/>
  <c r="F3" i="1"/>
  <c r="E6" i="1" l="1"/>
  <c r="F5" i="1"/>
  <c r="F6" i="1" l="1"/>
  <c r="E7" i="1"/>
  <c r="E9" i="1" l="1"/>
  <c r="E8" i="1"/>
  <c r="F8" i="1" s="1"/>
  <c r="F7" i="1"/>
  <c r="E10" i="1" l="1"/>
  <c r="F9" i="1"/>
  <c r="F10" i="1" l="1"/>
  <c r="E11" i="1"/>
  <c r="E12" i="1" l="1"/>
  <c r="F11" i="1"/>
  <c r="E13" i="1" l="1"/>
  <c r="F12" i="1"/>
  <c r="E14" i="1" l="1"/>
  <c r="F14" i="1" s="1"/>
  <c r="F13" i="1"/>
  <c r="D2" i="1" l="1"/>
  <c r="C2" i="1"/>
  <c r="D7" i="1"/>
  <c r="D6" i="1"/>
  <c r="D5" i="1"/>
  <c r="D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<sst xmlns="http://schemas.openxmlformats.org/spreadsheetml/2006/main" count="20" uniqueCount="19">
  <si>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</si>
  <si>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</si>
  <si>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</si>
  <si>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</si>
  <si>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</si>
  <si>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</si>
  <si>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</si>
  <si>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</si>
  <si>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</si>
  <si>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</si>
  <si>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</si>
  <si>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</si>
  <si>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</si>
  <si>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standards g/l</t>
  </si>
  <si>
    <t xml:space="preserve">Peak area </t>
  </si>
  <si>
    <t xml:space="preserve">concentration g/l </t>
  </si>
  <si>
    <t>time [h]</t>
  </si>
  <si>
    <t xml:space="preserve">glucose [g/l] 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</si>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</sst>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 applyFont="1"/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09776643543425"/>
          <c:y val="3.674791113805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Sheet1!$H$2:$H$6</c:f>
              <c:numCache>
                <c:formatCode>0.00</c:formatCode>
                <c:ptCount val="5"/>
                <c:pt idx="0">
                  <c:v>9.5419999999999998</c:v>
                </c:pt>
                <c:pt idx="1">
                  <c:v>23.809000000000001</c:v>
                </c:pt>
                <c:pt idx="2">
                  <c:v>45.531999999999996</c:v>
                </c:pt>
                <c:pt idx="3">
                  <c:v>69.566000000000003</c:v>
                </c:pt>
                <c:pt idx="4">
                  <c:v>84.051000000000002</c:v>
                </c:pt>
              </c:numCache>
            </c:numRef>
          </c:xVal>
          <c:yVal>
            <c:numRef>
              <c:f>Sheet1!$G$2:$G$6</c:f>
              <c:numCache>
                <c:formatCode>0.00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0-A24B-BDC4-2198F283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47024"/>
        <c:axId val="1993448752"/>
      </c:scatterChart>
      <c:valAx>
        <c:axId val="19934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93448752"/>
        <c:crosses val="autoZero"/>
        <c:crossBetween val="midCat"/>
      </c:valAx>
      <c:valAx>
        <c:axId val="1993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glucose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934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741340</xdr:colOff>
      <xdr:row>17</xdr:row>
      <xdr:rowOff>192002</xdr:rowOff>
    </xdr:from>
    <xdr:to>
      <xdr:col>6</xdr:col>
      <xdr:colOff>1975662</xdr:colOff>
      <xdr:row>30</xdr:row>
      <xdr:rowOff>38577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3F9AE-4AC2-B769-22C4-63150FB27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5172-7C97-B24B-9497-5C10FC7877E9}">
  <dimension ref="A1:H14"/>
  <sheetViews>
    <sheetView tabSelected="1" zoomScale="93" workbookViewId="0">
      <selection activeCell="B2" sqref="B2:H14"/>
    </sheetView>
  </sheetViews>
  <sheetFormatPr defaultColWidth="10.6640625" defaultRowHeight="15.5" x14ac:dyDescent="0.35"/>
  <cols>
    <col min="3" max="3" width="15.6640625" bestFit="1" customWidth="1"/>
    <col min="4" max="4" width="19.83203125" bestFit="1" customWidth="1"/>
    <col min="5" max="5" width="18.83203125" bestFit="1" customWidth="1"/>
    <col min="6" max="7" width="34.33203125" customWidth="1"/>
  </cols>
  <sheetData>
    <row r="1" spans="1:8" x14ac:dyDescent="0.35">
      <c r="B1" t="s">
        <v>14</v>
      </c>
      <c r="C1" t="s">
        <v>15</v>
      </c>
      <c r="D1" t="s">
        <v>17</v>
      </c>
      <c r="E1" s="1" t="s">
        <v>18</v>
      </c>
      <c r="F1" s="2" t="s">
        <v>16</v>
      </c>
      <c r="G1" t="s">
        <v>13</v>
      </c>
      <c r="H1" t="s">
        <v>14</v>
      </c>
    </row>
    <row r="2" spans="1:8" x14ac:dyDescent="0.35">
      <c r="A2" t="s">
        <v>0</v>
      </c>
      <c r="B2" s="3">
        <v>4.1769999999999996</v>
      </c>
      <c r="C2" s="3">
        <f xml:space="preserve"> (0.2354*B2)-0.544</f>
        <v>0.43926579999999982</v>
      </c>
      <c r="D2" s="3">
        <f>B2*0.2267</f>
        <v>0.94692589999999999</v>
      </c>
      <c r="E2" s="4">
        <v>45</v>
      </c>
      <c r="F2" s="4">
        <f t="shared" ref="F2:F14" si="0">E2/60</f>
        <v>0.75</v>
      </c>
      <c r="G2" s="3">
        <v>2</v>
      </c>
      <c r="H2" s="3">
        <v>9.5419999999999998</v>
      </c>
    </row>
    <row r="3" spans="1:8" x14ac:dyDescent="0.35">
      <c r="A3" t="s">
        <v>1</v>
      </c>
      <c r="B3" s="3">
        <v>1.599</v>
      </c>
      <c r="C3" s="3">
        <f t="shared" ref="C3:C14" si="1" xml:space="preserve"> (0.2354*B3)-0.544</f>
        <v>-0.16759540000000006</v>
      </c>
      <c r="D3" s="3">
        <f t="shared" ref="D3:D7" si="2">B3*0.2267</f>
        <v>0.36249330000000002</v>
      </c>
      <c r="E3" s="4">
        <f>750+E2</f>
        <v>795</v>
      </c>
      <c r="F3" s="4">
        <f t="shared" si="0"/>
        <v>13.25</v>
      </c>
      <c r="G3" s="3">
        <v>5</v>
      </c>
      <c r="H3" s="3">
        <v>23.809000000000001</v>
      </c>
    </row>
    <row r="4" spans="1:8" x14ac:dyDescent="0.35">
      <c r="A4" t="s">
        <v>2</v>
      </c>
      <c r="B4" s="3">
        <v>1.6040000000000001</v>
      </c>
      <c r="C4" s="3">
        <f t="shared" si="1"/>
        <v>-0.16641840000000002</v>
      </c>
      <c r="D4" s="3">
        <f t="shared" si="2"/>
        <v>0.36362680000000003</v>
      </c>
      <c r="E4" s="4">
        <f>E3+90</f>
        <v>885</v>
      </c>
      <c r="F4" s="4">
        <f t="shared" si="0"/>
        <v>14.75</v>
      </c>
      <c r="G4" s="3">
        <v>10</v>
      </c>
      <c r="H4" s="3">
        <v>45.531999999999996</v>
      </c>
    </row>
    <row r="5" spans="1:8" x14ac:dyDescent="0.35">
      <c r="A5" t="s">
        <v>3</v>
      </c>
      <c r="B5" s="3">
        <v>1.639</v>
      </c>
      <c r="C5" s="3">
        <f t="shared" si="1"/>
        <v>-0.15817940000000003</v>
      </c>
      <c r="D5" s="3">
        <f t="shared" si="2"/>
        <v>0.37156130000000004</v>
      </c>
      <c r="E5" s="4">
        <f>E4+90</f>
        <v>975</v>
      </c>
      <c r="F5" s="4">
        <f t="shared" si="0"/>
        <v>16.25</v>
      </c>
      <c r="G5" s="3">
        <v>15</v>
      </c>
      <c r="H5" s="3">
        <v>69.566000000000003</v>
      </c>
    </row>
    <row r="6" spans="1:8" x14ac:dyDescent="0.35">
      <c r="A6" t="s">
        <v>4</v>
      </c>
      <c r="B6" s="3">
        <v>1.577</v>
      </c>
      <c r="C6" s="3">
        <f t="shared" si="1"/>
        <v>-0.17277420000000004</v>
      </c>
      <c r="D6" s="3">
        <f t="shared" si="2"/>
        <v>0.35750589999999999</v>
      </c>
      <c r="E6" s="4">
        <f>E5+90</f>
        <v>1065</v>
      </c>
      <c r="F6" s="4">
        <f t="shared" si="0"/>
        <v>17.75</v>
      </c>
      <c r="G6" s="3">
        <v>20</v>
      </c>
      <c r="H6" s="3">
        <v>84.051000000000002</v>
      </c>
    </row>
    <row r="7" spans="1:8" x14ac:dyDescent="0.35">
      <c r="A7" t="s">
        <v>5</v>
      </c>
      <c r="B7" s="3">
        <v>1.5309999999999999</v>
      </c>
      <c r="C7" s="3">
        <f t="shared" si="1"/>
        <v>-0.18360260000000006</v>
      </c>
      <c r="D7" s="3">
        <f t="shared" si="2"/>
        <v>0.34707769999999999</v>
      </c>
      <c r="E7" s="4">
        <f>E6+60</f>
        <v>1125</v>
      </c>
      <c r="F7" s="4">
        <f t="shared" si="0"/>
        <v>18.75</v>
      </c>
      <c r="G7" s="3"/>
      <c r="H7" s="3"/>
    </row>
    <row r="8" spans="1:8" x14ac:dyDescent="0.35">
      <c r="A8" t="s">
        <v>6</v>
      </c>
      <c r="B8" s="3">
        <v>1.55</v>
      </c>
      <c r="C8" s="3">
        <f t="shared" si="1"/>
        <v>-0.17913000000000001</v>
      </c>
      <c r="D8" s="3">
        <f t="shared" ref="D8:D14" si="3">B8*0.2267</f>
        <v>0.351385</v>
      </c>
      <c r="E8" s="4">
        <f>E7+75</f>
        <v>1200</v>
      </c>
      <c r="F8" s="4">
        <f t="shared" si="0"/>
        <v>20</v>
      </c>
      <c r="G8" s="3"/>
      <c r="H8" s="3"/>
    </row>
    <row r="9" spans="1:8" x14ac:dyDescent="0.35">
      <c r="A9" t="s">
        <v>7</v>
      </c>
      <c r="B9" s="3">
        <v>1.3440000000000001</v>
      </c>
      <c r="C9" s="3">
        <f t="shared" si="1"/>
        <v>-0.2276224</v>
      </c>
      <c r="D9" s="3">
        <f t="shared" si="3"/>
        <v>0.30468480000000003</v>
      </c>
      <c r="E9" s="4">
        <f>E7+45</f>
        <v>1170</v>
      </c>
      <c r="F9" s="4">
        <f t="shared" si="0"/>
        <v>19.5</v>
      </c>
      <c r="G9" s="3"/>
      <c r="H9" s="3"/>
    </row>
    <row r="10" spans="1:8" x14ac:dyDescent="0.35">
      <c r="A10" t="s">
        <v>8</v>
      </c>
      <c r="B10" s="3">
        <v>1.6839999999999999</v>
      </c>
      <c r="C10" s="3">
        <f t="shared" si="1"/>
        <v>-0.14758640000000006</v>
      </c>
      <c r="D10" s="3">
        <f t="shared" si="3"/>
        <v>0.38176280000000001</v>
      </c>
      <c r="E10" s="4">
        <f>E9+60</f>
        <v>1230</v>
      </c>
      <c r="F10" s="4">
        <f t="shared" si="0"/>
        <v>20.5</v>
      </c>
      <c r="G10" s="3"/>
      <c r="H10" s="3"/>
    </row>
    <row r="11" spans="1:8" x14ac:dyDescent="0.35">
      <c r="A11" t="s">
        <v>9</v>
      </c>
      <c r="B11" s="3">
        <v>1.4770000000000001</v>
      </c>
      <c r="C11" s="3">
        <f t="shared" si="1"/>
        <v>-0.19631419999999999</v>
      </c>
      <c r="D11" s="3">
        <f t="shared" si="3"/>
        <v>0.33483590000000002</v>
      </c>
      <c r="E11" s="4">
        <f>E10+60</f>
        <v>1290</v>
      </c>
      <c r="F11" s="4">
        <f t="shared" si="0"/>
        <v>21.5</v>
      </c>
      <c r="G11" s="3"/>
      <c r="H11" s="3"/>
    </row>
    <row r="12" spans="1:8" x14ac:dyDescent="0.35">
      <c r="A12" t="s">
        <v>10</v>
      </c>
      <c r="B12" s="3">
        <v>1.6679999999999999</v>
      </c>
      <c r="C12" s="3">
        <f t="shared" si="1"/>
        <v>-0.15135280000000007</v>
      </c>
      <c r="D12" s="3">
        <f t="shared" si="3"/>
        <v>0.37813560000000002</v>
      </c>
      <c r="E12" s="4">
        <f>E11+60</f>
        <v>1350</v>
      </c>
      <c r="F12" s="4">
        <f t="shared" si="0"/>
        <v>22.5</v>
      </c>
      <c r="G12" s="3"/>
      <c r="H12" s="3"/>
    </row>
    <row r="13" spans="1:8" x14ac:dyDescent="0.35">
      <c r="A13" t="s">
        <v>11</v>
      </c>
      <c r="B13" s="3">
        <v>1.829</v>
      </c>
      <c r="C13" s="3">
        <f t="shared" si="1"/>
        <v>-0.11345340000000004</v>
      </c>
      <c r="D13" s="3">
        <f t="shared" si="3"/>
        <v>0.41463430000000001</v>
      </c>
      <c r="E13" s="4">
        <f>E12+60</f>
        <v>1410</v>
      </c>
      <c r="F13" s="4">
        <f t="shared" si="0"/>
        <v>23.5</v>
      </c>
      <c r="G13" s="3"/>
      <c r="H13" s="3"/>
    </row>
    <row r="14" spans="1:8" x14ac:dyDescent="0.35">
      <c r="A14" t="s">
        <v>12</v>
      </c>
      <c r="B14" s="3">
        <v>1.63</v>
      </c>
      <c r="C14" s="3">
        <f t="shared" si="1"/>
        <v>-0.16029800000000005</v>
      </c>
      <c r="D14" s="3">
        <f t="shared" si="3"/>
        <v>0.36952099999999999</v>
      </c>
      <c r="E14" s="4">
        <f>E13+735</f>
        <v>2145</v>
      </c>
      <c r="F14" s="4">
        <f t="shared" si="0"/>
        <v>35.75</v>
      </c>
      <c r="G14" s="3"/>
      <c r="H14" s="3"/>
    </row>
  </sheetData>
  <phoneticPr fontId="1" type="noConversion"/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</dc:creator>
  <cp:lastModifiedBy>Deborah Pfaff</cp:lastModifiedBy>
  <dcterms:created xsi:type="dcterms:W3CDTF">2023-07-19T17:20:55Z</dcterms:created>
  <dcterms:modified xsi:type="dcterms:W3CDTF">2023-07-24T21:37:29Z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2023-07-24T21:34:05Z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0f730fba-45f5-4481-bdc8-dfea099d0666</vt:lpwstr>
  </property>
  <property fmtid="{D5CDD505-2E9C-101B-9397-08002B2CF9AE}" pid="8" name="MSIP_Label_ae1621af-373e-4f6e-a55a-4aefee4e798d_ContentBits">
    <vt:lpwstr>3</vt:lpwstr>
  </property>
</Properties>
</file>