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smes\"/>
    </mc:Choice>
  </mc:AlternateContent>
  <xr:revisionPtr revIDLastSave="0" documentId="13_ncr:1_{053F5FE8-F6CB-407D-9519-691D8607420F}" xr6:coauthVersionLast="45" xr6:coauthVersionMax="45" xr10:uidLastSave="{00000000-0000-0000-0000-000000000000}"/>
  <bookViews>
    <workbookView xWindow="-120" yWindow="-120" windowWidth="20730" windowHeight="11310" xr2:uid="{566EEF6A-42BE-4E41-9F60-8D0299A4EC05}"/>
  </bookViews>
  <sheets>
    <sheet name="Hoja1" sheetId="1" r:id="rId1"/>
  </sheets>
  <definedNames>
    <definedName name="_xlnm._FilterDatabase" localSheetId="0" hidden="1">Hoja1!$A$1:$G$690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4" i="1" l="1"/>
  <c r="I204" i="1"/>
  <c r="J204" i="1"/>
  <c r="K204" i="1"/>
  <c r="L204" i="1"/>
  <c r="L188" i="1"/>
  <c r="K188" i="1"/>
  <c r="J188" i="1"/>
  <c r="I188" i="1"/>
  <c r="H188" i="1"/>
  <c r="I191" i="1"/>
  <c r="J191" i="1"/>
  <c r="K191" i="1"/>
  <c r="L191" i="1"/>
  <c r="H191" i="1"/>
  <c r="H190" i="1"/>
  <c r="I288" i="1"/>
  <c r="J288" i="1"/>
  <c r="K288" i="1"/>
  <c r="L288" i="1"/>
  <c r="H288" i="1"/>
  <c r="I155" i="1"/>
  <c r="J155" i="1"/>
  <c r="K155" i="1"/>
  <c r="L155" i="1"/>
  <c r="H155" i="1"/>
  <c r="I154" i="1"/>
  <c r="J154" i="1"/>
  <c r="K154" i="1"/>
  <c r="L154" i="1"/>
  <c r="H154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L142" i="1"/>
  <c r="L141" i="1"/>
  <c r="L140" i="1"/>
  <c r="L139" i="1"/>
  <c r="H138" i="1"/>
  <c r="K211" i="1"/>
  <c r="J211" i="1"/>
  <c r="I211" i="1"/>
  <c r="H211" i="1"/>
  <c r="K95" i="1"/>
  <c r="J95" i="1"/>
  <c r="I95" i="1"/>
  <c r="H95" i="1"/>
  <c r="K137" i="1"/>
  <c r="J137" i="1"/>
  <c r="I137" i="1"/>
  <c r="H137" i="1"/>
  <c r="K136" i="1"/>
  <c r="J136" i="1"/>
  <c r="I136" i="1"/>
  <c r="H136" i="1"/>
  <c r="I135" i="1"/>
  <c r="J135" i="1"/>
  <c r="K135" i="1"/>
  <c r="H135" i="1"/>
  <c r="I109" i="1"/>
  <c r="J109" i="1"/>
  <c r="K109" i="1"/>
  <c r="L109" i="1"/>
  <c r="H109" i="1"/>
  <c r="L85" i="1"/>
  <c r="K85" i="1"/>
  <c r="J85" i="1"/>
  <c r="I85" i="1"/>
  <c r="H85" i="1"/>
  <c r="I86" i="1"/>
  <c r="J86" i="1"/>
  <c r="K86" i="1"/>
  <c r="L86" i="1"/>
  <c r="H86" i="1"/>
  <c r="I27" i="1"/>
  <c r="J27" i="1"/>
  <c r="K27" i="1"/>
  <c r="L27" i="1"/>
  <c r="H27" i="1"/>
  <c r="L691" i="1"/>
  <c r="K691" i="1"/>
  <c r="J691" i="1"/>
  <c r="I691" i="1"/>
  <c r="H691" i="1"/>
  <c r="L690" i="1"/>
  <c r="K690" i="1"/>
  <c r="J690" i="1"/>
  <c r="I690" i="1"/>
  <c r="H690" i="1"/>
  <c r="I689" i="1"/>
  <c r="J689" i="1"/>
  <c r="K689" i="1"/>
  <c r="L689" i="1"/>
  <c r="H689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H680" i="1"/>
  <c r="L679" i="1"/>
  <c r="K679" i="1"/>
  <c r="J679" i="1"/>
  <c r="I679" i="1"/>
  <c r="H679" i="1"/>
  <c r="L678" i="1"/>
  <c r="K678" i="1"/>
  <c r="J678" i="1"/>
  <c r="I678" i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H672" i="1"/>
  <c r="L671" i="1"/>
  <c r="K671" i="1"/>
  <c r="J671" i="1"/>
  <c r="I671" i="1"/>
  <c r="H671" i="1"/>
  <c r="L670" i="1"/>
  <c r="K670" i="1"/>
  <c r="J670" i="1"/>
  <c r="I670" i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I665" i="1"/>
  <c r="J665" i="1"/>
  <c r="K665" i="1"/>
  <c r="L665" i="1"/>
  <c r="H665" i="1"/>
  <c r="I663" i="1"/>
  <c r="J663" i="1"/>
  <c r="K663" i="1"/>
  <c r="L663" i="1"/>
  <c r="H663" i="1"/>
  <c r="I96" i="1"/>
  <c r="J96" i="1"/>
  <c r="K96" i="1"/>
  <c r="L96" i="1"/>
  <c r="H96" i="1"/>
  <c r="L659" i="1"/>
  <c r="L658" i="1"/>
  <c r="L662" i="1"/>
  <c r="K662" i="1"/>
  <c r="J662" i="1"/>
  <c r="I662" i="1"/>
  <c r="H662" i="1"/>
  <c r="L661" i="1"/>
  <c r="K661" i="1"/>
  <c r="J661" i="1"/>
  <c r="I661" i="1"/>
  <c r="H661" i="1"/>
  <c r="I660" i="1"/>
  <c r="J660" i="1"/>
  <c r="K660" i="1"/>
  <c r="L660" i="1"/>
  <c r="H660" i="1"/>
  <c r="I94" i="1"/>
  <c r="J94" i="1"/>
  <c r="K94" i="1"/>
  <c r="L94" i="1"/>
  <c r="H94" i="1"/>
  <c r="I653" i="1"/>
  <c r="J653" i="1"/>
  <c r="K653" i="1"/>
  <c r="L653" i="1"/>
  <c r="H653" i="1"/>
  <c r="I652" i="1"/>
  <c r="J652" i="1"/>
  <c r="K652" i="1"/>
  <c r="L652" i="1"/>
  <c r="H652" i="1"/>
  <c r="I651" i="1"/>
  <c r="J651" i="1"/>
  <c r="K651" i="1"/>
  <c r="L651" i="1"/>
  <c r="H651" i="1"/>
  <c r="I650" i="1"/>
  <c r="J650" i="1"/>
  <c r="K650" i="1"/>
  <c r="L650" i="1"/>
  <c r="H650" i="1"/>
  <c r="L649" i="1"/>
  <c r="K649" i="1"/>
  <c r="J649" i="1"/>
  <c r="I649" i="1"/>
  <c r="H649" i="1"/>
  <c r="I430" i="1"/>
  <c r="J430" i="1"/>
  <c r="K430" i="1"/>
  <c r="L430" i="1"/>
  <c r="H430" i="1"/>
  <c r="L648" i="1"/>
  <c r="K648" i="1"/>
  <c r="J648" i="1"/>
  <c r="I648" i="1"/>
  <c r="H648" i="1"/>
  <c r="L647" i="1"/>
  <c r="K647" i="1"/>
  <c r="J647" i="1"/>
  <c r="I647" i="1"/>
  <c r="H647" i="1"/>
  <c r="L646" i="1"/>
  <c r="K646" i="1"/>
  <c r="J646" i="1"/>
  <c r="I646" i="1"/>
  <c r="H646" i="1"/>
  <c r="L645" i="1"/>
  <c r="K645" i="1"/>
  <c r="J645" i="1"/>
  <c r="I645" i="1"/>
  <c r="H645" i="1"/>
  <c r="I644" i="1"/>
  <c r="J644" i="1"/>
  <c r="K644" i="1"/>
  <c r="L644" i="1"/>
  <c r="H644" i="1"/>
  <c r="I643" i="1"/>
  <c r="J643" i="1"/>
  <c r="K643" i="1"/>
  <c r="L643" i="1"/>
  <c r="H643" i="1"/>
  <c r="I642" i="1"/>
  <c r="J642" i="1"/>
  <c r="K642" i="1"/>
  <c r="L642" i="1"/>
  <c r="H642" i="1"/>
  <c r="L385" i="1"/>
  <c r="K385" i="1"/>
  <c r="J385" i="1"/>
  <c r="I385" i="1"/>
  <c r="H385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I639" i="1"/>
  <c r="H639" i="1"/>
  <c r="I638" i="1"/>
  <c r="J638" i="1"/>
  <c r="K638" i="1"/>
  <c r="L638" i="1"/>
  <c r="H638" i="1"/>
  <c r="L635" i="1"/>
  <c r="L636" i="1"/>
  <c r="L637" i="1"/>
  <c r="K635" i="1"/>
  <c r="K636" i="1"/>
  <c r="K637" i="1"/>
  <c r="J635" i="1"/>
  <c r="J636" i="1"/>
  <c r="J637" i="1"/>
  <c r="I635" i="1"/>
  <c r="I636" i="1"/>
  <c r="I637" i="1"/>
  <c r="H635" i="1"/>
  <c r="H636" i="1"/>
  <c r="H637" i="1"/>
  <c r="L629" i="1"/>
  <c r="L630" i="1"/>
  <c r="L631" i="1"/>
  <c r="L632" i="1"/>
  <c r="L633" i="1"/>
  <c r="L634" i="1"/>
  <c r="K629" i="1"/>
  <c r="K630" i="1"/>
  <c r="K631" i="1"/>
  <c r="K632" i="1"/>
  <c r="K633" i="1"/>
  <c r="K634" i="1"/>
  <c r="J629" i="1"/>
  <c r="J630" i="1"/>
  <c r="J631" i="1"/>
  <c r="J632" i="1"/>
  <c r="J633" i="1"/>
  <c r="J634" i="1"/>
  <c r="I629" i="1"/>
  <c r="I630" i="1"/>
  <c r="I631" i="1"/>
  <c r="I632" i="1"/>
  <c r="I633" i="1"/>
  <c r="I634" i="1"/>
  <c r="H629" i="1"/>
  <c r="H630" i="1"/>
  <c r="H631" i="1"/>
  <c r="H632" i="1"/>
  <c r="H633" i="1"/>
  <c r="H634" i="1"/>
  <c r="L626" i="1"/>
  <c r="L627" i="1"/>
  <c r="L628" i="1"/>
  <c r="K626" i="1"/>
  <c r="K627" i="1"/>
  <c r="K628" i="1"/>
  <c r="J626" i="1"/>
  <c r="J627" i="1"/>
  <c r="J628" i="1"/>
  <c r="I626" i="1"/>
  <c r="I627" i="1"/>
  <c r="I628" i="1"/>
  <c r="H626" i="1"/>
  <c r="H627" i="1"/>
  <c r="H628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I601" i="1"/>
  <c r="J601" i="1"/>
  <c r="K601" i="1"/>
  <c r="L601" i="1"/>
  <c r="H601" i="1"/>
  <c r="L600" i="1"/>
  <c r="K600" i="1"/>
  <c r="J600" i="1"/>
  <c r="I600" i="1"/>
  <c r="H600" i="1"/>
  <c r="I599" i="1"/>
  <c r="J599" i="1"/>
  <c r="K599" i="1"/>
  <c r="L599" i="1"/>
  <c r="H599" i="1"/>
  <c r="I598" i="1"/>
  <c r="J598" i="1"/>
  <c r="K598" i="1"/>
  <c r="L598" i="1"/>
  <c r="H598" i="1"/>
  <c r="I597" i="1"/>
  <c r="J597" i="1"/>
  <c r="K597" i="1"/>
  <c r="L597" i="1"/>
  <c r="H597" i="1"/>
  <c r="L594" i="1"/>
  <c r="L595" i="1"/>
  <c r="L596" i="1"/>
  <c r="K594" i="1"/>
  <c r="K595" i="1"/>
  <c r="K596" i="1"/>
  <c r="J594" i="1"/>
  <c r="J595" i="1"/>
  <c r="J596" i="1"/>
  <c r="I594" i="1"/>
  <c r="I595" i="1"/>
  <c r="I596" i="1"/>
  <c r="H594" i="1"/>
  <c r="H595" i="1"/>
  <c r="H596" i="1"/>
  <c r="I593" i="1"/>
  <c r="J593" i="1"/>
  <c r="K593" i="1"/>
  <c r="L593" i="1"/>
  <c r="H593" i="1"/>
  <c r="L592" i="1"/>
  <c r="K592" i="1"/>
  <c r="J592" i="1"/>
  <c r="I592" i="1"/>
  <c r="H592" i="1"/>
  <c r="I591" i="1"/>
  <c r="J591" i="1"/>
  <c r="K591" i="1"/>
  <c r="L591" i="1"/>
  <c r="H591" i="1"/>
  <c r="I590" i="1"/>
  <c r="J590" i="1"/>
  <c r="K590" i="1"/>
  <c r="L590" i="1"/>
  <c r="H590" i="1"/>
  <c r="L582" i="1"/>
  <c r="L583" i="1"/>
  <c r="L584" i="1"/>
  <c r="L585" i="1"/>
  <c r="L586" i="1"/>
  <c r="L587" i="1"/>
  <c r="L588" i="1"/>
  <c r="L589" i="1"/>
  <c r="K582" i="1"/>
  <c r="K583" i="1"/>
  <c r="K584" i="1"/>
  <c r="K585" i="1"/>
  <c r="K586" i="1"/>
  <c r="K587" i="1"/>
  <c r="K588" i="1"/>
  <c r="K589" i="1"/>
  <c r="J582" i="1"/>
  <c r="J583" i="1"/>
  <c r="J584" i="1"/>
  <c r="J585" i="1"/>
  <c r="J586" i="1"/>
  <c r="J587" i="1"/>
  <c r="J588" i="1"/>
  <c r="J589" i="1"/>
  <c r="I582" i="1"/>
  <c r="I583" i="1"/>
  <c r="I584" i="1"/>
  <c r="I585" i="1"/>
  <c r="I586" i="1"/>
  <c r="I587" i="1"/>
  <c r="I588" i="1"/>
  <c r="I589" i="1"/>
  <c r="H582" i="1"/>
  <c r="H583" i="1"/>
  <c r="H584" i="1"/>
  <c r="H585" i="1"/>
  <c r="H586" i="1"/>
  <c r="H587" i="1"/>
  <c r="H588" i="1"/>
  <c r="H589" i="1"/>
  <c r="I581" i="1"/>
  <c r="J581" i="1"/>
  <c r="K581" i="1"/>
  <c r="L581" i="1"/>
  <c r="H581" i="1"/>
  <c r="L579" i="1"/>
  <c r="L580" i="1"/>
  <c r="K579" i="1"/>
  <c r="K580" i="1"/>
  <c r="J579" i="1"/>
  <c r="J580" i="1"/>
  <c r="I579" i="1"/>
  <c r="I580" i="1"/>
  <c r="H579" i="1"/>
  <c r="H580" i="1"/>
  <c r="I578" i="1"/>
  <c r="L568" i="1"/>
  <c r="L569" i="1"/>
  <c r="L570" i="1"/>
  <c r="L571" i="1"/>
  <c r="L572" i="1"/>
  <c r="L573" i="1"/>
  <c r="L574" i="1"/>
  <c r="L575" i="1"/>
  <c r="L576" i="1"/>
  <c r="L577" i="1"/>
  <c r="L578" i="1"/>
  <c r="K568" i="1"/>
  <c r="K569" i="1"/>
  <c r="K570" i="1"/>
  <c r="K571" i="1"/>
  <c r="K572" i="1"/>
  <c r="K573" i="1"/>
  <c r="K574" i="1"/>
  <c r="K575" i="1"/>
  <c r="K576" i="1"/>
  <c r="K577" i="1"/>
  <c r="K578" i="1"/>
  <c r="J568" i="1"/>
  <c r="J569" i="1"/>
  <c r="J570" i="1"/>
  <c r="J571" i="1"/>
  <c r="J572" i="1"/>
  <c r="J573" i="1"/>
  <c r="J574" i="1"/>
  <c r="J575" i="1"/>
  <c r="J576" i="1"/>
  <c r="J577" i="1"/>
  <c r="J578" i="1"/>
  <c r="I568" i="1"/>
  <c r="I569" i="1"/>
  <c r="I570" i="1"/>
  <c r="I571" i="1"/>
  <c r="I572" i="1"/>
  <c r="I573" i="1"/>
  <c r="I574" i="1"/>
  <c r="I575" i="1"/>
  <c r="I576" i="1"/>
  <c r="I577" i="1"/>
  <c r="H568" i="1"/>
  <c r="H569" i="1"/>
  <c r="H570" i="1"/>
  <c r="H571" i="1"/>
  <c r="H572" i="1"/>
  <c r="H573" i="1"/>
  <c r="H574" i="1"/>
  <c r="H575" i="1"/>
  <c r="H576" i="1"/>
  <c r="H577" i="1"/>
  <c r="H578" i="1"/>
  <c r="L567" i="1"/>
  <c r="K567" i="1"/>
  <c r="J567" i="1"/>
  <c r="I567" i="1"/>
  <c r="H567" i="1"/>
  <c r="L566" i="1"/>
  <c r="K566" i="1"/>
  <c r="J566" i="1"/>
  <c r="I566" i="1"/>
  <c r="H566" i="1"/>
  <c r="L564" i="1"/>
  <c r="L565" i="1"/>
  <c r="K564" i="1"/>
  <c r="K565" i="1"/>
  <c r="J564" i="1"/>
  <c r="J565" i="1"/>
  <c r="I564" i="1"/>
  <c r="I565" i="1"/>
  <c r="H564" i="1"/>
  <c r="H565" i="1"/>
  <c r="I563" i="1"/>
  <c r="J563" i="1"/>
  <c r="K563" i="1"/>
  <c r="L563" i="1"/>
  <c r="H563" i="1"/>
  <c r="L560" i="1"/>
  <c r="L561" i="1"/>
  <c r="L562" i="1"/>
  <c r="K560" i="1"/>
  <c r="K561" i="1"/>
  <c r="K562" i="1"/>
  <c r="J560" i="1"/>
  <c r="J561" i="1"/>
  <c r="J562" i="1"/>
  <c r="I560" i="1"/>
  <c r="I561" i="1"/>
  <c r="I562" i="1"/>
  <c r="H560" i="1"/>
  <c r="H561" i="1"/>
  <c r="H562" i="1"/>
  <c r="I559" i="1"/>
  <c r="J559" i="1"/>
  <c r="K559" i="1"/>
  <c r="L559" i="1"/>
  <c r="H559" i="1"/>
  <c r="I557" i="1"/>
  <c r="J557" i="1"/>
  <c r="K557" i="1"/>
  <c r="L557" i="1"/>
  <c r="H557" i="1"/>
  <c r="I556" i="1"/>
  <c r="J556" i="1"/>
  <c r="K556" i="1"/>
  <c r="L556" i="1"/>
  <c r="H556" i="1"/>
  <c r="I555" i="1"/>
  <c r="J555" i="1"/>
  <c r="K555" i="1"/>
  <c r="L555" i="1"/>
  <c r="H555" i="1"/>
  <c r="I554" i="1"/>
  <c r="J554" i="1"/>
  <c r="K554" i="1"/>
  <c r="L554" i="1"/>
  <c r="H554" i="1"/>
  <c r="I553" i="1"/>
  <c r="J553" i="1"/>
  <c r="K553" i="1"/>
  <c r="L553" i="1"/>
  <c r="H553" i="1"/>
  <c r="I552" i="1"/>
  <c r="J552" i="1"/>
  <c r="K552" i="1"/>
  <c r="L552" i="1"/>
  <c r="H552" i="1"/>
  <c r="I551" i="1"/>
  <c r="J551" i="1"/>
  <c r="K551" i="1"/>
  <c r="L551" i="1"/>
  <c r="H551" i="1"/>
  <c r="I550" i="1"/>
  <c r="J550" i="1"/>
  <c r="K550" i="1"/>
  <c r="L550" i="1"/>
  <c r="H550" i="1"/>
  <c r="I549" i="1"/>
  <c r="J549" i="1"/>
  <c r="K549" i="1"/>
  <c r="L549" i="1"/>
  <c r="H549" i="1"/>
  <c r="L548" i="1"/>
  <c r="K548" i="1"/>
  <c r="J548" i="1"/>
  <c r="I548" i="1"/>
  <c r="H548" i="1"/>
  <c r="L547" i="1"/>
  <c r="K547" i="1"/>
  <c r="J547" i="1"/>
  <c r="I547" i="1"/>
  <c r="H547" i="1"/>
  <c r="L544" i="1"/>
  <c r="K544" i="1"/>
  <c r="J544" i="1"/>
  <c r="I544" i="1"/>
  <c r="H544" i="1"/>
  <c r="L545" i="1"/>
  <c r="K545" i="1"/>
  <c r="J545" i="1"/>
  <c r="I545" i="1"/>
  <c r="H545" i="1"/>
  <c r="I543" i="1"/>
  <c r="J543" i="1"/>
  <c r="K543" i="1"/>
  <c r="L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I539" i="1"/>
  <c r="J539" i="1"/>
  <c r="K539" i="1"/>
  <c r="L539" i="1"/>
  <c r="H539" i="1"/>
  <c r="I538" i="1"/>
  <c r="J538" i="1"/>
  <c r="K538" i="1"/>
  <c r="L538" i="1"/>
  <c r="H538" i="1"/>
  <c r="I537" i="1"/>
  <c r="J537" i="1"/>
  <c r="K537" i="1"/>
  <c r="L537" i="1"/>
  <c r="H537" i="1"/>
  <c r="L536" i="1"/>
  <c r="K536" i="1"/>
  <c r="J536" i="1"/>
  <c r="I536" i="1"/>
  <c r="H536" i="1"/>
  <c r="L534" i="1"/>
  <c r="K534" i="1"/>
  <c r="J534" i="1"/>
  <c r="I534" i="1"/>
  <c r="H534" i="1"/>
  <c r="I533" i="1"/>
  <c r="J533" i="1"/>
  <c r="K533" i="1"/>
  <c r="L533" i="1"/>
  <c r="H533" i="1"/>
  <c r="I532" i="1"/>
  <c r="J532" i="1"/>
  <c r="K532" i="1"/>
  <c r="L532" i="1"/>
  <c r="H532" i="1"/>
  <c r="I531" i="1"/>
  <c r="J531" i="1"/>
  <c r="K531" i="1"/>
  <c r="L531" i="1"/>
  <c r="H531" i="1"/>
  <c r="I530" i="1"/>
  <c r="J530" i="1"/>
  <c r="K530" i="1"/>
  <c r="L530" i="1"/>
  <c r="H530" i="1"/>
  <c r="I529" i="1"/>
  <c r="J529" i="1"/>
  <c r="K529" i="1"/>
  <c r="L529" i="1"/>
  <c r="H529" i="1"/>
  <c r="L528" i="1"/>
  <c r="K528" i="1"/>
  <c r="J528" i="1"/>
  <c r="I528" i="1"/>
  <c r="H528" i="1"/>
  <c r="I527" i="1"/>
  <c r="J527" i="1"/>
  <c r="K527" i="1"/>
  <c r="L527" i="1"/>
  <c r="H527" i="1"/>
  <c r="L522" i="1"/>
  <c r="L523" i="1"/>
  <c r="L524" i="1"/>
  <c r="L525" i="1"/>
  <c r="L526" i="1"/>
  <c r="K522" i="1"/>
  <c r="K523" i="1"/>
  <c r="K524" i="1"/>
  <c r="K525" i="1"/>
  <c r="K526" i="1"/>
  <c r="J522" i="1"/>
  <c r="J523" i="1"/>
  <c r="J524" i="1"/>
  <c r="J525" i="1"/>
  <c r="J526" i="1"/>
  <c r="I522" i="1"/>
  <c r="I523" i="1"/>
  <c r="I524" i="1"/>
  <c r="I525" i="1"/>
  <c r="I526" i="1"/>
  <c r="H522" i="1"/>
  <c r="H523" i="1"/>
  <c r="H524" i="1"/>
  <c r="H525" i="1"/>
  <c r="H526" i="1"/>
  <c r="I521" i="1"/>
  <c r="J521" i="1"/>
  <c r="K521" i="1"/>
  <c r="L521" i="1"/>
  <c r="H521" i="1"/>
  <c r="L519" i="1"/>
  <c r="L520" i="1"/>
  <c r="K519" i="1"/>
  <c r="K520" i="1"/>
  <c r="J519" i="1"/>
  <c r="J520" i="1"/>
  <c r="I519" i="1"/>
  <c r="I520" i="1"/>
  <c r="H519" i="1"/>
  <c r="H520" i="1"/>
  <c r="I518" i="1"/>
  <c r="J518" i="1"/>
  <c r="K518" i="1"/>
  <c r="L518" i="1"/>
  <c r="H518" i="1"/>
  <c r="I517" i="1"/>
  <c r="J517" i="1"/>
  <c r="K517" i="1"/>
  <c r="L517" i="1"/>
  <c r="H517" i="1"/>
  <c r="L513" i="1"/>
  <c r="L514" i="1"/>
  <c r="K513" i="1"/>
  <c r="K514" i="1"/>
  <c r="J513" i="1"/>
  <c r="J514" i="1"/>
  <c r="I513" i="1"/>
  <c r="I514" i="1"/>
  <c r="H514" i="1"/>
  <c r="H513" i="1"/>
  <c r="I512" i="1"/>
  <c r="J512" i="1"/>
  <c r="K512" i="1"/>
  <c r="L512" i="1"/>
  <c r="H512" i="1"/>
  <c r="I510" i="1"/>
  <c r="J510" i="1"/>
  <c r="K510" i="1"/>
  <c r="L510" i="1"/>
  <c r="H510" i="1"/>
  <c r="L505" i="1"/>
  <c r="L506" i="1"/>
  <c r="L507" i="1"/>
  <c r="L508" i="1"/>
  <c r="L509" i="1"/>
  <c r="K505" i="1"/>
  <c r="K506" i="1"/>
  <c r="K507" i="1"/>
  <c r="K508" i="1"/>
  <c r="K509" i="1"/>
  <c r="J505" i="1"/>
  <c r="J506" i="1"/>
  <c r="J507" i="1"/>
  <c r="J508" i="1"/>
  <c r="J509" i="1"/>
  <c r="I505" i="1"/>
  <c r="I506" i="1"/>
  <c r="I507" i="1"/>
  <c r="I508" i="1"/>
  <c r="I509" i="1"/>
  <c r="H505" i="1"/>
  <c r="H506" i="1"/>
  <c r="H507" i="1"/>
  <c r="H508" i="1"/>
  <c r="H509" i="1"/>
  <c r="I504" i="1"/>
  <c r="J504" i="1"/>
  <c r="K504" i="1"/>
  <c r="L504" i="1"/>
  <c r="H504" i="1"/>
  <c r="I494" i="1"/>
  <c r="J494" i="1"/>
  <c r="K494" i="1"/>
  <c r="L494" i="1"/>
  <c r="H494" i="1"/>
  <c r="I493" i="1"/>
  <c r="J493" i="1"/>
  <c r="K493" i="1"/>
  <c r="L493" i="1"/>
  <c r="H493" i="1"/>
  <c r="L492" i="1"/>
  <c r="K492" i="1"/>
  <c r="J492" i="1"/>
  <c r="I492" i="1"/>
  <c r="H492" i="1"/>
  <c r="I491" i="1"/>
  <c r="J491" i="1"/>
  <c r="K491" i="1"/>
  <c r="L491" i="1"/>
  <c r="H491" i="1"/>
  <c r="I490" i="1"/>
  <c r="J490" i="1"/>
  <c r="K490" i="1"/>
  <c r="L490" i="1"/>
  <c r="H490" i="1"/>
  <c r="I489" i="1"/>
  <c r="J489" i="1"/>
  <c r="K489" i="1"/>
  <c r="L489" i="1"/>
  <c r="H489" i="1"/>
  <c r="I488" i="1"/>
  <c r="J488" i="1"/>
  <c r="K488" i="1"/>
  <c r="L488" i="1"/>
  <c r="H488" i="1"/>
  <c r="L486" i="1"/>
  <c r="K486" i="1"/>
  <c r="J486" i="1"/>
  <c r="I486" i="1"/>
  <c r="H486" i="1"/>
  <c r="I487" i="1"/>
  <c r="J487" i="1"/>
  <c r="K487" i="1"/>
  <c r="L487" i="1"/>
  <c r="H487" i="1"/>
  <c r="I485" i="1"/>
  <c r="J485" i="1"/>
  <c r="K485" i="1"/>
  <c r="L485" i="1"/>
  <c r="H485" i="1"/>
  <c r="L484" i="1"/>
  <c r="K484" i="1"/>
  <c r="J484" i="1"/>
  <c r="I484" i="1"/>
  <c r="H484" i="1"/>
  <c r="I481" i="1"/>
  <c r="J481" i="1"/>
  <c r="K481" i="1"/>
  <c r="L481" i="1"/>
  <c r="H481" i="1"/>
  <c r="I480" i="1"/>
  <c r="J480" i="1"/>
  <c r="K480" i="1"/>
  <c r="L480" i="1"/>
  <c r="H480" i="1"/>
  <c r="I479" i="1"/>
  <c r="J479" i="1"/>
  <c r="K479" i="1"/>
  <c r="L479" i="1"/>
  <c r="H479" i="1"/>
  <c r="I546" i="1"/>
  <c r="J546" i="1"/>
  <c r="K546" i="1"/>
  <c r="L546" i="1"/>
  <c r="H546" i="1"/>
  <c r="I478" i="1"/>
  <c r="J478" i="1"/>
  <c r="K478" i="1"/>
  <c r="L478" i="1"/>
  <c r="H478" i="1"/>
  <c r="L473" i="1"/>
  <c r="L474" i="1"/>
  <c r="L475" i="1"/>
  <c r="L476" i="1"/>
  <c r="L477" i="1"/>
  <c r="K473" i="1"/>
  <c r="K474" i="1"/>
  <c r="K475" i="1"/>
  <c r="K476" i="1"/>
  <c r="K477" i="1"/>
  <c r="J473" i="1"/>
  <c r="J474" i="1"/>
  <c r="J475" i="1"/>
  <c r="J476" i="1"/>
  <c r="J477" i="1"/>
  <c r="I473" i="1"/>
  <c r="I474" i="1"/>
  <c r="I475" i="1"/>
  <c r="I476" i="1"/>
  <c r="I477" i="1"/>
  <c r="H473" i="1"/>
  <c r="H474" i="1"/>
  <c r="H475" i="1"/>
  <c r="H476" i="1"/>
  <c r="H477" i="1"/>
  <c r="I472" i="1"/>
  <c r="J472" i="1"/>
  <c r="K472" i="1"/>
  <c r="L472" i="1"/>
  <c r="H472" i="1"/>
  <c r="I483" i="1"/>
  <c r="J483" i="1"/>
  <c r="K483" i="1"/>
  <c r="L483" i="1"/>
  <c r="H483" i="1"/>
  <c r="I468" i="1"/>
  <c r="J468" i="1"/>
  <c r="K468" i="1"/>
  <c r="L468" i="1"/>
  <c r="H468" i="1"/>
  <c r="I482" i="1"/>
  <c r="J482" i="1"/>
  <c r="K482" i="1"/>
  <c r="L482" i="1"/>
  <c r="H482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I450" i="1"/>
  <c r="J450" i="1"/>
  <c r="K450" i="1"/>
  <c r="L450" i="1"/>
  <c r="H450" i="1"/>
  <c r="I449" i="1"/>
  <c r="J449" i="1"/>
  <c r="K449" i="1"/>
  <c r="L449" i="1"/>
  <c r="H449" i="1"/>
  <c r="L448" i="1"/>
  <c r="K448" i="1"/>
  <c r="J448" i="1"/>
  <c r="I448" i="1"/>
  <c r="H448" i="1"/>
  <c r="I447" i="1"/>
  <c r="J447" i="1"/>
  <c r="K447" i="1"/>
  <c r="L447" i="1"/>
  <c r="H447" i="1"/>
  <c r="I446" i="1"/>
  <c r="J446" i="1"/>
  <c r="K446" i="1"/>
  <c r="L446" i="1"/>
  <c r="H446" i="1"/>
  <c r="L445" i="1"/>
  <c r="K445" i="1"/>
  <c r="J445" i="1"/>
  <c r="I445" i="1"/>
  <c r="H445" i="1"/>
  <c r="I444" i="1"/>
  <c r="J444" i="1"/>
  <c r="K444" i="1"/>
  <c r="L444" i="1"/>
  <c r="H444" i="1"/>
  <c r="L443" i="1"/>
  <c r="L442" i="1"/>
  <c r="K443" i="1"/>
  <c r="K442" i="1"/>
  <c r="J443" i="1"/>
  <c r="J442" i="1"/>
  <c r="I443" i="1"/>
  <c r="I442" i="1"/>
  <c r="H443" i="1"/>
  <c r="H442" i="1"/>
  <c r="I441" i="1"/>
  <c r="J441" i="1"/>
  <c r="K441" i="1"/>
  <c r="L441" i="1"/>
  <c r="H441" i="1"/>
  <c r="L437" i="1"/>
  <c r="L439" i="1"/>
  <c r="L440" i="1"/>
  <c r="K437" i="1"/>
  <c r="K439" i="1"/>
  <c r="K440" i="1"/>
  <c r="J437" i="1"/>
  <c r="J439" i="1"/>
  <c r="J440" i="1"/>
  <c r="I437" i="1"/>
  <c r="I439" i="1"/>
  <c r="I440" i="1"/>
  <c r="H437" i="1"/>
  <c r="H439" i="1"/>
  <c r="H440" i="1"/>
  <c r="I438" i="1"/>
  <c r="J438" i="1"/>
  <c r="K438" i="1"/>
  <c r="L438" i="1"/>
  <c r="H438" i="1"/>
  <c r="I436" i="1"/>
  <c r="J436" i="1"/>
  <c r="K436" i="1"/>
  <c r="L436" i="1"/>
  <c r="H436" i="1"/>
  <c r="I435" i="1"/>
  <c r="J435" i="1"/>
  <c r="K435" i="1"/>
  <c r="L435" i="1"/>
  <c r="H435" i="1"/>
  <c r="L434" i="1"/>
  <c r="K434" i="1"/>
  <c r="J434" i="1"/>
  <c r="I434" i="1"/>
  <c r="H434" i="1"/>
  <c r="I433" i="1"/>
  <c r="J433" i="1"/>
  <c r="K433" i="1"/>
  <c r="L433" i="1"/>
  <c r="H433" i="1"/>
  <c r="L432" i="1"/>
  <c r="K432" i="1"/>
  <c r="J432" i="1"/>
  <c r="I432" i="1"/>
  <c r="H432" i="1"/>
  <c r="I431" i="1"/>
  <c r="J431" i="1"/>
  <c r="K431" i="1"/>
  <c r="L431" i="1"/>
  <c r="H431" i="1"/>
  <c r="L429" i="1"/>
  <c r="K429" i="1"/>
  <c r="J429" i="1"/>
  <c r="I429" i="1"/>
  <c r="H429" i="1"/>
  <c r="I428" i="1"/>
  <c r="J428" i="1"/>
  <c r="K428" i="1"/>
  <c r="L428" i="1"/>
  <c r="H428" i="1"/>
  <c r="L426" i="1" l="1"/>
  <c r="L427" i="1"/>
  <c r="K426" i="1"/>
  <c r="K427" i="1"/>
  <c r="J426" i="1"/>
  <c r="J427" i="1"/>
  <c r="I426" i="1"/>
  <c r="I427" i="1"/>
  <c r="H426" i="1"/>
  <c r="H427" i="1"/>
  <c r="I425" i="1"/>
  <c r="J425" i="1"/>
  <c r="K425" i="1"/>
  <c r="L425" i="1"/>
  <c r="H425" i="1"/>
  <c r="L424" i="1"/>
  <c r="K424" i="1"/>
  <c r="J424" i="1"/>
  <c r="I424" i="1"/>
  <c r="H424" i="1"/>
  <c r="I423" i="1"/>
  <c r="J423" i="1"/>
  <c r="K423" i="1"/>
  <c r="L423" i="1"/>
  <c r="H423" i="1"/>
  <c r="L411" i="1"/>
  <c r="L412" i="1"/>
  <c r="L413" i="1"/>
  <c r="L414" i="1"/>
  <c r="L415" i="1"/>
  <c r="L416" i="1"/>
  <c r="K411" i="1"/>
  <c r="K412" i="1"/>
  <c r="K413" i="1"/>
  <c r="K414" i="1"/>
  <c r="K415" i="1"/>
  <c r="K416" i="1"/>
  <c r="J411" i="1"/>
  <c r="J412" i="1"/>
  <c r="J413" i="1"/>
  <c r="J414" i="1"/>
  <c r="J415" i="1"/>
  <c r="J416" i="1"/>
  <c r="I411" i="1"/>
  <c r="I412" i="1"/>
  <c r="I413" i="1"/>
  <c r="I414" i="1"/>
  <c r="I415" i="1"/>
  <c r="I416" i="1"/>
  <c r="H411" i="1"/>
  <c r="H412" i="1"/>
  <c r="H413" i="1"/>
  <c r="H414" i="1"/>
  <c r="H415" i="1"/>
  <c r="H416" i="1"/>
  <c r="I410" i="1"/>
  <c r="J410" i="1"/>
  <c r="K410" i="1"/>
  <c r="L410" i="1"/>
  <c r="H410" i="1"/>
  <c r="I409" i="1"/>
  <c r="J409" i="1"/>
  <c r="K409" i="1"/>
  <c r="L409" i="1"/>
  <c r="H409" i="1"/>
  <c r="L406" i="1"/>
  <c r="L407" i="1"/>
  <c r="L408" i="1"/>
  <c r="K406" i="1"/>
  <c r="K407" i="1"/>
  <c r="K408" i="1"/>
  <c r="J406" i="1"/>
  <c r="J407" i="1"/>
  <c r="J408" i="1"/>
  <c r="I406" i="1"/>
  <c r="I407" i="1"/>
  <c r="I408" i="1"/>
  <c r="H406" i="1"/>
  <c r="H407" i="1"/>
  <c r="H408" i="1"/>
  <c r="I405" i="1"/>
  <c r="J405" i="1"/>
  <c r="K405" i="1"/>
  <c r="L405" i="1"/>
  <c r="H405" i="1"/>
  <c r="L403" i="1"/>
  <c r="L404" i="1"/>
  <c r="K403" i="1"/>
  <c r="K404" i="1"/>
  <c r="J403" i="1"/>
  <c r="J404" i="1"/>
  <c r="I403" i="1"/>
  <c r="I404" i="1"/>
  <c r="H403" i="1"/>
  <c r="H404" i="1"/>
  <c r="I402" i="1"/>
  <c r="J402" i="1"/>
  <c r="K402" i="1"/>
  <c r="L402" i="1"/>
  <c r="H402" i="1"/>
  <c r="K393" i="1"/>
  <c r="K394" i="1"/>
  <c r="K395" i="1"/>
  <c r="K396" i="1"/>
  <c r="K397" i="1"/>
  <c r="K398" i="1"/>
  <c r="K399" i="1"/>
  <c r="K400" i="1"/>
  <c r="K401" i="1"/>
  <c r="J393" i="1"/>
  <c r="J394" i="1"/>
  <c r="J395" i="1"/>
  <c r="J396" i="1"/>
  <c r="J397" i="1"/>
  <c r="J398" i="1"/>
  <c r="J399" i="1"/>
  <c r="J400" i="1"/>
  <c r="J401" i="1"/>
  <c r="I393" i="1"/>
  <c r="I394" i="1"/>
  <c r="I395" i="1"/>
  <c r="I396" i="1"/>
  <c r="I397" i="1"/>
  <c r="I398" i="1"/>
  <c r="I399" i="1"/>
  <c r="I400" i="1"/>
  <c r="I401" i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L399" i="1" s="1"/>
  <c r="H400" i="1"/>
  <c r="L400" i="1" s="1"/>
  <c r="H401" i="1"/>
  <c r="L401" i="1" s="1"/>
  <c r="I392" i="1"/>
  <c r="J392" i="1"/>
  <c r="K392" i="1"/>
  <c r="H392" i="1"/>
  <c r="L392" i="1" s="1"/>
  <c r="L276" i="1"/>
  <c r="L277" i="1"/>
  <c r="L278" i="1"/>
  <c r="L279" i="1"/>
  <c r="L280" i="1"/>
  <c r="L282" i="1"/>
  <c r="L281" i="1"/>
  <c r="L283" i="1"/>
  <c r="L284" i="1"/>
  <c r="L285" i="1"/>
  <c r="L286" i="1"/>
  <c r="L287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6" i="1"/>
  <c r="L387" i="1"/>
  <c r="L388" i="1"/>
  <c r="L389" i="1"/>
  <c r="L390" i="1"/>
  <c r="L391" i="1"/>
  <c r="K276" i="1"/>
  <c r="K277" i="1"/>
  <c r="K278" i="1"/>
  <c r="K279" i="1"/>
  <c r="K280" i="1"/>
  <c r="K282" i="1"/>
  <c r="K281" i="1"/>
  <c r="K283" i="1"/>
  <c r="K284" i="1"/>
  <c r="K285" i="1"/>
  <c r="K286" i="1"/>
  <c r="K287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6" i="1"/>
  <c r="K387" i="1"/>
  <c r="K388" i="1"/>
  <c r="K389" i="1"/>
  <c r="K390" i="1"/>
  <c r="K391" i="1"/>
  <c r="J276" i="1"/>
  <c r="J277" i="1"/>
  <c r="J278" i="1"/>
  <c r="J279" i="1"/>
  <c r="J280" i="1"/>
  <c r="J282" i="1"/>
  <c r="J281" i="1"/>
  <c r="J283" i="1"/>
  <c r="J284" i="1"/>
  <c r="J285" i="1"/>
  <c r="J286" i="1"/>
  <c r="J287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6" i="1"/>
  <c r="J387" i="1"/>
  <c r="J388" i="1"/>
  <c r="J389" i="1"/>
  <c r="J390" i="1"/>
  <c r="J391" i="1"/>
  <c r="I276" i="1"/>
  <c r="I277" i="1"/>
  <c r="I278" i="1"/>
  <c r="I279" i="1"/>
  <c r="I280" i="1"/>
  <c r="I282" i="1"/>
  <c r="I281" i="1"/>
  <c r="I283" i="1"/>
  <c r="I284" i="1"/>
  <c r="I285" i="1"/>
  <c r="I286" i="1"/>
  <c r="I287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0" i="1"/>
  <c r="I391" i="1"/>
  <c r="H276" i="1"/>
  <c r="H277" i="1"/>
  <c r="H278" i="1"/>
  <c r="H279" i="1"/>
  <c r="H280" i="1"/>
  <c r="H282" i="1"/>
  <c r="H281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6" i="1"/>
  <c r="H387" i="1"/>
  <c r="H388" i="1"/>
  <c r="H389" i="1"/>
  <c r="H390" i="1"/>
  <c r="H391" i="1"/>
  <c r="I275" i="1"/>
  <c r="J275" i="1"/>
  <c r="K275" i="1"/>
  <c r="L275" i="1"/>
  <c r="H275" i="1"/>
  <c r="L267" i="1"/>
  <c r="L268" i="1"/>
  <c r="L269" i="1"/>
  <c r="L270" i="1"/>
  <c r="L271" i="1"/>
  <c r="L272" i="1"/>
  <c r="L273" i="1"/>
  <c r="L274" i="1"/>
  <c r="K267" i="1"/>
  <c r="K268" i="1"/>
  <c r="K269" i="1"/>
  <c r="K270" i="1"/>
  <c r="K271" i="1"/>
  <c r="K272" i="1"/>
  <c r="K273" i="1"/>
  <c r="K274" i="1"/>
  <c r="J267" i="1"/>
  <c r="J268" i="1"/>
  <c r="J269" i="1"/>
  <c r="J270" i="1"/>
  <c r="J271" i="1"/>
  <c r="J272" i="1"/>
  <c r="J273" i="1"/>
  <c r="J274" i="1"/>
  <c r="I267" i="1"/>
  <c r="I268" i="1"/>
  <c r="I269" i="1"/>
  <c r="I270" i="1"/>
  <c r="I271" i="1"/>
  <c r="I272" i="1"/>
  <c r="I273" i="1"/>
  <c r="I274" i="1"/>
  <c r="H267" i="1"/>
  <c r="H268" i="1"/>
  <c r="H269" i="1"/>
  <c r="H270" i="1"/>
  <c r="H271" i="1"/>
  <c r="H272" i="1"/>
  <c r="H273" i="1"/>
  <c r="H274" i="1"/>
  <c r="I266" i="1"/>
  <c r="J266" i="1"/>
  <c r="K266" i="1"/>
  <c r="L266" i="1"/>
  <c r="H26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I226" i="1"/>
  <c r="J226" i="1"/>
  <c r="K226" i="1"/>
  <c r="L226" i="1"/>
  <c r="H226" i="1"/>
  <c r="L84" i="1"/>
  <c r="L78" i="1"/>
  <c r="L168" i="1"/>
  <c r="L199" i="1"/>
  <c r="L59" i="1"/>
  <c r="L147" i="1"/>
  <c r="L103" i="1"/>
  <c r="L30" i="1"/>
  <c r="L132" i="1"/>
  <c r="L56" i="1"/>
  <c r="L211" i="1"/>
  <c r="L61" i="1"/>
  <c r="L104" i="1"/>
  <c r="L174" i="1"/>
  <c r="L158" i="1"/>
  <c r="L128" i="1"/>
  <c r="L180" i="1"/>
  <c r="L79" i="1"/>
  <c r="L26" i="1"/>
  <c r="L67" i="1"/>
  <c r="L12" i="1"/>
  <c r="L87" i="1"/>
  <c r="L105" i="1"/>
  <c r="L190" i="1"/>
  <c r="L71" i="1"/>
  <c r="L120" i="1"/>
  <c r="L102" i="1"/>
  <c r="L75" i="1"/>
  <c r="L134" i="1"/>
  <c r="L6" i="1"/>
  <c r="L4" i="1"/>
  <c r="L63" i="1"/>
  <c r="L208" i="1"/>
  <c r="L182" i="1"/>
  <c r="L33" i="1"/>
  <c r="L62" i="1"/>
  <c r="L118" i="1"/>
  <c r="L89" i="1"/>
  <c r="L119" i="1"/>
  <c r="L93" i="1"/>
  <c r="L115" i="1"/>
  <c r="L77" i="1"/>
  <c r="L65" i="1"/>
  <c r="L13" i="1"/>
  <c r="L161" i="1"/>
  <c r="L124" i="1"/>
  <c r="L206" i="1"/>
  <c r="L17" i="1"/>
  <c r="L92" i="1"/>
  <c r="L137" i="1"/>
  <c r="L164" i="1"/>
  <c r="L88" i="1"/>
  <c r="L90" i="1"/>
  <c r="L91" i="1"/>
  <c r="L10" i="1"/>
  <c r="L98" i="1"/>
  <c r="L3" i="1"/>
  <c r="L196" i="1"/>
  <c r="L198" i="1"/>
  <c r="L156" i="1"/>
  <c r="L14" i="1"/>
  <c r="L209" i="1"/>
  <c r="L18" i="1"/>
  <c r="L34" i="1"/>
  <c r="L20" i="1"/>
  <c r="L72" i="1"/>
  <c r="L68" i="1"/>
  <c r="L122" i="1"/>
  <c r="L126" i="1"/>
  <c r="L80" i="1"/>
  <c r="L64" i="1"/>
  <c r="L35" i="1"/>
  <c r="L165" i="1"/>
  <c r="L197" i="1"/>
  <c r="L176" i="1"/>
  <c r="L178" i="1"/>
  <c r="L177" i="1"/>
  <c r="L205" i="1"/>
  <c r="L160" i="1"/>
  <c r="L112" i="1"/>
  <c r="L69" i="1"/>
  <c r="L167" i="1"/>
  <c r="L21" i="1"/>
  <c r="L113" i="1"/>
  <c r="L97" i="1"/>
  <c r="L157" i="1"/>
  <c r="L150" i="1"/>
  <c r="L184" i="1"/>
  <c r="L5" i="1"/>
  <c r="L11" i="1"/>
  <c r="L179" i="1"/>
  <c r="L39" i="1"/>
  <c r="L41" i="1"/>
  <c r="L54" i="1"/>
  <c r="L55" i="1"/>
  <c r="L74" i="1"/>
  <c r="L73" i="1"/>
  <c r="L193" i="1"/>
  <c r="L15" i="1"/>
  <c r="L186" i="1"/>
  <c r="L36" i="1"/>
  <c r="L181" i="1"/>
  <c r="L153" i="1"/>
  <c r="L40" i="1"/>
  <c r="L57" i="1"/>
  <c r="L163" i="1"/>
  <c r="L117" i="1"/>
  <c r="L135" i="1"/>
  <c r="L133" i="1"/>
  <c r="L136" i="1"/>
  <c r="L38" i="1"/>
  <c r="L81" i="1"/>
  <c r="L110" i="1"/>
  <c r="L25" i="1"/>
  <c r="L130" i="1"/>
  <c r="L210" i="1"/>
  <c r="L29" i="1"/>
  <c r="L114" i="1"/>
  <c r="L131" i="1"/>
  <c r="L138" i="1"/>
  <c r="L201" i="1"/>
  <c r="L108" i="1"/>
  <c r="L107" i="1"/>
  <c r="L121" i="1"/>
  <c r="L169" i="1"/>
  <c r="L76" i="1"/>
  <c r="L111" i="1"/>
  <c r="L194" i="1"/>
  <c r="L162" i="1"/>
  <c r="L49" i="1"/>
  <c r="L58" i="1"/>
  <c r="L70" i="1"/>
  <c r="L16" i="1"/>
  <c r="L60" i="1"/>
  <c r="L148" i="1"/>
  <c r="L129" i="1"/>
  <c r="L100" i="1"/>
  <c r="L23" i="1"/>
  <c r="L192" i="1"/>
  <c r="L195" i="1"/>
  <c r="L2" i="1"/>
  <c r="L37" i="1"/>
  <c r="L53" i="1"/>
  <c r="L143" i="1"/>
  <c r="L149" i="1"/>
  <c r="L202" i="1"/>
  <c r="L203" i="1"/>
  <c r="L19" i="1"/>
  <c r="L66" i="1"/>
  <c r="L8" i="1"/>
  <c r="L22" i="1"/>
  <c r="L101" i="1"/>
  <c r="L166" i="1"/>
  <c r="L43" i="1"/>
  <c r="L173" i="1"/>
  <c r="L48" i="1"/>
  <c r="L99" i="1"/>
  <c r="L170" i="1"/>
  <c r="L32" i="1"/>
  <c r="L187" i="1"/>
  <c r="L127" i="1"/>
  <c r="L145" i="1"/>
  <c r="L9" i="1"/>
  <c r="L42" i="1"/>
  <c r="L200" i="1"/>
  <c r="L47" i="1"/>
  <c r="L123" i="1"/>
  <c r="L144" i="1"/>
  <c r="L28" i="1"/>
  <c r="L46" i="1"/>
  <c r="L152" i="1"/>
  <c r="L207" i="1"/>
  <c r="L146" i="1"/>
  <c r="L7" i="1"/>
  <c r="L52" i="1"/>
  <c r="L151" i="1"/>
  <c r="L185" i="1"/>
  <c r="L51" i="1"/>
  <c r="L50" i="1"/>
  <c r="L125" i="1"/>
  <c r="L83" i="1"/>
  <c r="L171" i="1"/>
  <c r="L24" i="1"/>
  <c r="L116" i="1"/>
  <c r="L31" i="1"/>
  <c r="L175" i="1"/>
  <c r="L183" i="1"/>
  <c r="L82" i="1"/>
  <c r="L172" i="1"/>
  <c r="L95" i="1"/>
  <c r="L159" i="1"/>
  <c r="L372" i="1"/>
  <c r="L44" i="1"/>
  <c r="L45" i="1"/>
  <c r="K84" i="1"/>
  <c r="K78" i="1"/>
  <c r="K168" i="1"/>
  <c r="K199" i="1"/>
  <c r="K59" i="1"/>
  <c r="K147" i="1"/>
  <c r="K103" i="1"/>
  <c r="K30" i="1"/>
  <c r="K56" i="1"/>
  <c r="K61" i="1"/>
  <c r="K104" i="1"/>
  <c r="K174" i="1"/>
  <c r="K158" i="1"/>
  <c r="K128" i="1"/>
  <c r="K180" i="1"/>
  <c r="K79" i="1"/>
  <c r="K26" i="1"/>
  <c r="K67" i="1"/>
  <c r="K12" i="1"/>
  <c r="K87" i="1"/>
  <c r="K105" i="1"/>
  <c r="K190" i="1"/>
  <c r="K71" i="1"/>
  <c r="K120" i="1"/>
  <c r="K102" i="1"/>
  <c r="K75" i="1"/>
  <c r="K134" i="1"/>
  <c r="K6" i="1"/>
  <c r="K4" i="1"/>
  <c r="K63" i="1"/>
  <c r="K208" i="1"/>
  <c r="K182" i="1"/>
  <c r="K33" i="1"/>
  <c r="K62" i="1"/>
  <c r="K118" i="1"/>
  <c r="K89" i="1"/>
  <c r="K119" i="1"/>
  <c r="K93" i="1"/>
  <c r="K115" i="1"/>
  <c r="K77" i="1"/>
  <c r="K65" i="1"/>
  <c r="K13" i="1"/>
  <c r="K161" i="1"/>
  <c r="K124" i="1"/>
  <c r="K206" i="1"/>
  <c r="K17" i="1"/>
  <c r="K92" i="1"/>
  <c r="K164" i="1"/>
  <c r="K88" i="1"/>
  <c r="K90" i="1"/>
  <c r="K91" i="1"/>
  <c r="K10" i="1"/>
  <c r="K98" i="1"/>
  <c r="K3" i="1"/>
  <c r="K196" i="1"/>
  <c r="K198" i="1"/>
  <c r="K156" i="1"/>
  <c r="K14" i="1"/>
  <c r="K209" i="1"/>
  <c r="K18" i="1"/>
  <c r="K34" i="1"/>
  <c r="K20" i="1"/>
  <c r="K72" i="1"/>
  <c r="K68" i="1"/>
  <c r="K122" i="1"/>
  <c r="K126" i="1"/>
  <c r="K80" i="1"/>
  <c r="K64" i="1"/>
  <c r="K35" i="1"/>
  <c r="K165" i="1"/>
  <c r="K197" i="1"/>
  <c r="K176" i="1"/>
  <c r="K178" i="1"/>
  <c r="K177" i="1"/>
  <c r="K205" i="1"/>
  <c r="K160" i="1"/>
  <c r="K112" i="1"/>
  <c r="K69" i="1"/>
  <c r="K167" i="1"/>
  <c r="K21" i="1"/>
  <c r="K113" i="1"/>
  <c r="K97" i="1"/>
  <c r="K157" i="1"/>
  <c r="K150" i="1"/>
  <c r="K184" i="1"/>
  <c r="K5" i="1"/>
  <c r="K11" i="1"/>
  <c r="K179" i="1"/>
  <c r="K39" i="1"/>
  <c r="K41" i="1"/>
  <c r="K54" i="1"/>
  <c r="K55" i="1"/>
  <c r="K74" i="1"/>
  <c r="K73" i="1"/>
  <c r="K193" i="1"/>
  <c r="K15" i="1"/>
  <c r="K186" i="1"/>
  <c r="K36" i="1"/>
  <c r="K181" i="1"/>
  <c r="K153" i="1"/>
  <c r="K40" i="1"/>
  <c r="K57" i="1"/>
  <c r="K163" i="1"/>
  <c r="K117" i="1"/>
  <c r="K133" i="1"/>
  <c r="K38" i="1"/>
  <c r="K81" i="1"/>
  <c r="K110" i="1"/>
  <c r="K25" i="1"/>
  <c r="K130" i="1"/>
  <c r="K210" i="1"/>
  <c r="K29" i="1"/>
  <c r="K114" i="1"/>
  <c r="K131" i="1"/>
  <c r="K138" i="1"/>
  <c r="K201" i="1"/>
  <c r="K108" i="1"/>
  <c r="K107" i="1"/>
  <c r="K121" i="1"/>
  <c r="K169" i="1"/>
  <c r="K76" i="1"/>
  <c r="K111" i="1"/>
  <c r="K194" i="1"/>
  <c r="K162" i="1"/>
  <c r="K49" i="1"/>
  <c r="K58" i="1"/>
  <c r="K70" i="1"/>
  <c r="K16" i="1"/>
  <c r="K60" i="1"/>
  <c r="K148" i="1"/>
  <c r="K129" i="1"/>
  <c r="K100" i="1"/>
  <c r="K23" i="1"/>
  <c r="K192" i="1"/>
  <c r="K195" i="1"/>
  <c r="K2" i="1"/>
  <c r="K37" i="1"/>
  <c r="K53" i="1"/>
  <c r="K143" i="1"/>
  <c r="K149" i="1"/>
  <c r="K202" i="1"/>
  <c r="K203" i="1"/>
  <c r="K19" i="1"/>
  <c r="K66" i="1"/>
  <c r="K8" i="1"/>
  <c r="K22" i="1"/>
  <c r="K101" i="1"/>
  <c r="K166" i="1"/>
  <c r="K43" i="1"/>
  <c r="K173" i="1"/>
  <c r="K48" i="1"/>
  <c r="K99" i="1"/>
  <c r="K170" i="1"/>
  <c r="K32" i="1"/>
  <c r="K187" i="1"/>
  <c r="K127" i="1"/>
  <c r="K145" i="1"/>
  <c r="K9" i="1"/>
  <c r="K42" i="1"/>
  <c r="K200" i="1"/>
  <c r="K47" i="1"/>
  <c r="K123" i="1"/>
  <c r="K144" i="1"/>
  <c r="K28" i="1"/>
  <c r="K46" i="1"/>
  <c r="K152" i="1"/>
  <c r="K207" i="1"/>
  <c r="K146" i="1"/>
  <c r="K7" i="1"/>
  <c r="K52" i="1"/>
  <c r="K151" i="1"/>
  <c r="K185" i="1"/>
  <c r="K51" i="1"/>
  <c r="K50" i="1"/>
  <c r="K125" i="1"/>
  <c r="K83" i="1"/>
  <c r="K171" i="1"/>
  <c r="K24" i="1"/>
  <c r="K116" i="1"/>
  <c r="K31" i="1"/>
  <c r="K175" i="1"/>
  <c r="K183" i="1"/>
  <c r="K82" i="1"/>
  <c r="K172" i="1"/>
  <c r="K159" i="1"/>
  <c r="K372" i="1"/>
  <c r="K44" i="1"/>
  <c r="K45" i="1"/>
  <c r="J84" i="1"/>
  <c r="J78" i="1"/>
  <c r="J168" i="1"/>
  <c r="J199" i="1"/>
  <c r="J59" i="1"/>
  <c r="J147" i="1"/>
  <c r="J103" i="1"/>
  <c r="J30" i="1"/>
  <c r="J56" i="1"/>
  <c r="J61" i="1"/>
  <c r="J104" i="1"/>
  <c r="J174" i="1"/>
  <c r="J158" i="1"/>
  <c r="J128" i="1"/>
  <c r="J180" i="1"/>
  <c r="J79" i="1"/>
  <c r="J26" i="1"/>
  <c r="J67" i="1"/>
  <c r="J12" i="1"/>
  <c r="J87" i="1"/>
  <c r="J105" i="1"/>
  <c r="J190" i="1"/>
  <c r="J71" i="1"/>
  <c r="J120" i="1"/>
  <c r="J102" i="1"/>
  <c r="J75" i="1"/>
  <c r="J134" i="1"/>
  <c r="J6" i="1"/>
  <c r="J4" i="1"/>
  <c r="J63" i="1"/>
  <c r="J208" i="1"/>
  <c r="J182" i="1"/>
  <c r="J33" i="1"/>
  <c r="J62" i="1"/>
  <c r="J118" i="1"/>
  <c r="J89" i="1"/>
  <c r="J119" i="1"/>
  <c r="J93" i="1"/>
  <c r="J115" i="1"/>
  <c r="J77" i="1"/>
  <c r="J65" i="1"/>
  <c r="J13" i="1"/>
  <c r="J161" i="1"/>
  <c r="J124" i="1"/>
  <c r="J206" i="1"/>
  <c r="J17" i="1"/>
  <c r="J92" i="1"/>
  <c r="J164" i="1"/>
  <c r="J88" i="1"/>
  <c r="J90" i="1"/>
  <c r="J91" i="1"/>
  <c r="J10" i="1"/>
  <c r="J98" i="1"/>
  <c r="J3" i="1"/>
  <c r="J196" i="1"/>
  <c r="J198" i="1"/>
  <c r="J156" i="1"/>
  <c r="J14" i="1"/>
  <c r="J209" i="1"/>
  <c r="J18" i="1"/>
  <c r="J34" i="1"/>
  <c r="J20" i="1"/>
  <c r="J72" i="1"/>
  <c r="J68" i="1"/>
  <c r="J122" i="1"/>
  <c r="J126" i="1"/>
  <c r="J80" i="1"/>
  <c r="J64" i="1"/>
  <c r="J35" i="1"/>
  <c r="J165" i="1"/>
  <c r="J197" i="1"/>
  <c r="J176" i="1"/>
  <c r="J178" i="1"/>
  <c r="J177" i="1"/>
  <c r="J205" i="1"/>
  <c r="J160" i="1"/>
  <c r="J112" i="1"/>
  <c r="J69" i="1"/>
  <c r="J167" i="1"/>
  <c r="J21" i="1"/>
  <c r="J113" i="1"/>
  <c r="J97" i="1"/>
  <c r="J157" i="1"/>
  <c r="J150" i="1"/>
  <c r="J184" i="1"/>
  <c r="J5" i="1"/>
  <c r="J11" i="1"/>
  <c r="J179" i="1"/>
  <c r="J39" i="1"/>
  <c r="J41" i="1"/>
  <c r="J54" i="1"/>
  <c r="J55" i="1"/>
  <c r="J74" i="1"/>
  <c r="J73" i="1"/>
  <c r="J193" i="1"/>
  <c r="J15" i="1"/>
  <c r="J186" i="1"/>
  <c r="J36" i="1"/>
  <c r="J181" i="1"/>
  <c r="J153" i="1"/>
  <c r="J40" i="1"/>
  <c r="J57" i="1"/>
  <c r="J163" i="1"/>
  <c r="J117" i="1"/>
  <c r="J133" i="1"/>
  <c r="J38" i="1"/>
  <c r="J81" i="1"/>
  <c r="J110" i="1"/>
  <c r="J25" i="1"/>
  <c r="J130" i="1"/>
  <c r="J210" i="1"/>
  <c r="J29" i="1"/>
  <c r="J114" i="1"/>
  <c r="J131" i="1"/>
  <c r="J138" i="1"/>
  <c r="J201" i="1"/>
  <c r="J108" i="1"/>
  <c r="J107" i="1"/>
  <c r="J121" i="1"/>
  <c r="J169" i="1"/>
  <c r="J76" i="1"/>
  <c r="J111" i="1"/>
  <c r="J194" i="1"/>
  <c r="J162" i="1"/>
  <c r="J49" i="1"/>
  <c r="J58" i="1"/>
  <c r="J70" i="1"/>
  <c r="J16" i="1"/>
  <c r="J60" i="1"/>
  <c r="J148" i="1"/>
  <c r="J129" i="1"/>
  <c r="J100" i="1"/>
  <c r="J23" i="1"/>
  <c r="J192" i="1"/>
  <c r="J195" i="1"/>
  <c r="J2" i="1"/>
  <c r="J37" i="1"/>
  <c r="J53" i="1"/>
  <c r="J143" i="1"/>
  <c r="J149" i="1"/>
  <c r="J202" i="1"/>
  <c r="J203" i="1"/>
  <c r="J19" i="1"/>
  <c r="J66" i="1"/>
  <c r="J8" i="1"/>
  <c r="J22" i="1"/>
  <c r="J101" i="1"/>
  <c r="J166" i="1"/>
  <c r="J43" i="1"/>
  <c r="J173" i="1"/>
  <c r="J48" i="1"/>
  <c r="J99" i="1"/>
  <c r="J170" i="1"/>
  <c r="J32" i="1"/>
  <c r="J187" i="1"/>
  <c r="J127" i="1"/>
  <c r="J145" i="1"/>
  <c r="J9" i="1"/>
  <c r="J42" i="1"/>
  <c r="J200" i="1"/>
  <c r="J47" i="1"/>
  <c r="J123" i="1"/>
  <c r="J144" i="1"/>
  <c r="J28" i="1"/>
  <c r="J46" i="1"/>
  <c r="J152" i="1"/>
  <c r="J207" i="1"/>
  <c r="J146" i="1"/>
  <c r="J7" i="1"/>
  <c r="J52" i="1"/>
  <c r="J151" i="1"/>
  <c r="J185" i="1"/>
  <c r="J51" i="1"/>
  <c r="J50" i="1"/>
  <c r="J125" i="1"/>
  <c r="J83" i="1"/>
  <c r="J171" i="1"/>
  <c r="J24" i="1"/>
  <c r="J116" i="1"/>
  <c r="J31" i="1"/>
  <c r="J175" i="1"/>
  <c r="J183" i="1"/>
  <c r="J82" i="1"/>
  <c r="J172" i="1"/>
  <c r="J159" i="1"/>
  <c r="J372" i="1"/>
  <c r="J44" i="1"/>
  <c r="J45" i="1"/>
  <c r="I84" i="1"/>
  <c r="I78" i="1"/>
  <c r="I168" i="1"/>
  <c r="I199" i="1"/>
  <c r="I59" i="1"/>
  <c r="I147" i="1"/>
  <c r="I103" i="1"/>
  <c r="I30" i="1"/>
  <c r="I56" i="1"/>
  <c r="I61" i="1"/>
  <c r="I104" i="1"/>
  <c r="I174" i="1"/>
  <c r="I158" i="1"/>
  <c r="I128" i="1"/>
  <c r="I180" i="1"/>
  <c r="I79" i="1"/>
  <c r="I26" i="1"/>
  <c r="I67" i="1"/>
  <c r="I12" i="1"/>
  <c r="I87" i="1"/>
  <c r="I105" i="1"/>
  <c r="I190" i="1"/>
  <c r="I71" i="1"/>
  <c r="I120" i="1"/>
  <c r="I102" i="1"/>
  <c r="I75" i="1"/>
  <c r="I134" i="1"/>
  <c r="I6" i="1"/>
  <c r="I4" i="1"/>
  <c r="I63" i="1"/>
  <c r="I208" i="1"/>
  <c r="I182" i="1"/>
  <c r="I33" i="1"/>
  <c r="I62" i="1"/>
  <c r="I118" i="1"/>
  <c r="I89" i="1"/>
  <c r="I119" i="1"/>
  <c r="I93" i="1"/>
  <c r="I115" i="1"/>
  <c r="I77" i="1"/>
  <c r="I65" i="1"/>
  <c r="I13" i="1"/>
  <c r="I161" i="1"/>
  <c r="I124" i="1"/>
  <c r="I206" i="1"/>
  <c r="I17" i="1"/>
  <c r="I92" i="1"/>
  <c r="I164" i="1"/>
  <c r="I88" i="1"/>
  <c r="I90" i="1"/>
  <c r="I91" i="1"/>
  <c r="I10" i="1"/>
  <c r="I98" i="1"/>
  <c r="I3" i="1"/>
  <c r="I196" i="1"/>
  <c r="I198" i="1"/>
  <c r="I156" i="1"/>
  <c r="I14" i="1"/>
  <c r="I209" i="1"/>
  <c r="I18" i="1"/>
  <c r="I34" i="1"/>
  <c r="I20" i="1"/>
  <c r="I72" i="1"/>
  <c r="I68" i="1"/>
  <c r="I122" i="1"/>
  <c r="I126" i="1"/>
  <c r="I80" i="1"/>
  <c r="I64" i="1"/>
  <c r="I35" i="1"/>
  <c r="I165" i="1"/>
  <c r="I197" i="1"/>
  <c r="I176" i="1"/>
  <c r="I178" i="1"/>
  <c r="I177" i="1"/>
  <c r="I205" i="1"/>
  <c r="I160" i="1"/>
  <c r="I112" i="1"/>
  <c r="I69" i="1"/>
  <c r="I167" i="1"/>
  <c r="I21" i="1"/>
  <c r="I113" i="1"/>
  <c r="I97" i="1"/>
  <c r="I157" i="1"/>
  <c r="I150" i="1"/>
  <c r="I184" i="1"/>
  <c r="I5" i="1"/>
  <c r="I11" i="1"/>
  <c r="I179" i="1"/>
  <c r="I39" i="1"/>
  <c r="I41" i="1"/>
  <c r="I54" i="1"/>
  <c r="I55" i="1"/>
  <c r="I74" i="1"/>
  <c r="I73" i="1"/>
  <c r="I193" i="1"/>
  <c r="I15" i="1"/>
  <c r="I186" i="1"/>
  <c r="I36" i="1"/>
  <c r="I181" i="1"/>
  <c r="I153" i="1"/>
  <c r="I40" i="1"/>
  <c r="I57" i="1"/>
  <c r="I163" i="1"/>
  <c r="I117" i="1"/>
  <c r="I133" i="1"/>
  <c r="I38" i="1"/>
  <c r="I81" i="1"/>
  <c r="I110" i="1"/>
  <c r="I25" i="1"/>
  <c r="I130" i="1"/>
  <c r="I210" i="1"/>
  <c r="I29" i="1"/>
  <c r="I114" i="1"/>
  <c r="I131" i="1"/>
  <c r="I138" i="1"/>
  <c r="I201" i="1"/>
  <c r="I108" i="1"/>
  <c r="I107" i="1"/>
  <c r="I121" i="1"/>
  <c r="I169" i="1"/>
  <c r="I76" i="1"/>
  <c r="I111" i="1"/>
  <c r="I194" i="1"/>
  <c r="I162" i="1"/>
  <c r="I49" i="1"/>
  <c r="I58" i="1"/>
  <c r="I70" i="1"/>
  <c r="I16" i="1"/>
  <c r="I60" i="1"/>
  <c r="I148" i="1"/>
  <c r="I129" i="1"/>
  <c r="I100" i="1"/>
  <c r="I23" i="1"/>
  <c r="I192" i="1"/>
  <c r="I195" i="1"/>
  <c r="I2" i="1"/>
  <c r="I37" i="1"/>
  <c r="I53" i="1"/>
  <c r="I143" i="1"/>
  <c r="I149" i="1"/>
  <c r="I202" i="1"/>
  <c r="I203" i="1"/>
  <c r="I19" i="1"/>
  <c r="I66" i="1"/>
  <c r="I8" i="1"/>
  <c r="I22" i="1"/>
  <c r="I101" i="1"/>
  <c r="I166" i="1"/>
  <c r="I43" i="1"/>
  <c r="I173" i="1"/>
  <c r="I48" i="1"/>
  <c r="I99" i="1"/>
  <c r="I170" i="1"/>
  <c r="I32" i="1"/>
  <c r="I187" i="1"/>
  <c r="I127" i="1"/>
  <c r="I145" i="1"/>
  <c r="I9" i="1"/>
  <c r="I42" i="1"/>
  <c r="I200" i="1"/>
  <c r="I47" i="1"/>
  <c r="I123" i="1"/>
  <c r="I144" i="1"/>
  <c r="I28" i="1"/>
  <c r="I46" i="1"/>
  <c r="I152" i="1"/>
  <c r="I207" i="1"/>
  <c r="I146" i="1"/>
  <c r="I7" i="1"/>
  <c r="I52" i="1"/>
  <c r="I151" i="1"/>
  <c r="I185" i="1"/>
  <c r="I51" i="1"/>
  <c r="I50" i="1"/>
  <c r="I125" i="1"/>
  <c r="I83" i="1"/>
  <c r="I171" i="1"/>
  <c r="I24" i="1"/>
  <c r="I116" i="1"/>
  <c r="I31" i="1"/>
  <c r="I175" i="1"/>
  <c r="I183" i="1"/>
  <c r="I82" i="1"/>
  <c r="I172" i="1"/>
  <c r="I159" i="1"/>
  <c r="I372" i="1"/>
  <c r="I44" i="1"/>
  <c r="I45" i="1"/>
  <c r="H84" i="1"/>
  <c r="H78" i="1"/>
  <c r="H168" i="1"/>
  <c r="H199" i="1"/>
  <c r="H59" i="1"/>
  <c r="H147" i="1"/>
  <c r="H103" i="1"/>
  <c r="H30" i="1"/>
  <c r="H56" i="1"/>
  <c r="H61" i="1"/>
  <c r="H104" i="1"/>
  <c r="H174" i="1"/>
  <c r="H158" i="1"/>
  <c r="H128" i="1"/>
  <c r="H180" i="1"/>
  <c r="H79" i="1"/>
  <c r="H26" i="1"/>
  <c r="H67" i="1"/>
  <c r="H12" i="1"/>
  <c r="H87" i="1"/>
  <c r="H105" i="1"/>
  <c r="H71" i="1"/>
  <c r="H120" i="1"/>
  <c r="H102" i="1"/>
  <c r="H75" i="1"/>
  <c r="H134" i="1"/>
  <c r="H6" i="1"/>
  <c r="H4" i="1"/>
  <c r="H63" i="1"/>
  <c r="H208" i="1"/>
  <c r="H182" i="1"/>
  <c r="H33" i="1"/>
  <c r="H62" i="1"/>
  <c r="H118" i="1"/>
  <c r="H89" i="1"/>
  <c r="H119" i="1"/>
  <c r="H93" i="1"/>
  <c r="H115" i="1"/>
  <c r="H77" i="1"/>
  <c r="H65" i="1"/>
  <c r="H13" i="1"/>
  <c r="H161" i="1"/>
  <c r="H124" i="1"/>
  <c r="H206" i="1"/>
  <c r="H17" i="1"/>
  <c r="H92" i="1"/>
  <c r="H164" i="1"/>
  <c r="H88" i="1"/>
  <c r="H90" i="1"/>
  <c r="H91" i="1"/>
  <c r="H10" i="1"/>
  <c r="H98" i="1"/>
  <c r="H3" i="1"/>
  <c r="H196" i="1"/>
  <c r="H198" i="1"/>
  <c r="H156" i="1"/>
  <c r="H14" i="1"/>
  <c r="H209" i="1"/>
  <c r="H18" i="1"/>
  <c r="H34" i="1"/>
  <c r="H20" i="1"/>
  <c r="H72" i="1"/>
  <c r="H68" i="1"/>
  <c r="H122" i="1"/>
  <c r="H126" i="1"/>
  <c r="H80" i="1"/>
  <c r="H64" i="1"/>
  <c r="H35" i="1"/>
  <c r="H165" i="1"/>
  <c r="H197" i="1"/>
  <c r="H176" i="1"/>
  <c r="H178" i="1"/>
  <c r="H177" i="1"/>
  <c r="H205" i="1"/>
  <c r="H160" i="1"/>
  <c r="H112" i="1"/>
  <c r="H69" i="1"/>
  <c r="H167" i="1"/>
  <c r="H21" i="1"/>
  <c r="H113" i="1"/>
  <c r="H97" i="1"/>
  <c r="H157" i="1"/>
  <c r="H150" i="1"/>
  <c r="H184" i="1"/>
  <c r="H5" i="1"/>
  <c r="H11" i="1"/>
  <c r="H179" i="1"/>
  <c r="H39" i="1"/>
  <c r="H41" i="1"/>
  <c r="H54" i="1"/>
  <c r="H55" i="1"/>
  <c r="H74" i="1"/>
  <c r="H73" i="1"/>
  <c r="H193" i="1"/>
  <c r="H15" i="1"/>
  <c r="H186" i="1"/>
  <c r="H36" i="1"/>
  <c r="H181" i="1"/>
  <c r="H153" i="1"/>
  <c r="H40" i="1"/>
  <c r="H57" i="1"/>
  <c r="H163" i="1"/>
  <c r="H117" i="1"/>
  <c r="H133" i="1"/>
  <c r="H38" i="1"/>
  <c r="H81" i="1"/>
  <c r="H110" i="1"/>
  <c r="H25" i="1"/>
  <c r="H130" i="1"/>
  <c r="H210" i="1"/>
  <c r="H29" i="1"/>
  <c r="H114" i="1"/>
  <c r="H131" i="1"/>
  <c r="H201" i="1"/>
  <c r="H108" i="1"/>
  <c r="H107" i="1"/>
  <c r="H121" i="1"/>
  <c r="H169" i="1"/>
  <c r="H76" i="1"/>
  <c r="H111" i="1"/>
  <c r="H194" i="1"/>
  <c r="H162" i="1"/>
  <c r="H49" i="1"/>
  <c r="H58" i="1"/>
  <c r="H70" i="1"/>
  <c r="H16" i="1"/>
  <c r="H60" i="1"/>
  <c r="H148" i="1"/>
  <c r="H129" i="1"/>
  <c r="H100" i="1"/>
  <c r="H23" i="1"/>
  <c r="H192" i="1"/>
  <c r="H195" i="1"/>
  <c r="H2" i="1"/>
  <c r="H37" i="1"/>
  <c r="H53" i="1"/>
  <c r="H143" i="1"/>
  <c r="H149" i="1"/>
  <c r="H202" i="1"/>
  <c r="H203" i="1"/>
  <c r="H19" i="1"/>
  <c r="H66" i="1"/>
  <c r="H8" i="1"/>
  <c r="H22" i="1"/>
  <c r="H101" i="1"/>
  <c r="H166" i="1"/>
  <c r="H43" i="1"/>
  <c r="H173" i="1"/>
  <c r="H48" i="1"/>
  <c r="H99" i="1"/>
  <c r="H170" i="1"/>
  <c r="H32" i="1"/>
  <c r="H187" i="1"/>
  <c r="H127" i="1"/>
  <c r="H145" i="1"/>
  <c r="H9" i="1"/>
  <c r="H42" i="1"/>
  <c r="H200" i="1"/>
  <c r="H47" i="1"/>
  <c r="H123" i="1"/>
  <c r="H144" i="1"/>
  <c r="H28" i="1"/>
  <c r="H46" i="1"/>
  <c r="H152" i="1"/>
  <c r="H207" i="1"/>
  <c r="H146" i="1"/>
  <c r="H7" i="1"/>
  <c r="H52" i="1"/>
  <c r="H151" i="1"/>
  <c r="H185" i="1"/>
  <c r="H51" i="1"/>
  <c r="H50" i="1"/>
  <c r="H125" i="1"/>
  <c r="H83" i="1"/>
  <c r="H171" i="1"/>
  <c r="H24" i="1"/>
  <c r="H116" i="1"/>
  <c r="H31" i="1"/>
  <c r="H175" i="1"/>
  <c r="H183" i="1"/>
  <c r="H82" i="1"/>
  <c r="H172" i="1"/>
  <c r="H159" i="1"/>
  <c r="H372" i="1"/>
  <c r="H44" i="1"/>
  <c r="H45" i="1"/>
  <c r="I106" i="1"/>
  <c r="J106" i="1"/>
  <c r="K106" i="1"/>
  <c r="L106" i="1"/>
  <c r="H106" i="1"/>
</calcChain>
</file>

<file path=xl/sharedStrings.xml><?xml version="1.0" encoding="utf-8"?>
<sst xmlns="http://schemas.openxmlformats.org/spreadsheetml/2006/main" count="1392" uniqueCount="707">
  <si>
    <t>Alimento (100 gramos)</t>
  </si>
  <si>
    <t xml:space="preserve">Calorías </t>
  </si>
  <si>
    <t xml:space="preserve"> Grasas  (g.)</t>
  </si>
  <si>
    <t>Fibra  (g.)</t>
  </si>
  <si>
    <t>Abadejo, ahumado</t>
  </si>
  <si>
    <t>Abulón, al vapor o escalfado</t>
  </si>
  <si>
    <t>Acedias Fritas</t>
  </si>
  <si>
    <t>Aceite de almendras</t>
  </si>
  <si>
    <t>Aceite de cacahuete</t>
  </si>
  <si>
    <t>Aceite de coco</t>
  </si>
  <si>
    <t>Aceite de girasol</t>
  </si>
  <si>
    <t>Aceite de maíz</t>
  </si>
  <si>
    <t>Aceite de nuez</t>
  </si>
  <si>
    <t>Aceite de oliva</t>
  </si>
  <si>
    <t>Aceite de sésamo</t>
  </si>
  <si>
    <t>Aceite de soja</t>
  </si>
  <si>
    <t>Aceite Uva, Pepita</t>
  </si>
  <si>
    <t>Aceitunas negras</t>
  </si>
  <si>
    <t>Aceitunas verdes</t>
  </si>
  <si>
    <t>Aceitunas verdes rellenas</t>
  </si>
  <si>
    <t>Acelga cruda</t>
  </si>
  <si>
    <t>Acerolas</t>
  </si>
  <si>
    <t>Aderezo César</t>
  </si>
  <si>
    <t>Aderezo de miel y mostaza</t>
  </si>
  <si>
    <t>Aderezo de queso azul o roquefort</t>
  </si>
  <si>
    <t>Aderezo de yogurt</t>
  </si>
  <si>
    <t>Aguacate crudo</t>
  </si>
  <si>
    <t>Ajo crudo</t>
  </si>
  <si>
    <t>Albahaca cruda</t>
  </si>
  <si>
    <t>Albaricoque crudo</t>
  </si>
  <si>
    <t>Albóndigas suecas con crema o salsa blanca</t>
  </si>
  <si>
    <t>Alcachofas</t>
  </si>
  <si>
    <t>Alitas de pollo, asador</t>
  </si>
  <si>
    <t>Almejas crudas / Chirla</t>
  </si>
  <si>
    <t>Almejas enlatadas</t>
  </si>
  <si>
    <t>Almendras saladas</t>
  </si>
  <si>
    <t>Almendras sin sal</t>
  </si>
  <si>
    <t>Almendras sin tostar</t>
  </si>
  <si>
    <t>Anacardo</t>
  </si>
  <si>
    <t>Ancas de rana, al vapor</t>
  </si>
  <si>
    <t>Anchoa enlatada</t>
  </si>
  <si>
    <t>Anguila</t>
  </si>
  <si>
    <t>Anguila ahumada</t>
  </si>
  <si>
    <t>Anguila al vapor o escalfada</t>
  </si>
  <si>
    <t>Angulas</t>
  </si>
  <si>
    <t>Apio cocido</t>
  </si>
  <si>
    <t>Apio crudo</t>
  </si>
  <si>
    <t>Arándanos crudos</t>
  </si>
  <si>
    <t>Arándanos secos</t>
  </si>
  <si>
    <t>Arenque crudo</t>
  </si>
  <si>
    <t>Arenque Seco</t>
  </si>
  <si>
    <t>Arenque, ahumado</t>
  </si>
  <si>
    <t>Arroz cocido con leche</t>
  </si>
  <si>
    <t>Arroz Integral</t>
  </si>
  <si>
    <t>Arroz Pulido, Blanco</t>
  </si>
  <si>
    <t>Atún fresco ahumado</t>
  </si>
  <si>
    <t>Atún fresco, crudo</t>
  </si>
  <si>
    <t>Atún, enlatado, con aceite</t>
  </si>
  <si>
    <t>Avellanas</t>
  </si>
  <si>
    <t>Avena cruda</t>
  </si>
  <si>
    <t>Avena, Salvado</t>
  </si>
  <si>
    <t>Avestruz, cocinado</t>
  </si>
  <si>
    <t>Azúcar, blanco, granulado o en terrones</t>
  </si>
  <si>
    <t>Azúcar, blanco, repostería, en polvo</t>
  </si>
  <si>
    <t>Azúcar, marrón (moreno)</t>
  </si>
  <si>
    <t>Bacalao ahumado</t>
  </si>
  <si>
    <t>Bacalao Fresco</t>
  </si>
  <si>
    <t>Bacalao Salazón, remojado</t>
  </si>
  <si>
    <t>Bacalao, seco, salado</t>
  </si>
  <si>
    <t>Berberechos Cocidos</t>
  </si>
  <si>
    <t>Berenjena cruda</t>
  </si>
  <si>
    <t>Berro, crudo</t>
  </si>
  <si>
    <t>Besugo</t>
  </si>
  <si>
    <t>Bígaros Cocidos</t>
  </si>
  <si>
    <t>Breca (pescado blanco)</t>
  </si>
  <si>
    <t>Brécol crudo</t>
  </si>
  <si>
    <t>Brócoli crudo</t>
  </si>
  <si>
    <t>Brotes de soja, crudos</t>
  </si>
  <si>
    <t>Bullabesa</t>
  </si>
  <si>
    <t>Butifarra</t>
  </si>
  <si>
    <t>Caballa ahumada</t>
  </si>
  <si>
    <t>Caballa cruda</t>
  </si>
  <si>
    <t>Caballa enlatada</t>
  </si>
  <si>
    <t>Caballo Carne</t>
  </si>
  <si>
    <t>Cabra al horno</t>
  </si>
  <si>
    <t>Cabra Carne</t>
  </si>
  <si>
    <t>Cabra frita</t>
  </si>
  <si>
    <t>Cabrito Carne</t>
  </si>
  <si>
    <t>Cacahuetes sin tostar</t>
  </si>
  <si>
    <t>Calabacín</t>
  </si>
  <si>
    <t>Calamar crudo</t>
  </si>
  <si>
    <t>Calamares enlatados</t>
  </si>
  <si>
    <t>Caldo de pescado, receta casera</t>
  </si>
  <si>
    <t>Caldo de pollo o pavo, caldo o consomé</t>
  </si>
  <si>
    <t>Caldo de verduras, caldo</t>
  </si>
  <si>
    <t>Callos, cocidos</t>
  </si>
  <si>
    <t>Camarones al vapor o hervidos</t>
  </si>
  <si>
    <t>Cangrejo de mar</t>
  </si>
  <si>
    <t>Cangrejo de río, hervido o al vapor</t>
  </si>
  <si>
    <t>Cangrejo enlatado</t>
  </si>
  <si>
    <t>Caqui, crudo</t>
  </si>
  <si>
    <t>Caracol Terrestre</t>
  </si>
  <si>
    <t>Cardo</t>
  </si>
  <si>
    <t>Carne Caballo</t>
  </si>
  <si>
    <t>Carne Cabra</t>
  </si>
  <si>
    <t>Carne Cabrito</t>
  </si>
  <si>
    <t>Carne Cerdo, Grasa</t>
  </si>
  <si>
    <t>Carne Cerdo, Magra</t>
  </si>
  <si>
    <t>Carne Conejo</t>
  </si>
  <si>
    <t>Carne Cordero, Chuleta</t>
  </si>
  <si>
    <t>Carne Cordero, Magra</t>
  </si>
  <si>
    <t>Carne Cordero, Paletilla</t>
  </si>
  <si>
    <t>Carne Cordero, Pierna</t>
  </si>
  <si>
    <t>Carne de res, rabo de buey, cocida</t>
  </si>
  <si>
    <t>Carne de venado / ciervo asado</t>
  </si>
  <si>
    <t>Carne Oveja</t>
  </si>
  <si>
    <t>Carne Ternera, Magra</t>
  </si>
  <si>
    <t>Carne Vaca, Chuleta</t>
  </si>
  <si>
    <t>Carne Vaca, Filete</t>
  </si>
  <si>
    <t>Carne Vaca, Guisar</t>
  </si>
  <si>
    <t>Carne Vaca, Magra</t>
  </si>
  <si>
    <t>Carne Vaca, Solomillo</t>
  </si>
  <si>
    <t>Carpa ahumada</t>
  </si>
  <si>
    <t>Carpa al vapor o escalfado</t>
  </si>
  <si>
    <t>Castañas</t>
  </si>
  <si>
    <t>Caviar Ruso</t>
  </si>
  <si>
    <t>Cebada</t>
  </si>
  <si>
    <t>Cebolla</t>
  </si>
  <si>
    <t>Cebollino crudo</t>
  </si>
  <si>
    <t>Centollo</t>
  </si>
  <si>
    <t>Cerdo, chicharrones, cocidos</t>
  </si>
  <si>
    <t>Cerdo, lomo, empanizado, frito</t>
  </si>
  <si>
    <t>Cerdo, lomo, rebozado, frito</t>
  </si>
  <si>
    <t>Cerdo, solomillo, para estofado</t>
  </si>
  <si>
    <t>Cereal (copos de maíz de Kellogg's)</t>
  </si>
  <si>
    <t>Cereal (Crispix de Kellogg)</t>
  </si>
  <si>
    <t>Cereal (Kellogg's All-Bran)</t>
  </si>
  <si>
    <t>Cereal (Kellogg's Cocoa Krispies)</t>
  </si>
  <si>
    <t>Cereal (Kellogg's Rice Krispies)</t>
  </si>
  <si>
    <t>Cereal (Kellogg's Special K)</t>
  </si>
  <si>
    <t>Cereal (salvado de avena crujiente de Kellogg)</t>
  </si>
  <si>
    <t>Cereal (trigo triturado y salvado)</t>
  </si>
  <si>
    <t>Cereal (Weetabix Grano Entero)</t>
  </si>
  <si>
    <t>Cereal, arroz crujiente</t>
  </si>
  <si>
    <t>Cereal, arroz inflado</t>
  </si>
  <si>
    <t>Cereal, avena tostada</t>
  </si>
  <si>
    <t>Cereal, muesli</t>
  </si>
  <si>
    <t>Cereal, trigo inflado, endulzado</t>
  </si>
  <si>
    <t>Cereal, trigo inflado, simple</t>
  </si>
  <si>
    <t>Cereales Cornflakes</t>
  </si>
  <si>
    <t>Cereales, copos de maíz</t>
  </si>
  <si>
    <t>Cerezas</t>
  </si>
  <si>
    <t>Cerezas congeladas</t>
  </si>
  <si>
    <t>Ceviche</t>
  </si>
  <si>
    <t>Champiñones crudos</t>
  </si>
  <si>
    <t>Chanquetes</t>
  </si>
  <si>
    <t>Chicharrones</t>
  </si>
  <si>
    <t>Chile con frijoles sin carne</t>
  </si>
  <si>
    <t>Chili con carne con frijoles</t>
  </si>
  <si>
    <t>Chirimoya</t>
  </si>
  <si>
    <t>Chocolate sin leche</t>
  </si>
  <si>
    <t>Chuleta de cerdo, asada u horneada</t>
  </si>
  <si>
    <t>Chuleta de cerdo, empanada o enharinada</t>
  </si>
  <si>
    <t>Chuleta de cerdo, estofada, magra y grasa</t>
  </si>
  <si>
    <t>Chuleta de cerdo, frita, magra y grasa</t>
  </si>
  <si>
    <t>Cigala</t>
  </si>
  <si>
    <t>Cilantro crudo</t>
  </si>
  <si>
    <t>Ciruela cruda</t>
  </si>
  <si>
    <t>Coles de Bruselas, crudas</t>
  </si>
  <si>
    <t>Coliflor cocida, fresca</t>
  </si>
  <si>
    <t>Coliflor cruda</t>
  </si>
  <si>
    <t>Colinabo crudo</t>
  </si>
  <si>
    <t>Conejo guisado</t>
  </si>
  <si>
    <t>Congrio</t>
  </si>
  <si>
    <t>Corazón Cordero</t>
  </si>
  <si>
    <t>Corazón Vacuno</t>
  </si>
  <si>
    <t>Cordero, asado</t>
  </si>
  <si>
    <t>Cordero, costillas</t>
  </si>
  <si>
    <t>Cordero, lomo</t>
  </si>
  <si>
    <t>Cordero, paleta</t>
  </si>
  <si>
    <t>Cortezas de piel de cerdo</t>
  </si>
  <si>
    <t>Corvina, al vapor o escalfado</t>
  </si>
  <si>
    <t>Crema chocolate con avellanas</t>
  </si>
  <si>
    <t>Crema Leche, Chantilly</t>
  </si>
  <si>
    <t>Dátiles</t>
  </si>
  <si>
    <t>Diente de león verde, crudo</t>
  </si>
  <si>
    <t>Dorada</t>
  </si>
  <si>
    <t>Emperador</t>
  </si>
  <si>
    <t>Emperador a la plancha</t>
  </si>
  <si>
    <t>Endibias</t>
  </si>
  <si>
    <t>Ensalada de atún con huevo</t>
  </si>
  <si>
    <t>Ensalada de atún con queso</t>
  </si>
  <si>
    <t>Espárragos cocidos</t>
  </si>
  <si>
    <t>Espárragos crudos</t>
  </si>
  <si>
    <t>Espárragos Enlatados (Conserva)</t>
  </si>
  <si>
    <t>Espinacas cocidas</t>
  </si>
  <si>
    <t>Espinacas crema fresca</t>
  </si>
  <si>
    <t>Espinacas crudas</t>
  </si>
  <si>
    <t>Esturión ahumado</t>
  </si>
  <si>
    <t>Esturión al vapor</t>
  </si>
  <si>
    <t>Extracto de levadura para untar</t>
  </si>
  <si>
    <t>Faisán cocinado</t>
  </si>
  <si>
    <t>Faneca (pescado blanco)</t>
  </si>
  <si>
    <t>Filete de pollo a la parrilla</t>
  </si>
  <si>
    <t>Filete de pollo empanado</t>
  </si>
  <si>
    <t>Filete suizo</t>
  </si>
  <si>
    <t>Filete Vaca</t>
  </si>
  <si>
    <t>Flan de huevo</t>
  </si>
  <si>
    <t>Fletán crudo</t>
  </si>
  <si>
    <t>Fletán, ahumado</t>
  </si>
  <si>
    <t>Frambuesas, crudas</t>
  </si>
  <si>
    <t>Fresas crudas</t>
  </si>
  <si>
    <t>Gambas al ajillo</t>
  </si>
  <si>
    <t>Gambas cocidas</t>
  </si>
  <si>
    <t>Germen de trigo</t>
  </si>
  <si>
    <t>Gofio Millo</t>
  </si>
  <si>
    <t>Gofio Trigo</t>
  </si>
  <si>
    <t>Granada</t>
  </si>
  <si>
    <t>Grelos</t>
  </si>
  <si>
    <t>Grosellas crudas</t>
  </si>
  <si>
    <t>Habas secas</t>
  </si>
  <si>
    <t>Hamburguesa casera</t>
  </si>
  <si>
    <t>Harina Avena</t>
  </si>
  <si>
    <t>Harina Centeno</t>
  </si>
  <si>
    <t>Harina Maíz</t>
  </si>
  <si>
    <t>Harina Soja</t>
  </si>
  <si>
    <t>Harina Trigo, Integral</t>
  </si>
  <si>
    <t>Harina Trigo, Panificada</t>
  </si>
  <si>
    <t>Hígado Cerdo</t>
  </si>
  <si>
    <t>Hígado Pollo</t>
  </si>
  <si>
    <t>Hígado Ternera</t>
  </si>
  <si>
    <t>Higos</t>
  </si>
  <si>
    <t>Higos Secos</t>
  </si>
  <si>
    <t>Huevas de arenque</t>
  </si>
  <si>
    <t>Huevas de esturión</t>
  </si>
  <si>
    <t>Jurel</t>
  </si>
  <si>
    <t>Kiwi crudo</t>
  </si>
  <si>
    <t>Langostino</t>
  </si>
  <si>
    <t>Lechuga cruda</t>
  </si>
  <si>
    <t>Lechuga romana cruda</t>
  </si>
  <si>
    <t>Lichi crudo</t>
  </si>
  <si>
    <t>Lima cruda</t>
  </si>
  <si>
    <t>Limón crudo</t>
  </si>
  <si>
    <t>Lomo Cerdo Embuchado</t>
  </si>
  <si>
    <t>Lubina al vapor o escalfado</t>
  </si>
  <si>
    <t>Lucio al vapor o escalfado</t>
  </si>
  <si>
    <t>Macarrones</t>
  </si>
  <si>
    <t>Malvavisco</t>
  </si>
  <si>
    <t>Mandarina cruda</t>
  </si>
  <si>
    <t>Mango crudo</t>
  </si>
  <si>
    <t>Manzana cruda</t>
  </si>
  <si>
    <t>Margarina</t>
  </si>
  <si>
    <t>Mayonesa</t>
  </si>
  <si>
    <t>Mejillones crudos</t>
  </si>
  <si>
    <t>Melocotón crudo</t>
  </si>
  <si>
    <t>Melón</t>
  </si>
  <si>
    <t>Merluza</t>
  </si>
  <si>
    <t>Moras congeladas</t>
  </si>
  <si>
    <t>Moras crudas</t>
  </si>
  <si>
    <t>Mousse de chocolate</t>
  </si>
  <si>
    <t>Muffin de chocolate</t>
  </si>
  <si>
    <t>Nabo crudo</t>
  </si>
  <si>
    <t>Naranja</t>
  </si>
  <si>
    <t>Nectarina</t>
  </si>
  <si>
    <t>Nueces (castellanas)</t>
  </si>
  <si>
    <t>Nueces de Brasil</t>
  </si>
  <si>
    <t>Nueces de macadamia</t>
  </si>
  <si>
    <t>Nueces Pacanas - Pecanas</t>
  </si>
  <si>
    <t>Nuggets de pollo</t>
  </si>
  <si>
    <t>Ñoquis, patata</t>
  </si>
  <si>
    <t>Ostras crudas</t>
  </si>
  <si>
    <t>Paella con mariscos</t>
  </si>
  <si>
    <t>Paella de carne al estilo valenciano</t>
  </si>
  <si>
    <t>Palmitos enlatados (conserva)</t>
  </si>
  <si>
    <t>Paloma</t>
  </si>
  <si>
    <t>Palometa (pescado)</t>
  </si>
  <si>
    <t>Palomitas de maíz</t>
  </si>
  <si>
    <t>Palomitas de maíz, microondas</t>
  </si>
  <si>
    <t>Papaya cruda</t>
  </si>
  <si>
    <t>Pasas</t>
  </si>
  <si>
    <t>Pasta cocida</t>
  </si>
  <si>
    <t>Pasta con sabores</t>
  </si>
  <si>
    <t>Pasta de wasabi</t>
  </si>
  <si>
    <t>Pasta sin gluten</t>
  </si>
  <si>
    <t>Pastrami</t>
  </si>
  <si>
    <t>Patas de pollo</t>
  </si>
  <si>
    <t>Patata asada</t>
  </si>
  <si>
    <t>Patata hervida</t>
  </si>
  <si>
    <t>Patatas fritas</t>
  </si>
  <si>
    <t>Patatas guisadas</t>
  </si>
  <si>
    <t>Patatas puré</t>
  </si>
  <si>
    <t>Pato asado</t>
  </si>
  <si>
    <t>Pavo</t>
  </si>
  <si>
    <t>Pepino crudo</t>
  </si>
  <si>
    <t>Pera cruda</t>
  </si>
  <si>
    <t>Perca del océano, al vapor o escalfado</t>
  </si>
  <si>
    <t>Perca del océano, crudo</t>
  </si>
  <si>
    <t>Percebes</t>
  </si>
  <si>
    <t>Perdiz</t>
  </si>
  <si>
    <t>Perejil crudo</t>
  </si>
  <si>
    <t>Perrito-Caliente Con Mostaza</t>
  </si>
  <si>
    <t>Pescadilla</t>
  </si>
  <si>
    <t>Pichón</t>
  </si>
  <si>
    <t>Pimiento, crudo</t>
  </si>
  <si>
    <t>Pimientos en vinagre</t>
  </si>
  <si>
    <t>Piña cruda</t>
  </si>
  <si>
    <t>Piña en almíbar</t>
  </si>
  <si>
    <t>Piña seca</t>
  </si>
  <si>
    <t>Piñones</t>
  </si>
  <si>
    <t>Pipas girasol</t>
  </si>
  <si>
    <t>Pistachos</t>
  </si>
  <si>
    <t>Pollo</t>
  </si>
  <si>
    <t>Pollo (con piel)</t>
  </si>
  <si>
    <t>Pollo o pavo agridulce</t>
  </si>
  <si>
    <t>Pomelo crudo</t>
  </si>
  <si>
    <t>Postre de gelatina</t>
  </si>
  <si>
    <t>Puerro crudo</t>
  </si>
  <si>
    <t>Pulpo hervido</t>
  </si>
  <si>
    <t>Queso americano</t>
  </si>
  <si>
    <t>Queso Azul</t>
  </si>
  <si>
    <t>Queso Babibel, tipo</t>
  </si>
  <si>
    <t>Queso Blanco Desnatado</t>
  </si>
  <si>
    <t>Queso Brie</t>
  </si>
  <si>
    <t>Queso Burgos</t>
  </si>
  <si>
    <t>Queso Cabra</t>
  </si>
  <si>
    <t>Queso Camembert</t>
  </si>
  <si>
    <t>Queso Cheddar</t>
  </si>
  <si>
    <t>Queso Chihuahua</t>
  </si>
  <si>
    <t>Queso Colby</t>
  </si>
  <si>
    <t>Queso con nueces</t>
  </si>
  <si>
    <t>Queso Cotija</t>
  </si>
  <si>
    <t>Queso crema</t>
  </si>
  <si>
    <t>Queso de cabra</t>
  </si>
  <si>
    <t>Queso Emmental</t>
  </si>
  <si>
    <t>Queso Feta</t>
  </si>
  <si>
    <t>Queso Fontina</t>
  </si>
  <si>
    <t>Queso Fresco (de Burgos)</t>
  </si>
  <si>
    <t>Queso Gouda o Edam</t>
  </si>
  <si>
    <t>Queso Gruyere</t>
  </si>
  <si>
    <t>Queso Limburger</t>
  </si>
  <si>
    <t>Queso Manchego Curado</t>
  </si>
  <si>
    <t>Queso Manchego Fresco</t>
  </si>
  <si>
    <t>Queso Manchego Semicurado</t>
  </si>
  <si>
    <t>Queso Monterey</t>
  </si>
  <si>
    <t>Queso Mozzarella, Leche Entera</t>
  </si>
  <si>
    <t>Queso Münster</t>
  </si>
  <si>
    <t>Queso parmesano, rallado seco</t>
  </si>
  <si>
    <t>Queso Pirineos</t>
  </si>
  <si>
    <t>Queso Porciones</t>
  </si>
  <si>
    <t>Queso Port du Salut</t>
  </si>
  <si>
    <t>Queso Provolone</t>
  </si>
  <si>
    <t>Queso Quark</t>
  </si>
  <si>
    <t>Queso Ricota</t>
  </si>
  <si>
    <t>Queso Roquefort</t>
  </si>
  <si>
    <t>Queso Suizo</t>
  </si>
  <si>
    <t>Queso tipo Speisequark</t>
  </si>
  <si>
    <t>Quiche Lorraine Bacón-Queso</t>
  </si>
  <si>
    <t>Rábano crudo</t>
  </si>
  <si>
    <t>Rabo Vacuno</t>
  </si>
  <si>
    <t>Rape</t>
  </si>
  <si>
    <t>Ratatouille</t>
  </si>
  <si>
    <t>Regaliz</t>
  </si>
  <si>
    <t>Remolachas crudas</t>
  </si>
  <si>
    <t>Requesón</t>
  </si>
  <si>
    <t>Riñón cocido</t>
  </si>
  <si>
    <t>Rodaballo</t>
  </si>
  <si>
    <t>Ruibarbo crudo</t>
  </si>
  <si>
    <t>Salmón ahumado</t>
  </si>
  <si>
    <t>Salmón al vapor o escalfado</t>
  </si>
  <si>
    <t>Salmón crudo</t>
  </si>
  <si>
    <t>Salmonete crudo</t>
  </si>
  <si>
    <t>Salvado de avena</t>
  </si>
  <si>
    <t>Salvado de trigo</t>
  </si>
  <si>
    <t>Sandía cruda</t>
  </si>
  <si>
    <t>Sardinas cocidas</t>
  </si>
  <si>
    <t>Sardinas con salsa de tomate</t>
  </si>
  <si>
    <t>Sardinas enlatadas en aceite</t>
  </si>
  <si>
    <t>Sardinas secas</t>
  </si>
  <si>
    <t>Semillas de chía</t>
  </si>
  <si>
    <t>Semillas de girasol</t>
  </si>
  <si>
    <t>Semillas de sésamo</t>
  </si>
  <si>
    <t>Sémola</t>
  </si>
  <si>
    <t>Sepia</t>
  </si>
  <si>
    <t>Sesos Cerdo</t>
  </si>
  <si>
    <t>Sesos Cordero</t>
  </si>
  <si>
    <t>Sesos Ternera</t>
  </si>
  <si>
    <t>Setas Cantharellus</t>
  </si>
  <si>
    <t>Setas Colmenilla</t>
  </si>
  <si>
    <t>Soja Brotes</t>
  </si>
  <si>
    <t>Soja Germinada</t>
  </si>
  <si>
    <t>Sopa agridulce</t>
  </si>
  <si>
    <t>Sopa De Cebolla</t>
  </si>
  <si>
    <t>Sopa Minestrone</t>
  </si>
  <si>
    <t>Stroganoff de jamón</t>
  </si>
  <si>
    <t>Tarta Manzana Casera</t>
  </si>
  <si>
    <t>Té caliente a base de hierbas</t>
  </si>
  <si>
    <t>Té caliente, manzanilla</t>
  </si>
  <si>
    <t>Té, caliente, hoja, verde</t>
  </si>
  <si>
    <t>Tomate triturado</t>
  </si>
  <si>
    <t>Tomates cocidos</t>
  </si>
  <si>
    <t>Tomates crudos</t>
  </si>
  <si>
    <t>Tomates rojos secos</t>
  </si>
  <si>
    <t>Tomates verdes crudos</t>
  </si>
  <si>
    <t>Tortilla de maíz</t>
  </si>
  <si>
    <t>Trucha</t>
  </si>
  <si>
    <t>Trucha ahumada</t>
  </si>
  <si>
    <t>Uvas</t>
  </si>
  <si>
    <t>Uvas Pasas</t>
  </si>
  <si>
    <t>Vieiras al vapor o hervidas</t>
  </si>
  <si>
    <t>Yogur, griego con fruta</t>
  </si>
  <si>
    <t>Yogur, griego natural</t>
  </si>
  <si>
    <t>Yogurt liquido</t>
  </si>
  <si>
    <t>Yogurt, leche desnatada/descremada, fruta</t>
  </si>
  <si>
    <t>Yogurt, leche desnatada/descremada, natural</t>
  </si>
  <si>
    <t>Yogurt, leche entera, fruta</t>
  </si>
  <si>
    <t>Yogurt, leche entera, natural</t>
  </si>
  <si>
    <t>Yogurt, soja</t>
  </si>
  <si>
    <t>Yuca fritas</t>
  </si>
  <si>
    <t>Zanahorias crudas</t>
  </si>
  <si>
    <t>Hidratos de Carbono (g.)</t>
  </si>
  <si>
    <t>Categoría</t>
  </si>
  <si>
    <t>Frutas/Vegetales/Hortalizas</t>
  </si>
  <si>
    <t>Carbohidratos / Grasas</t>
  </si>
  <si>
    <t>Bebidas</t>
  </si>
  <si>
    <t>Proteínas</t>
  </si>
  <si>
    <t>Alubias blancas, enlatadas</t>
  </si>
  <si>
    <t>Arroz blanco cocido</t>
  </si>
  <si>
    <t>Arroz integral cocido</t>
  </si>
  <si>
    <t>Arroz salvaje cocido</t>
  </si>
  <si>
    <t>Bacalao al horno o a la parrilla</t>
  </si>
  <si>
    <t>Proteínas (</t>
  </si>
  <si>
    <t>Batata al horno</t>
  </si>
  <si>
    <t>Berenjenas, cocidas</t>
  </si>
  <si>
    <t>Berro cocido</t>
  </si>
  <si>
    <t>Bratwurst / Salchicha</t>
  </si>
  <si>
    <t>Brócoli cocido</t>
  </si>
  <si>
    <t>Brotes de soja cocidos</t>
  </si>
  <si>
    <t>Calabaza cocida</t>
  </si>
  <si>
    <t>Cangrejo al horno o a la parrilla</t>
  </si>
  <si>
    <t>Carpa al horno o asada</t>
  </si>
  <si>
    <t>Champiñones cocidos</t>
  </si>
  <si>
    <t>Chícharos cocidos</t>
  </si>
  <si>
    <t>Chirivías cocidas</t>
  </si>
  <si>
    <t>Chuleta de cerdo rebozada frita</t>
  </si>
  <si>
    <t>Chuleta de ternera frita</t>
  </si>
  <si>
    <t>Chuleta de ternera asada</t>
  </si>
  <si>
    <t>Col rizada cocida</t>
  </si>
  <si>
    <t>Coles de Bruselas cocidas</t>
  </si>
  <si>
    <t>Conejo cocido</t>
  </si>
  <si>
    <t>Corvina horneada o asada</t>
  </si>
  <si>
    <t>Ensalada César de pollo o pavo lechuga</t>
  </si>
  <si>
    <t>Ensalada César con lechuga romana</t>
  </si>
  <si>
    <t>Filete o chuleta de cerdo</t>
  </si>
  <si>
    <t>Filete o chuleta de cerdo frita</t>
  </si>
  <si>
    <t>Frambuesas congeladas</t>
  </si>
  <si>
    <t>Fresas congeladas</t>
  </si>
  <si>
    <t>Frijol mungo cocido</t>
  </si>
  <si>
    <t>Frijoles amarillos cocidos</t>
  </si>
  <si>
    <t>Frijoles blancos cocidos</t>
  </si>
  <si>
    <t>Frijoles de lima cocidos</t>
  </si>
  <si>
    <t>Frijoles pintos cocidos</t>
  </si>
  <si>
    <t>Frijoles negros cocidos</t>
  </si>
  <si>
    <t>Frijoles rojos cocidos</t>
  </si>
  <si>
    <t>Frijoles rosados cocidos</t>
  </si>
  <si>
    <t>Frijoles verdes cocidos</t>
  </si>
  <si>
    <t>Gallo (pescado)</t>
  </si>
  <si>
    <t>Ganso asado</t>
  </si>
  <si>
    <t>Garbanzos cocidos</t>
  </si>
  <si>
    <t>Guisantes enlatados</t>
  </si>
  <si>
    <t>Guisantes cocidos</t>
  </si>
  <si>
    <t>Guisantes, crema</t>
  </si>
  <si>
    <t>Guisantes verdes crudos</t>
  </si>
  <si>
    <t>Hamburguesa Burger King Cheeseburger</t>
  </si>
  <si>
    <t>Hamburguesa McDonald's Cheeseburger</t>
  </si>
  <si>
    <t>Hojas de cardo cocidas</t>
  </si>
  <si>
    <t>Langosta al vapor / hervida</t>
  </si>
  <si>
    <t>Lechuga Boston cruda</t>
  </si>
  <si>
    <t>Lechuga rúcula cruda</t>
  </si>
  <si>
    <t>Lenguado al vapor / escalfado</t>
  </si>
  <si>
    <t>Lentejas cocidas</t>
  </si>
  <si>
    <t>Col lombarda</t>
  </si>
  <si>
    <t>Manzana seca</t>
  </si>
  <si>
    <t>Mayonesa baja en grasa</t>
  </si>
  <si>
    <t>Mejillones al vapor / escalfados</t>
  </si>
  <si>
    <t>Molleja cocinada</t>
  </si>
  <si>
    <t>Muslo de pollo, asado con piel</t>
  </si>
  <si>
    <t>Muslo de pollo, asado sin piel</t>
  </si>
  <si>
    <t>Cerdo orejas / cabeza / hocico cocción</t>
  </si>
  <si>
    <t>Palosanto / Caqui</t>
  </si>
  <si>
    <t>Perca de mar al horno / parrilla</t>
  </si>
  <si>
    <t>Pez espada al horno / parrilla</t>
  </si>
  <si>
    <t>Pez espada, al vapor / escalfado</t>
  </si>
  <si>
    <t>Pollo frito Kentucky</t>
  </si>
  <si>
    <t>Pechuga de pollo asada</t>
  </si>
  <si>
    <t>Pechugas de pollo Kentucky</t>
  </si>
  <si>
    <t>Col repollo cocido</t>
  </si>
  <si>
    <t>Remolachas cocidas</t>
  </si>
  <si>
    <t>Repollo chino</t>
  </si>
  <si>
    <t>Tortilla de huevo / revuelto</t>
  </si>
  <si>
    <t>Trucha al horno / asada</t>
  </si>
  <si>
    <t>Yogur helado (no chocolate)</t>
  </si>
  <si>
    <t>Leche y derivados</t>
  </si>
  <si>
    <t>Zanahorias cocinadas con crema</t>
  </si>
  <si>
    <t>Albaricoque seco / crudo</t>
  </si>
  <si>
    <t>Fibra raciones</t>
  </si>
  <si>
    <t>Alcachofa cocida / fresca</t>
  </si>
  <si>
    <t>Alcachofa enlatada</t>
  </si>
  <si>
    <t>Setas Boletus</t>
  </si>
  <si>
    <t>Albaricoque enlatado en almíbar (1 ración)</t>
  </si>
  <si>
    <t>Barra de almendras MARS (1 unidad)</t>
  </si>
  <si>
    <t>Barra SNICKERS (1 unidad)</t>
  </si>
  <si>
    <t>Biscotes Trigo (1 unidad)</t>
  </si>
  <si>
    <t>Biscotes Trigo Integrales (1 unidad)</t>
  </si>
  <si>
    <t>Batata / Boniato</t>
  </si>
  <si>
    <t>Bollos / Pastas / Pasteles (1 unidad mediana)</t>
  </si>
  <si>
    <t>Bombones (1 unidad mediana)</t>
  </si>
  <si>
    <t>Buñuelo francés (1 unidad mediana)</t>
  </si>
  <si>
    <t>Buñuelo de plátano (1 unidad mediana)</t>
  </si>
  <si>
    <t>Buñuelos de bacalao (1 unidad mediana)</t>
  </si>
  <si>
    <t>Buñuelos de maíz (1 unidad mediana)</t>
  </si>
  <si>
    <t>Burrito con carne (1 ración)</t>
  </si>
  <si>
    <t>Burrito de pollo (1 ración)</t>
  </si>
  <si>
    <t>Burrito con huevo (1 ración)</t>
  </si>
  <si>
    <t>Cacahuetes tostados</t>
  </si>
  <si>
    <t>Cacao Polvo (1 cucharada)</t>
  </si>
  <si>
    <t>Calzone con carne y queso (1 ración)</t>
  </si>
  <si>
    <t>Canelones con queso y espinacas (1 ración)</t>
  </si>
  <si>
    <t>Crema de champiñones</t>
  </si>
  <si>
    <t>Cheetos Queso</t>
  </si>
  <si>
    <t>Crema de chirivías</t>
  </si>
  <si>
    <t>Chocolate blanco (1 cuadrito)</t>
  </si>
  <si>
    <t>Chocolate blanco con almendras (1 cuadrito)</t>
  </si>
  <si>
    <t>Chocolate con leche (1 cuadrito)</t>
  </si>
  <si>
    <t>Chocolate oscuro (1 cuadrito)</t>
  </si>
  <si>
    <t>Chocolate oscuro, con almendras.</t>
  </si>
  <si>
    <t>Churros (1 ración)</t>
  </si>
  <si>
    <t>Masa de coco</t>
  </si>
  <si>
    <t>Coliflor rebozada / frita</t>
  </si>
  <si>
    <t>Encurtidos mezclados</t>
  </si>
  <si>
    <t xml:space="preserve">Conguitos </t>
  </si>
  <si>
    <t>Crepe (1 porción)</t>
  </si>
  <si>
    <t>Croissant, chocolate (1 unidad)</t>
  </si>
  <si>
    <t>Croissant queso (1 unidad)</t>
  </si>
  <si>
    <t>Cuajada (1 ración)</t>
  </si>
  <si>
    <t>Foie-Gras (ración para untar)</t>
  </si>
  <si>
    <t>Galleta coco (1 unidad mediana)</t>
  </si>
  <si>
    <t>Galleta de mantequilla (1 unidad mediana)</t>
  </si>
  <si>
    <t>Galleta jengibre (1 unidad mediana)</t>
  </si>
  <si>
    <t>Galleta, almendra (1 unidad mediana)</t>
  </si>
  <si>
    <t>Galleta, avena (1 unidad mediana)</t>
  </si>
  <si>
    <t>Galleta, pasas (1 unidad mediana)</t>
  </si>
  <si>
    <t>Galletas saladas (1 unidad mediana)</t>
  </si>
  <si>
    <t>Helado (1 bola mediana)</t>
  </si>
  <si>
    <t>Helado Fruta (1 bola mediana)</t>
  </si>
  <si>
    <t>Hummus (1 ración para untar)</t>
  </si>
  <si>
    <t>Kéfir (1 ración)</t>
  </si>
  <si>
    <t>Kétchup (1 sobre)</t>
  </si>
  <si>
    <t>Leche condensada, endulzada (1 cuchara)</t>
  </si>
  <si>
    <t>Leche Entera, Polvo (1 cuchara)</t>
  </si>
  <si>
    <t>Levadura (1 cuchara)</t>
  </si>
  <si>
    <t>Magdalena (1 unidad pequeña)</t>
  </si>
  <si>
    <t>Maíz al horno (1 porción)</t>
  </si>
  <si>
    <t>Maíz dulce (1 porción)</t>
  </si>
  <si>
    <t>Manteca de cerdo (1 cuchara)</t>
  </si>
  <si>
    <t>Mantequilla (1 ración para untar)</t>
  </si>
  <si>
    <t>Membrillo</t>
  </si>
  <si>
    <t>Mazapán (1 unidad)</t>
  </si>
  <si>
    <t>Melocotón en almíbar (1 porción)</t>
  </si>
  <si>
    <t>Mermelada conserva (1 porción)</t>
  </si>
  <si>
    <t>Miel (1 cuchara)</t>
  </si>
  <si>
    <t>Miso (1 cuchara)</t>
  </si>
  <si>
    <t>Mostaza (1 sobre)</t>
  </si>
  <si>
    <t>Nachos con queso (1 porción)</t>
  </si>
  <si>
    <t>Pan blanco (1 rebanada mediana)</t>
  </si>
  <si>
    <t>Pan blanco tostado  (1 rebanada mediana)</t>
  </si>
  <si>
    <t>Pan centeno tostado  (1 rebanada mediana)</t>
  </si>
  <si>
    <t>Pan de nuez  (1 rebanada mediana)</t>
  </si>
  <si>
    <t>Pan francés de trigo integral  (1 rebanada mediana)</t>
  </si>
  <si>
    <t>Pan francés o viena  (1 rebanada mediana)</t>
  </si>
  <si>
    <t>Pan integral  (1 rebanada mediana)</t>
  </si>
  <si>
    <t>Pan multigrano  (1 rebanada mediana)</t>
  </si>
  <si>
    <t>Pan pita tostado  (1 rebanada mediana)</t>
  </si>
  <si>
    <t>Pan sin gluten  (1 rebanada mediana)</t>
  </si>
  <si>
    <t>Pan, salvado de avena  (1 rebanada mediana)</t>
  </si>
  <si>
    <t>Papilla de ciruelas pasas (1 cuchara)</t>
  </si>
  <si>
    <t>Petit-Suisse Queso</t>
  </si>
  <si>
    <t>Pepinillos en vinagre (1 ración)</t>
  </si>
  <si>
    <t>Pretzel ( 1 unidad)</t>
  </si>
  <si>
    <t>Raviolis con salsa de tomate</t>
  </si>
  <si>
    <t>Salsa Boloñesa (1 cuchara)</t>
  </si>
  <si>
    <t>Salsa César (1 cuchara)</t>
  </si>
  <si>
    <t>Salsa de Ajo (1 cuchara)</t>
  </si>
  <si>
    <t>Salsa de arándano y frambuesa (1 cuchara)</t>
  </si>
  <si>
    <t>Salsa de barbacoa (1 cuchara)</t>
  </si>
  <si>
    <t>Salsa de cebolla (1 cuchara)</t>
  </si>
  <si>
    <t>Salsa de chocolate (1 cuchara)</t>
  </si>
  <si>
    <t>Salsa de ciruela (1 cuchara)</t>
  </si>
  <si>
    <t>Salsa de cóctel (1 cuchara)</t>
  </si>
  <si>
    <t>Salsa de enchilada roja (1 cuchara)</t>
  </si>
  <si>
    <t>Salsa de enchilada, verde (1 cuchara)</t>
  </si>
  <si>
    <t>Salsa de eneldo (1 cuchara)</t>
  </si>
  <si>
    <t>Salsa de miel y mostaza (1 cuchara)</t>
  </si>
  <si>
    <t>Salsa de pescado (1 cuchara)</t>
  </si>
  <si>
    <t>Salsa de queso (1 cuchara)</t>
  </si>
  <si>
    <t>Salsa de queso azul o roquefort (1 cuchara)</t>
  </si>
  <si>
    <t>Salsa de soja (1 cuchara)</t>
  </si>
  <si>
    <t>Salsa de tomate (1 cuchara)</t>
  </si>
  <si>
    <t>Salsa de yogurt (1 cuchara)</t>
  </si>
  <si>
    <t>Salsa holandesa (1 cuchara)</t>
  </si>
  <si>
    <t>Salsa Kétchup (1 cuchara)</t>
  </si>
  <si>
    <t>Salsa pesto (1 cuchara)</t>
  </si>
  <si>
    <t>Salsa rusa (1 cuchara)</t>
  </si>
  <si>
    <t>Salsa tártara (1 cuchara)</t>
  </si>
  <si>
    <t>Salsa teriyaki (1 cuchara)</t>
  </si>
  <si>
    <t>Salsa Tzatziki (1 cuchara)</t>
  </si>
  <si>
    <t>Salsa verde (1 cuchara)</t>
  </si>
  <si>
    <t>Strudel de manzana (1 porción)</t>
  </si>
  <si>
    <t>Sushi (1 unidad)</t>
  </si>
  <si>
    <t>Sushi con atún (1 unidad)</t>
  </si>
  <si>
    <t>Sushi con salmón (1 unidad)</t>
  </si>
  <si>
    <t>Tamarindo</t>
  </si>
  <si>
    <t>Tapioca (1 cuchara)</t>
  </si>
  <si>
    <t>Toblerone (1 porción)</t>
  </si>
  <si>
    <t>Tomate Frito (1 cuchara)</t>
  </si>
  <si>
    <t>Trufas (1 porción)</t>
  </si>
  <si>
    <t>Turrón  (1 porción)</t>
  </si>
  <si>
    <t>Barrita de TWIX (1 unidad)</t>
  </si>
  <si>
    <t>Vinagre (1 cuchara)</t>
  </si>
  <si>
    <t>Agua carbonatada (vaso 250ml)</t>
  </si>
  <si>
    <t>Agua Manantial  (vaso 250ml)</t>
  </si>
  <si>
    <t>Batido Chocolate  (vaso 250ml)</t>
  </si>
  <si>
    <t>Horchata  (vaso 250ml)</t>
  </si>
  <si>
    <t>Café Cubano (1 taza pequeña)</t>
  </si>
  <si>
    <t>Café descafeinado  (1 taza pequeña)</t>
  </si>
  <si>
    <t>Café expreso  (1 taza pequeña)</t>
  </si>
  <si>
    <t>Café capuchino (1 taza)</t>
  </si>
  <si>
    <t>Café con leche (1 taza)</t>
  </si>
  <si>
    <t>Café americano (1 taza)</t>
  </si>
  <si>
    <t>Codorniz cocinada</t>
  </si>
  <si>
    <t>Cerveza (1 lata)</t>
  </si>
  <si>
    <t>Gazpacho (1 taza)</t>
  </si>
  <si>
    <t>Jugo / Zumo de apio (vaso 250ml)</t>
  </si>
  <si>
    <t>Jugo / Zumo de arándano, 100% (vaso 250ml)</t>
  </si>
  <si>
    <t>Jugo / Zumo de ciruela, 100% (vaso 250ml)</t>
  </si>
  <si>
    <t>Jugo / Zumo de coco (vaso 250ml)</t>
  </si>
  <si>
    <t>Jugo / Zumo de fresa, 100% (vaso 250ml)</t>
  </si>
  <si>
    <t>Jugo / Zumo de granada, 100% (vaso 250ml)</t>
  </si>
  <si>
    <t>Jugo / Zumo de lima, 100% (vaso 250ml)</t>
  </si>
  <si>
    <t>Jugo / Zumo de limón, 100% (vaso 250ml)</t>
  </si>
  <si>
    <t>Jugo / Zumo de mandarina, 100% (vaso 250ml)</t>
  </si>
  <si>
    <t>Jugo / Zumo de manzana, 100% (vaso 250ml)</t>
  </si>
  <si>
    <t>Jugo / Zumo de maracuyá, 100% (vaso 250ml)</t>
  </si>
  <si>
    <t>Jugo / Zumo de mora, 100% (vaso 250ml)</t>
  </si>
  <si>
    <t>Jugo / Zumo de naranja, 100% (vaso 250ml)</t>
  </si>
  <si>
    <t>Jugo / Zumo de papaya, 100% (vaso 250ml)</t>
  </si>
  <si>
    <t>Jugo / Zumo de piña, 100% (vaso 250ml)</t>
  </si>
  <si>
    <t>Jugo / Zumo de sandia, 100% (vaso 250ml)</t>
  </si>
  <si>
    <t>Jugo / Zumo de tomate, 100% (vaso 250ml)</t>
  </si>
  <si>
    <t>Jugo / Zumo de uva, 100% (vaso 250ml)</t>
  </si>
  <si>
    <t>Jugo / Zumo de zanahoria, 100% (vaso 250ml)</t>
  </si>
  <si>
    <t>Leche de almendras, endulzada (vaso 250ml)</t>
  </si>
  <si>
    <t>Leche de almendras, sin azúcar (vaso 250ml)</t>
  </si>
  <si>
    <t>Leche de arroz (vaso 250ml)</t>
  </si>
  <si>
    <t>Leche de cabra entera (vaso 250ml)</t>
  </si>
  <si>
    <t>Leche de coco para cocinar (vaso 250ml)</t>
  </si>
  <si>
    <t>Leche de soja (vaso 250ml)</t>
  </si>
  <si>
    <t>Leche desnatada / descremada (vaso 250ml)</t>
  </si>
  <si>
    <t>Leche entera (vaso 250ml)</t>
  </si>
  <si>
    <t>Leche entera con calcio (vaso 250ml)</t>
  </si>
  <si>
    <t>Leche evaporada desnatada / descremada (vaso 250ml)</t>
  </si>
  <si>
    <t>Leche evaporada entera (vaso 250ml)</t>
  </si>
  <si>
    <t>Leche semidesnatada (1%) (vaso 250ml)</t>
  </si>
  <si>
    <t>Leche semidesnatada (2%) (vaso 250ml)</t>
  </si>
  <si>
    <t>Leche sin lactosa, entera (vaso 250ml)</t>
  </si>
  <si>
    <t>Refresco cola (vaso 250ml)</t>
  </si>
  <si>
    <t>Agua de coco (vaso 250ml)</t>
  </si>
  <si>
    <t>Refresco cola zero (vaso 250ml)</t>
  </si>
  <si>
    <t>Vino blanco (1 copa)</t>
  </si>
  <si>
    <t>Vino rosado (1 copa)</t>
  </si>
  <si>
    <t>Vino tinto (1 copa)</t>
  </si>
  <si>
    <t>Chorizo (1 rodaja)</t>
  </si>
  <si>
    <t>Chorizo  de ternera con queso  (1 rodaja)</t>
  </si>
  <si>
    <t>Hot dog (1 unidad)</t>
  </si>
  <si>
    <t>Croqueta (1 unidad)</t>
  </si>
  <si>
    <t>Huevo duro (1 unidad mediana)</t>
  </si>
  <si>
    <t>Huevo entero crudo (1 unidad mediana)</t>
  </si>
  <si>
    <t>Huevo entero frito con aceite (1 unidad mediana)</t>
  </si>
  <si>
    <t>Clara de huevo (1 unidad mediana)</t>
  </si>
  <si>
    <t>Yema de huevo (1 unidad mediana)</t>
  </si>
  <si>
    <t>Jamón ahumado (1 loncha)</t>
  </si>
  <si>
    <t>Jamón cocido (1 loncha)</t>
  </si>
  <si>
    <t>Jamón de pavo (1 loncha)</t>
  </si>
  <si>
    <t>Jamón preenvasado (1 loncha)</t>
  </si>
  <si>
    <t>Jamón serrano (1 loncha)</t>
  </si>
  <si>
    <t>Morcilla (1 rodaja)</t>
  </si>
  <si>
    <t>Mortadela (1 loncha)</t>
  </si>
  <si>
    <t>Paloma frita</t>
  </si>
  <si>
    <t>Banana / Pátano (1 unidad mediana)</t>
  </si>
  <si>
    <t>Salchichas Cerdo (1 unidad mediana)</t>
  </si>
  <si>
    <t>Salchichas Fráncfort (1 unidad grande)</t>
  </si>
  <si>
    <t>Salchichón (1 rodaja)</t>
  </si>
  <si>
    <t>Salami (1 rodaja)</t>
  </si>
  <si>
    <t>Bacón / Tocino / Panceta (1 loncha)</t>
  </si>
  <si>
    <t>Calorias/ración</t>
  </si>
  <si>
    <t>Hidratos/ración</t>
  </si>
  <si>
    <t>Proteínas/ración</t>
  </si>
  <si>
    <t>Grasas/ración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</si>
</sst>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2" fillId="0" borderId="1" xfId="0" applyFont="1" applyBorder="1" applyAlignment="1"/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8AB4-4B49-4FAF-95A4-752F38DECE89}">
  <dimension ref="A1:L691"/>
  <sheetViews>
    <sheetView tabSelected="1" workbookViewId="0">
      <pane ySplit="1" topLeftCell="A2" activePane="bottomLeft" state="frozen"/>
      <selection pane="bottomLeft" activeCell="C1" sqref="C1:G1048576"/>
    </sheetView>
  </sheetViews>
  <sheetFormatPr defaultColWidth="11.42578125" defaultRowHeight="12.75" x14ac:dyDescent="0.2"/>
  <cols>
    <col min="1" max="1" width="47.28515625" style="5" customWidth="1"/>
    <col min="2" max="2" width="23" style="5" customWidth="1"/>
    <col min="3" max="3" width="0" style="5" hidden="1" customWidth="1"/>
    <col min="4" max="4" width="13.7109375" style="5" hidden="1" customWidth="1"/>
    <col min="5" max="7" width="0" style="5" hidden="1" customWidth="1"/>
    <col min="8" max="16384" width="11.42578125" style="5"/>
  </cols>
  <sheetData>
    <row r="1" spans="1:12" s="4" customFormat="1" x14ac:dyDescent="0.2">
      <c r="A1" s="12" t="s">
        <v>0</v>
      </c>
      <c r="B1" s="12" t="s">
        <v>420</v>
      </c>
      <c r="C1" s="2" t="s">
        <v>1</v>
      </c>
      <c r="D1" s="1" t="s">
        <v>419</v>
      </c>
      <c r="E1" s="3" t="s">
        <v>430</v>
      </c>
      <c r="F1" s="3" t="s">
        <v>2</v>
      </c>
      <c r="G1" s="1" t="s">
        <v>3</v>
      </c>
      <c r="H1" s="8" t="s">
        <v>703</v>
      </c>
      <c r="I1" s="8" t="s">
        <v>704</v>
      </c>
      <c r="J1" s="8" t="s">
        <v>705</v>
      </c>
      <c r="K1" s="8" t="s">
        <v>706</v>
      </c>
      <c r="L1" s="8" t="s">
        <v>504</v>
      </c>
    </row>
    <row r="2" spans="1:12" x14ac:dyDescent="0.2">
      <c r="A2" s="13" t="s">
        <v>4</v>
      </c>
      <c r="B2" s="10" t="s">
        <v>424</v>
      </c>
      <c r="C2" s="6">
        <v>116</v>
      </c>
      <c r="D2" s="6">
        <v>0</v>
      </c>
      <c r="E2" s="6">
        <v>25.23</v>
      </c>
      <c r="F2" s="6">
        <v>0.96</v>
      </c>
      <c r="G2" s="6">
        <v>0</v>
      </c>
      <c r="H2" s="10">
        <f t="shared" ref="H2:H26" si="0">(C2*85)/100</f>
        <v>98.6</v>
      </c>
      <c r="I2" s="10">
        <f t="shared" ref="I2:I26" si="1">(D2*85)/100</f>
        <v>0</v>
      </c>
      <c r="J2" s="10">
        <f t="shared" ref="J2:J26" si="2">(E2*85)/100</f>
        <v>21.445500000000003</v>
      </c>
      <c r="K2" s="10">
        <f t="shared" ref="K2:K26" si="3">(F2*85)/100</f>
        <v>0.81599999999999995</v>
      </c>
      <c r="L2" s="10">
        <f t="shared" ref="L2:L26" si="4">(G2*85)/100</f>
        <v>0</v>
      </c>
    </row>
    <row r="3" spans="1:12" x14ac:dyDescent="0.2">
      <c r="A3" s="13" t="s">
        <v>5</v>
      </c>
      <c r="B3" s="10" t="s">
        <v>424</v>
      </c>
      <c r="C3" s="6">
        <v>209</v>
      </c>
      <c r="D3" s="6">
        <v>11.97</v>
      </c>
      <c r="E3" s="6">
        <v>34.049999999999997</v>
      </c>
      <c r="F3" s="6">
        <v>1.51</v>
      </c>
      <c r="G3" s="6">
        <v>0</v>
      </c>
      <c r="H3" s="10">
        <f t="shared" si="0"/>
        <v>177.65</v>
      </c>
      <c r="I3" s="10">
        <f t="shared" si="1"/>
        <v>10.1745</v>
      </c>
      <c r="J3" s="10">
        <f t="shared" si="2"/>
        <v>28.942499999999995</v>
      </c>
      <c r="K3" s="10">
        <f t="shared" si="3"/>
        <v>1.2834999999999999</v>
      </c>
      <c r="L3" s="10">
        <f t="shared" si="4"/>
        <v>0</v>
      </c>
    </row>
    <row r="4" spans="1:12" x14ac:dyDescent="0.2">
      <c r="A4" s="13" t="s">
        <v>6</v>
      </c>
      <c r="B4" s="10" t="s">
        <v>424</v>
      </c>
      <c r="C4" s="6">
        <v>256</v>
      </c>
      <c r="D4" s="6">
        <v>12</v>
      </c>
      <c r="E4" s="6">
        <v>17</v>
      </c>
      <c r="F4" s="6">
        <v>16</v>
      </c>
      <c r="G4" s="6">
        <v>0</v>
      </c>
      <c r="H4" s="10">
        <f t="shared" si="0"/>
        <v>217.6</v>
      </c>
      <c r="I4" s="10">
        <f t="shared" si="1"/>
        <v>10.199999999999999</v>
      </c>
      <c r="J4" s="10">
        <f t="shared" si="2"/>
        <v>14.45</v>
      </c>
      <c r="K4" s="10">
        <f t="shared" si="3"/>
        <v>13.6</v>
      </c>
      <c r="L4" s="10">
        <f t="shared" si="4"/>
        <v>0</v>
      </c>
    </row>
    <row r="5" spans="1:12" x14ac:dyDescent="0.2">
      <c r="A5" s="13" t="s">
        <v>30</v>
      </c>
      <c r="B5" s="10" t="s">
        <v>424</v>
      </c>
      <c r="C5" s="6">
        <v>170</v>
      </c>
      <c r="D5" s="6">
        <v>7.22</v>
      </c>
      <c r="E5" s="6">
        <v>12.43</v>
      </c>
      <c r="F5" s="6">
        <v>9.8800000000000008</v>
      </c>
      <c r="G5" s="6">
        <v>0.3</v>
      </c>
      <c r="H5" s="10">
        <f t="shared" si="0"/>
        <v>144.5</v>
      </c>
      <c r="I5" s="10">
        <f t="shared" si="1"/>
        <v>6.1369999999999996</v>
      </c>
      <c r="J5" s="10">
        <f t="shared" si="2"/>
        <v>10.5655</v>
      </c>
      <c r="K5" s="10">
        <f t="shared" si="3"/>
        <v>8.3980000000000015</v>
      </c>
      <c r="L5" s="10">
        <f t="shared" si="4"/>
        <v>0.255</v>
      </c>
    </row>
    <row r="6" spans="1:12" x14ac:dyDescent="0.2">
      <c r="A6" s="13" t="s">
        <v>32</v>
      </c>
      <c r="B6" s="10" t="s">
        <v>424</v>
      </c>
      <c r="C6" s="6">
        <v>257</v>
      </c>
      <c r="D6" s="6">
        <v>0.6</v>
      </c>
      <c r="E6" s="6">
        <v>23.42</v>
      </c>
      <c r="F6" s="6">
        <v>18.04</v>
      </c>
      <c r="G6" s="6">
        <v>0</v>
      </c>
      <c r="H6" s="10">
        <f t="shared" si="0"/>
        <v>218.45</v>
      </c>
      <c r="I6" s="10">
        <f t="shared" si="1"/>
        <v>0.51</v>
      </c>
      <c r="J6" s="10">
        <f t="shared" si="2"/>
        <v>19.907</v>
      </c>
      <c r="K6" s="10">
        <f t="shared" si="3"/>
        <v>15.333999999999998</v>
      </c>
      <c r="L6" s="10">
        <f t="shared" si="4"/>
        <v>0</v>
      </c>
    </row>
    <row r="7" spans="1:12" x14ac:dyDescent="0.2">
      <c r="A7" s="13" t="s">
        <v>33</v>
      </c>
      <c r="B7" s="10" t="s">
        <v>424</v>
      </c>
      <c r="C7" s="6">
        <v>86</v>
      </c>
      <c r="D7" s="6">
        <v>3.57</v>
      </c>
      <c r="E7" s="6">
        <v>14.67</v>
      </c>
      <c r="F7" s="6">
        <v>0.96</v>
      </c>
      <c r="G7" s="6">
        <v>0</v>
      </c>
      <c r="H7" s="10">
        <f t="shared" si="0"/>
        <v>73.099999999999994</v>
      </c>
      <c r="I7" s="10">
        <f t="shared" si="1"/>
        <v>3.0345</v>
      </c>
      <c r="J7" s="10">
        <f t="shared" si="2"/>
        <v>12.4695</v>
      </c>
      <c r="K7" s="10">
        <f t="shared" si="3"/>
        <v>0.81599999999999995</v>
      </c>
      <c r="L7" s="10">
        <f t="shared" si="4"/>
        <v>0</v>
      </c>
    </row>
    <row r="8" spans="1:12" x14ac:dyDescent="0.2">
      <c r="A8" s="13" t="s">
        <v>34</v>
      </c>
      <c r="B8" s="10" t="s">
        <v>424</v>
      </c>
      <c r="C8" s="6">
        <v>108</v>
      </c>
      <c r="D8" s="6">
        <v>4.46</v>
      </c>
      <c r="E8" s="6">
        <v>18.34</v>
      </c>
      <c r="F8" s="6">
        <v>1.2</v>
      </c>
      <c r="G8" s="6">
        <v>0</v>
      </c>
      <c r="H8" s="10">
        <f t="shared" si="0"/>
        <v>91.8</v>
      </c>
      <c r="I8" s="10">
        <f t="shared" si="1"/>
        <v>3.7910000000000004</v>
      </c>
      <c r="J8" s="10">
        <f t="shared" si="2"/>
        <v>15.589</v>
      </c>
      <c r="K8" s="10">
        <f t="shared" si="3"/>
        <v>1.02</v>
      </c>
      <c r="L8" s="10">
        <f t="shared" si="4"/>
        <v>0</v>
      </c>
    </row>
    <row r="9" spans="1:12" x14ac:dyDescent="0.2">
      <c r="A9" s="13" t="s">
        <v>39</v>
      </c>
      <c r="B9" s="10" t="s">
        <v>424</v>
      </c>
      <c r="C9" s="6">
        <v>92</v>
      </c>
      <c r="D9" s="6">
        <v>0</v>
      </c>
      <c r="E9" s="6">
        <v>20.62</v>
      </c>
      <c r="F9" s="6">
        <v>0.38</v>
      </c>
      <c r="G9" s="6">
        <v>0</v>
      </c>
      <c r="H9" s="10">
        <f t="shared" si="0"/>
        <v>78.2</v>
      </c>
      <c r="I9" s="10">
        <f t="shared" si="1"/>
        <v>0</v>
      </c>
      <c r="J9" s="10">
        <f t="shared" si="2"/>
        <v>17.527000000000001</v>
      </c>
      <c r="K9" s="10">
        <f t="shared" si="3"/>
        <v>0.32299999999999995</v>
      </c>
      <c r="L9" s="10">
        <f t="shared" si="4"/>
        <v>0</v>
      </c>
    </row>
    <row r="10" spans="1:12" x14ac:dyDescent="0.2">
      <c r="A10" s="13" t="s">
        <v>40</v>
      </c>
      <c r="B10" s="10" t="s">
        <v>424</v>
      </c>
      <c r="C10" s="6">
        <v>210</v>
      </c>
      <c r="D10" s="6">
        <v>0</v>
      </c>
      <c r="E10" s="6">
        <v>28.89</v>
      </c>
      <c r="F10" s="6">
        <v>9.7100000000000009</v>
      </c>
      <c r="G10" s="6">
        <v>0</v>
      </c>
      <c r="H10" s="10">
        <f t="shared" si="0"/>
        <v>178.5</v>
      </c>
      <c r="I10" s="10">
        <f t="shared" si="1"/>
        <v>0</v>
      </c>
      <c r="J10" s="10">
        <f t="shared" si="2"/>
        <v>24.5565</v>
      </c>
      <c r="K10" s="10">
        <f t="shared" si="3"/>
        <v>8.2535000000000007</v>
      </c>
      <c r="L10" s="10">
        <f t="shared" si="4"/>
        <v>0</v>
      </c>
    </row>
    <row r="11" spans="1:12" x14ac:dyDescent="0.2">
      <c r="A11" s="13" t="s">
        <v>41</v>
      </c>
      <c r="B11" s="10" t="s">
        <v>424</v>
      </c>
      <c r="C11" s="6">
        <v>168</v>
      </c>
      <c r="D11" s="6">
        <v>0</v>
      </c>
      <c r="E11" s="6">
        <v>17</v>
      </c>
      <c r="F11" s="6">
        <v>11</v>
      </c>
      <c r="G11" s="6">
        <v>0</v>
      </c>
      <c r="H11" s="10">
        <f t="shared" si="0"/>
        <v>142.80000000000001</v>
      </c>
      <c r="I11" s="10">
        <f t="shared" si="1"/>
        <v>0</v>
      </c>
      <c r="J11" s="10">
        <f t="shared" si="2"/>
        <v>14.45</v>
      </c>
      <c r="K11" s="10">
        <f t="shared" si="3"/>
        <v>9.35</v>
      </c>
      <c r="L11" s="10">
        <f t="shared" si="4"/>
        <v>0</v>
      </c>
    </row>
    <row r="12" spans="1:12" x14ac:dyDescent="0.2">
      <c r="A12" s="13" t="s">
        <v>42</v>
      </c>
      <c r="B12" s="10" t="s">
        <v>424</v>
      </c>
      <c r="C12" s="6">
        <v>287</v>
      </c>
      <c r="D12" s="6">
        <v>0</v>
      </c>
      <c r="E12" s="6">
        <v>28.73</v>
      </c>
      <c r="F12" s="6">
        <v>18.170000000000002</v>
      </c>
      <c r="G12" s="6">
        <v>0</v>
      </c>
      <c r="H12" s="10">
        <f t="shared" si="0"/>
        <v>243.95</v>
      </c>
      <c r="I12" s="10">
        <f t="shared" si="1"/>
        <v>0</v>
      </c>
      <c r="J12" s="10">
        <f t="shared" si="2"/>
        <v>24.420500000000001</v>
      </c>
      <c r="K12" s="10">
        <f t="shared" si="3"/>
        <v>15.4445</v>
      </c>
      <c r="L12" s="10">
        <f t="shared" si="4"/>
        <v>0</v>
      </c>
    </row>
    <row r="13" spans="1:12" x14ac:dyDescent="0.2">
      <c r="A13" s="13" t="s">
        <v>43</v>
      </c>
      <c r="B13" s="10" t="s">
        <v>424</v>
      </c>
      <c r="C13" s="6">
        <v>231</v>
      </c>
      <c r="D13" s="6">
        <v>0</v>
      </c>
      <c r="E13" s="6">
        <v>23.19</v>
      </c>
      <c r="F13" s="6">
        <v>14.66</v>
      </c>
      <c r="G13" s="6">
        <v>0</v>
      </c>
      <c r="H13" s="10">
        <f t="shared" si="0"/>
        <v>196.35</v>
      </c>
      <c r="I13" s="10">
        <f t="shared" si="1"/>
        <v>0</v>
      </c>
      <c r="J13" s="10">
        <f t="shared" si="2"/>
        <v>19.711500000000001</v>
      </c>
      <c r="K13" s="10">
        <f t="shared" si="3"/>
        <v>12.460999999999999</v>
      </c>
      <c r="L13" s="10">
        <f t="shared" si="4"/>
        <v>0</v>
      </c>
    </row>
    <row r="14" spans="1:12" x14ac:dyDescent="0.2">
      <c r="A14" s="13" t="s">
        <v>44</v>
      </c>
      <c r="B14" s="10" t="s">
        <v>424</v>
      </c>
      <c r="C14" s="6">
        <v>205</v>
      </c>
      <c r="D14" s="6">
        <v>0</v>
      </c>
      <c r="E14" s="6">
        <v>16</v>
      </c>
      <c r="F14" s="6">
        <v>16</v>
      </c>
      <c r="G14" s="6">
        <v>0</v>
      </c>
      <c r="H14" s="10">
        <f t="shared" si="0"/>
        <v>174.25</v>
      </c>
      <c r="I14" s="10">
        <f t="shared" si="1"/>
        <v>0</v>
      </c>
      <c r="J14" s="10">
        <f t="shared" si="2"/>
        <v>13.6</v>
      </c>
      <c r="K14" s="10">
        <f t="shared" si="3"/>
        <v>13.6</v>
      </c>
      <c r="L14" s="10">
        <f t="shared" si="4"/>
        <v>0</v>
      </c>
    </row>
    <row r="15" spans="1:12" x14ac:dyDescent="0.2">
      <c r="A15" s="13" t="s">
        <v>49</v>
      </c>
      <c r="B15" s="10" t="s">
        <v>424</v>
      </c>
      <c r="C15" s="6">
        <v>158</v>
      </c>
      <c r="D15" s="6">
        <v>0</v>
      </c>
      <c r="E15" s="6">
        <v>17.96</v>
      </c>
      <c r="F15" s="6">
        <v>9.0399999999999991</v>
      </c>
      <c r="G15" s="6">
        <v>0</v>
      </c>
      <c r="H15" s="10">
        <f t="shared" si="0"/>
        <v>134.30000000000001</v>
      </c>
      <c r="I15" s="10">
        <f t="shared" si="1"/>
        <v>0</v>
      </c>
      <c r="J15" s="10">
        <f t="shared" si="2"/>
        <v>15.266000000000002</v>
      </c>
      <c r="K15" s="10">
        <f t="shared" si="3"/>
        <v>7.6840000000000002</v>
      </c>
      <c r="L15" s="10">
        <f t="shared" si="4"/>
        <v>0</v>
      </c>
    </row>
    <row r="16" spans="1:12" x14ac:dyDescent="0.2">
      <c r="A16" s="13" t="s">
        <v>50</v>
      </c>
      <c r="B16" s="10" t="s">
        <v>424</v>
      </c>
      <c r="C16" s="6">
        <v>122</v>
      </c>
      <c r="D16" s="6">
        <v>0</v>
      </c>
      <c r="E16" s="6">
        <v>17</v>
      </c>
      <c r="F16" s="6">
        <v>6</v>
      </c>
      <c r="G16" s="6">
        <v>0</v>
      </c>
      <c r="H16" s="10">
        <f t="shared" si="0"/>
        <v>103.7</v>
      </c>
      <c r="I16" s="10">
        <f t="shared" si="1"/>
        <v>0</v>
      </c>
      <c r="J16" s="10">
        <f t="shared" si="2"/>
        <v>14.45</v>
      </c>
      <c r="K16" s="10">
        <f t="shared" si="3"/>
        <v>5.0999999999999996</v>
      </c>
      <c r="L16" s="10">
        <f t="shared" si="4"/>
        <v>0</v>
      </c>
    </row>
    <row r="17" spans="1:12" x14ac:dyDescent="0.2">
      <c r="A17" s="13" t="s">
        <v>51</v>
      </c>
      <c r="B17" s="10" t="s">
        <v>424</v>
      </c>
      <c r="C17" s="6">
        <v>217</v>
      </c>
      <c r="D17" s="6">
        <v>0</v>
      </c>
      <c r="E17" s="6">
        <v>24.58</v>
      </c>
      <c r="F17" s="6">
        <v>12.37</v>
      </c>
      <c r="G17" s="6">
        <v>0</v>
      </c>
      <c r="H17" s="10">
        <f t="shared" si="0"/>
        <v>184.45</v>
      </c>
      <c r="I17" s="10">
        <f t="shared" si="1"/>
        <v>0</v>
      </c>
      <c r="J17" s="10">
        <f t="shared" si="2"/>
        <v>20.892999999999997</v>
      </c>
      <c r="K17" s="10">
        <f t="shared" si="3"/>
        <v>10.5145</v>
      </c>
      <c r="L17" s="10">
        <f t="shared" si="4"/>
        <v>0</v>
      </c>
    </row>
    <row r="18" spans="1:12" x14ac:dyDescent="0.2">
      <c r="A18" s="13" t="s">
        <v>55</v>
      </c>
      <c r="B18" s="10" t="s">
        <v>424</v>
      </c>
      <c r="C18" s="6">
        <v>200</v>
      </c>
      <c r="D18" s="6">
        <v>0</v>
      </c>
      <c r="E18" s="6">
        <v>25.54</v>
      </c>
      <c r="F18" s="6">
        <v>10.039999999999999</v>
      </c>
      <c r="G18" s="6">
        <v>0</v>
      </c>
      <c r="H18" s="10">
        <f t="shared" si="0"/>
        <v>170</v>
      </c>
      <c r="I18" s="10">
        <f t="shared" si="1"/>
        <v>0</v>
      </c>
      <c r="J18" s="10">
        <f t="shared" si="2"/>
        <v>21.709</v>
      </c>
      <c r="K18" s="10">
        <f t="shared" si="3"/>
        <v>8.5339999999999989</v>
      </c>
      <c r="L18" s="10">
        <f t="shared" si="4"/>
        <v>0</v>
      </c>
    </row>
    <row r="19" spans="1:12" x14ac:dyDescent="0.2">
      <c r="A19" s="13" t="s">
        <v>56</v>
      </c>
      <c r="B19" s="10" t="s">
        <v>424</v>
      </c>
      <c r="C19" s="7">
        <v>109</v>
      </c>
      <c r="D19" s="7">
        <v>0</v>
      </c>
      <c r="E19" s="7">
        <v>24.4</v>
      </c>
      <c r="F19" s="7">
        <v>0.49</v>
      </c>
      <c r="G19" s="7">
        <v>0</v>
      </c>
      <c r="H19" s="10">
        <f t="shared" si="0"/>
        <v>92.65</v>
      </c>
      <c r="I19" s="10">
        <f t="shared" si="1"/>
        <v>0</v>
      </c>
      <c r="J19" s="10">
        <f t="shared" si="2"/>
        <v>20.74</v>
      </c>
      <c r="K19" s="10">
        <f t="shared" si="3"/>
        <v>0.41649999999999998</v>
      </c>
      <c r="L19" s="10">
        <f t="shared" si="4"/>
        <v>0</v>
      </c>
    </row>
    <row r="20" spans="1:12" x14ac:dyDescent="0.2">
      <c r="A20" s="13" t="s">
        <v>57</v>
      </c>
      <c r="B20" s="10" t="s">
        <v>424</v>
      </c>
      <c r="C20" s="7">
        <v>198</v>
      </c>
      <c r="D20" s="7">
        <v>0</v>
      </c>
      <c r="E20" s="7">
        <v>29.13</v>
      </c>
      <c r="F20" s="7">
        <v>8.2100000000000009</v>
      </c>
      <c r="G20" s="7">
        <v>0</v>
      </c>
      <c r="H20" s="10">
        <f t="shared" si="0"/>
        <v>168.3</v>
      </c>
      <c r="I20" s="10">
        <f t="shared" si="1"/>
        <v>0</v>
      </c>
      <c r="J20" s="10">
        <f t="shared" si="2"/>
        <v>24.760499999999997</v>
      </c>
      <c r="K20" s="10">
        <f t="shared" si="3"/>
        <v>6.9785000000000004</v>
      </c>
      <c r="L20" s="10">
        <f t="shared" si="4"/>
        <v>0</v>
      </c>
    </row>
    <row r="21" spans="1:12" x14ac:dyDescent="0.2">
      <c r="A21" s="13" t="s">
        <v>61</v>
      </c>
      <c r="B21" s="10" t="s">
        <v>424</v>
      </c>
      <c r="C21" s="7">
        <v>174</v>
      </c>
      <c r="D21" s="7">
        <v>0</v>
      </c>
      <c r="E21" s="7">
        <v>25.93</v>
      </c>
      <c r="F21" s="7">
        <v>7.01</v>
      </c>
      <c r="G21" s="7">
        <v>0</v>
      </c>
      <c r="H21" s="10">
        <f t="shared" si="0"/>
        <v>147.9</v>
      </c>
      <c r="I21" s="10">
        <f t="shared" si="1"/>
        <v>0</v>
      </c>
      <c r="J21" s="10">
        <f t="shared" si="2"/>
        <v>22.040500000000002</v>
      </c>
      <c r="K21" s="10">
        <f t="shared" si="3"/>
        <v>5.9584999999999999</v>
      </c>
      <c r="L21" s="10">
        <f t="shared" si="4"/>
        <v>0</v>
      </c>
    </row>
    <row r="22" spans="1:12" x14ac:dyDescent="0.2">
      <c r="A22" s="13" t="s">
        <v>65</v>
      </c>
      <c r="B22" s="10" t="s">
        <v>424</v>
      </c>
      <c r="C22" s="7">
        <v>108</v>
      </c>
      <c r="D22" s="7">
        <v>0</v>
      </c>
      <c r="E22" s="7">
        <v>23.91</v>
      </c>
      <c r="F22" s="7">
        <v>0.64</v>
      </c>
      <c r="G22" s="7">
        <v>0</v>
      </c>
      <c r="H22" s="10">
        <f t="shared" si="0"/>
        <v>91.8</v>
      </c>
      <c r="I22" s="10">
        <f t="shared" si="1"/>
        <v>0</v>
      </c>
      <c r="J22" s="10">
        <f t="shared" si="2"/>
        <v>20.323499999999999</v>
      </c>
      <c r="K22" s="10">
        <f t="shared" si="3"/>
        <v>0.54400000000000004</v>
      </c>
      <c r="L22" s="10">
        <f t="shared" si="4"/>
        <v>0</v>
      </c>
    </row>
    <row r="23" spans="1:12" x14ac:dyDescent="0.2">
      <c r="A23" s="13" t="s">
        <v>429</v>
      </c>
      <c r="B23" s="10" t="s">
        <v>424</v>
      </c>
      <c r="C23" s="7">
        <v>117</v>
      </c>
      <c r="D23" s="7">
        <v>0.1</v>
      </c>
      <c r="E23" s="7">
        <v>18.68</v>
      </c>
      <c r="F23" s="7">
        <v>4.18</v>
      </c>
      <c r="G23" s="7">
        <v>0</v>
      </c>
      <c r="H23" s="10">
        <f t="shared" si="0"/>
        <v>99.45</v>
      </c>
      <c r="I23" s="10">
        <f t="shared" si="1"/>
        <v>8.5000000000000006E-2</v>
      </c>
      <c r="J23" s="10">
        <f t="shared" si="2"/>
        <v>15.878</v>
      </c>
      <c r="K23" s="10">
        <f t="shared" si="3"/>
        <v>3.5529999999999995</v>
      </c>
      <c r="L23" s="10">
        <f t="shared" si="4"/>
        <v>0</v>
      </c>
    </row>
    <row r="24" spans="1:12" x14ac:dyDescent="0.2">
      <c r="A24" s="13" t="s">
        <v>66</v>
      </c>
      <c r="B24" s="10" t="s">
        <v>424</v>
      </c>
      <c r="C24" s="7">
        <v>76</v>
      </c>
      <c r="D24" s="7">
        <v>0</v>
      </c>
      <c r="E24" s="7">
        <v>17</v>
      </c>
      <c r="F24" s="7">
        <v>1</v>
      </c>
      <c r="G24" s="7">
        <v>0</v>
      </c>
      <c r="H24" s="10">
        <f t="shared" si="0"/>
        <v>64.599999999999994</v>
      </c>
      <c r="I24" s="10">
        <f t="shared" si="1"/>
        <v>0</v>
      </c>
      <c r="J24" s="10">
        <f t="shared" si="2"/>
        <v>14.45</v>
      </c>
      <c r="K24" s="10">
        <f t="shared" si="3"/>
        <v>0.85</v>
      </c>
      <c r="L24" s="10">
        <f t="shared" si="4"/>
        <v>0</v>
      </c>
    </row>
    <row r="25" spans="1:12" x14ac:dyDescent="0.2">
      <c r="A25" s="13" t="s">
        <v>67</v>
      </c>
      <c r="B25" s="10" t="s">
        <v>424</v>
      </c>
      <c r="C25" s="7">
        <v>138</v>
      </c>
      <c r="D25" s="7">
        <v>0</v>
      </c>
      <c r="E25" s="7">
        <v>32</v>
      </c>
      <c r="F25" s="7">
        <v>1</v>
      </c>
      <c r="G25" s="7">
        <v>0</v>
      </c>
      <c r="H25" s="10">
        <f t="shared" si="0"/>
        <v>117.3</v>
      </c>
      <c r="I25" s="10">
        <f t="shared" si="1"/>
        <v>0</v>
      </c>
      <c r="J25" s="10">
        <f t="shared" si="2"/>
        <v>27.2</v>
      </c>
      <c r="K25" s="10">
        <f t="shared" si="3"/>
        <v>0.85</v>
      </c>
      <c r="L25" s="10">
        <f t="shared" si="4"/>
        <v>0</v>
      </c>
    </row>
    <row r="26" spans="1:12" x14ac:dyDescent="0.2">
      <c r="A26" s="13" t="s">
        <v>68</v>
      </c>
      <c r="B26" s="10" t="s">
        <v>424</v>
      </c>
      <c r="C26" s="7">
        <v>290</v>
      </c>
      <c r="D26" s="7">
        <v>0</v>
      </c>
      <c r="E26" s="7">
        <v>62.82</v>
      </c>
      <c r="F26" s="7">
        <v>2.37</v>
      </c>
      <c r="G26" s="7">
        <v>0</v>
      </c>
      <c r="H26" s="10">
        <f t="shared" si="0"/>
        <v>246.5</v>
      </c>
      <c r="I26" s="10">
        <f t="shared" si="1"/>
        <v>0</v>
      </c>
      <c r="J26" s="10">
        <f t="shared" si="2"/>
        <v>53.396999999999998</v>
      </c>
      <c r="K26" s="10">
        <f t="shared" si="3"/>
        <v>2.0145</v>
      </c>
      <c r="L26" s="10">
        <f t="shared" si="4"/>
        <v>0</v>
      </c>
    </row>
    <row r="27" spans="1:12" x14ac:dyDescent="0.2">
      <c r="A27" s="13" t="s">
        <v>702</v>
      </c>
      <c r="B27" s="10" t="s">
        <v>424</v>
      </c>
      <c r="C27" s="7">
        <v>427</v>
      </c>
      <c r="D27" s="7">
        <v>0</v>
      </c>
      <c r="E27" s="7">
        <v>14</v>
      </c>
      <c r="F27" s="7">
        <v>41</v>
      </c>
      <c r="G27" s="7">
        <v>0</v>
      </c>
      <c r="H27" s="10">
        <f>(C27*25)/100</f>
        <v>106.75</v>
      </c>
      <c r="I27" s="10">
        <f>(D27*25)/100</f>
        <v>0</v>
      </c>
      <c r="J27" s="10">
        <f>(E27*25)/100</f>
        <v>3.5</v>
      </c>
      <c r="K27" s="10">
        <f>(F27*25)/100</f>
        <v>10.25</v>
      </c>
      <c r="L27" s="10">
        <f>(G27*25)/100</f>
        <v>0</v>
      </c>
    </row>
    <row r="28" spans="1:12" x14ac:dyDescent="0.2">
      <c r="A28" s="13" t="s">
        <v>72</v>
      </c>
      <c r="B28" s="10" t="s">
        <v>424</v>
      </c>
      <c r="C28" s="7">
        <v>90</v>
      </c>
      <c r="D28" s="7">
        <v>0</v>
      </c>
      <c r="E28" s="7">
        <v>18.100000000000001</v>
      </c>
      <c r="F28" s="7">
        <v>1.8</v>
      </c>
      <c r="G28" s="7">
        <v>0</v>
      </c>
      <c r="H28" s="10">
        <f t="shared" ref="H28:H59" si="5">(C28*85)/100</f>
        <v>76.5</v>
      </c>
      <c r="I28" s="10">
        <f t="shared" ref="I28:I59" si="6">(D28*85)/100</f>
        <v>0</v>
      </c>
      <c r="J28" s="10">
        <f t="shared" ref="J28:J59" si="7">(E28*85)/100</f>
        <v>15.385000000000002</v>
      </c>
      <c r="K28" s="10">
        <f t="shared" ref="K28:K59" si="8">(F28*85)/100</f>
        <v>1.53</v>
      </c>
      <c r="L28" s="10">
        <f t="shared" ref="L28:L59" si="9">(G28*85)/100</f>
        <v>0</v>
      </c>
    </row>
    <row r="29" spans="1:12" x14ac:dyDescent="0.2">
      <c r="A29" s="13" t="s">
        <v>73</v>
      </c>
      <c r="B29" s="10" t="s">
        <v>424</v>
      </c>
      <c r="C29" s="7">
        <v>135</v>
      </c>
      <c r="D29" s="7">
        <v>5</v>
      </c>
      <c r="E29" s="7">
        <v>26</v>
      </c>
      <c r="F29" s="7">
        <v>1</v>
      </c>
      <c r="G29" s="7">
        <v>0</v>
      </c>
      <c r="H29" s="10">
        <f t="shared" si="5"/>
        <v>114.75</v>
      </c>
      <c r="I29" s="10">
        <f t="shared" si="6"/>
        <v>4.25</v>
      </c>
      <c r="J29" s="10">
        <f t="shared" si="7"/>
        <v>22.1</v>
      </c>
      <c r="K29" s="10">
        <f t="shared" si="8"/>
        <v>0.85</v>
      </c>
      <c r="L29" s="10">
        <f t="shared" si="9"/>
        <v>0</v>
      </c>
    </row>
    <row r="30" spans="1:12" x14ac:dyDescent="0.2">
      <c r="A30" s="13" t="s">
        <v>434</v>
      </c>
      <c r="B30" s="10" t="s">
        <v>424</v>
      </c>
      <c r="C30" s="7">
        <v>333</v>
      </c>
      <c r="D30" s="7">
        <v>2.85</v>
      </c>
      <c r="E30" s="7">
        <v>13.72</v>
      </c>
      <c r="F30" s="7">
        <v>29.18</v>
      </c>
      <c r="G30" s="7">
        <v>0</v>
      </c>
      <c r="H30" s="10">
        <f t="shared" si="5"/>
        <v>283.05</v>
      </c>
      <c r="I30" s="10">
        <f t="shared" si="6"/>
        <v>2.4224999999999999</v>
      </c>
      <c r="J30" s="10">
        <f t="shared" si="7"/>
        <v>11.662000000000001</v>
      </c>
      <c r="K30" s="10">
        <f t="shared" si="8"/>
        <v>24.803000000000001</v>
      </c>
      <c r="L30" s="10">
        <f t="shared" si="9"/>
        <v>0</v>
      </c>
    </row>
    <row r="31" spans="1:12" x14ac:dyDescent="0.2">
      <c r="A31" s="13" t="s">
        <v>74</v>
      </c>
      <c r="B31" s="10" t="s">
        <v>424</v>
      </c>
      <c r="C31" s="7">
        <v>74</v>
      </c>
      <c r="D31" s="7">
        <v>1</v>
      </c>
      <c r="E31" s="7">
        <v>15.4</v>
      </c>
      <c r="F31" s="7">
        <v>1</v>
      </c>
      <c r="G31" s="7">
        <v>0</v>
      </c>
      <c r="H31" s="10">
        <f t="shared" si="5"/>
        <v>62.9</v>
      </c>
      <c r="I31" s="10">
        <f t="shared" si="6"/>
        <v>0.85</v>
      </c>
      <c r="J31" s="10">
        <f t="shared" si="7"/>
        <v>13.09</v>
      </c>
      <c r="K31" s="10">
        <f t="shared" si="8"/>
        <v>0.85</v>
      </c>
      <c r="L31" s="10">
        <f t="shared" si="9"/>
        <v>0</v>
      </c>
    </row>
    <row r="32" spans="1:12" x14ac:dyDescent="0.2">
      <c r="A32" s="13" t="s">
        <v>78</v>
      </c>
      <c r="B32" s="10" t="s">
        <v>424</v>
      </c>
      <c r="C32" s="7">
        <v>98</v>
      </c>
      <c r="D32" s="7">
        <v>2.15</v>
      </c>
      <c r="E32" s="7">
        <v>13.43</v>
      </c>
      <c r="F32" s="7">
        <v>3.7</v>
      </c>
      <c r="G32" s="7">
        <v>0.3</v>
      </c>
      <c r="H32" s="10">
        <f t="shared" si="5"/>
        <v>83.3</v>
      </c>
      <c r="I32" s="10">
        <f t="shared" si="6"/>
        <v>1.8274999999999999</v>
      </c>
      <c r="J32" s="10">
        <f t="shared" si="7"/>
        <v>11.4155</v>
      </c>
      <c r="K32" s="10">
        <f t="shared" si="8"/>
        <v>3.145</v>
      </c>
      <c r="L32" s="10">
        <f t="shared" si="9"/>
        <v>0.255</v>
      </c>
    </row>
    <row r="33" spans="1:12" x14ac:dyDescent="0.2">
      <c r="A33" s="13" t="s">
        <v>79</v>
      </c>
      <c r="B33" s="10" t="s">
        <v>424</v>
      </c>
      <c r="C33" s="7">
        <v>243</v>
      </c>
      <c r="D33" s="7">
        <v>0</v>
      </c>
      <c r="E33" s="7">
        <v>15</v>
      </c>
      <c r="F33" s="7">
        <v>20</v>
      </c>
      <c r="G33" s="7">
        <v>0</v>
      </c>
      <c r="H33" s="10">
        <f t="shared" si="5"/>
        <v>206.55</v>
      </c>
      <c r="I33" s="10">
        <f t="shared" si="6"/>
        <v>0</v>
      </c>
      <c r="J33" s="10">
        <f t="shared" si="7"/>
        <v>12.75</v>
      </c>
      <c r="K33" s="10">
        <f t="shared" si="8"/>
        <v>17</v>
      </c>
      <c r="L33" s="10">
        <f t="shared" si="9"/>
        <v>0</v>
      </c>
    </row>
    <row r="34" spans="1:12" x14ac:dyDescent="0.2">
      <c r="A34" s="13" t="s">
        <v>80</v>
      </c>
      <c r="B34" s="10" t="s">
        <v>424</v>
      </c>
      <c r="C34" s="7">
        <v>200</v>
      </c>
      <c r="D34" s="7">
        <v>0</v>
      </c>
      <c r="E34" s="7">
        <v>25.54</v>
      </c>
      <c r="F34" s="7">
        <v>10.039999999999999</v>
      </c>
      <c r="G34" s="7">
        <v>0</v>
      </c>
      <c r="H34" s="10">
        <f t="shared" si="5"/>
        <v>170</v>
      </c>
      <c r="I34" s="10">
        <f t="shared" si="6"/>
        <v>0</v>
      </c>
      <c r="J34" s="10">
        <f t="shared" si="7"/>
        <v>21.709</v>
      </c>
      <c r="K34" s="10">
        <f t="shared" si="8"/>
        <v>8.5339999999999989</v>
      </c>
      <c r="L34" s="10">
        <f t="shared" si="9"/>
        <v>0</v>
      </c>
    </row>
    <row r="35" spans="1:12" x14ac:dyDescent="0.2">
      <c r="A35" s="13" t="s">
        <v>81</v>
      </c>
      <c r="B35" s="10" t="s">
        <v>424</v>
      </c>
      <c r="C35" s="7">
        <v>189</v>
      </c>
      <c r="D35" s="7">
        <v>0</v>
      </c>
      <c r="E35" s="7">
        <v>19.079999999999998</v>
      </c>
      <c r="F35" s="7">
        <v>11.91</v>
      </c>
      <c r="G35" s="7">
        <v>0</v>
      </c>
      <c r="H35" s="10">
        <f t="shared" si="5"/>
        <v>160.65</v>
      </c>
      <c r="I35" s="10">
        <f t="shared" si="6"/>
        <v>0</v>
      </c>
      <c r="J35" s="10">
        <f t="shared" si="7"/>
        <v>16.218</v>
      </c>
      <c r="K35" s="10">
        <f t="shared" si="8"/>
        <v>10.1235</v>
      </c>
      <c r="L35" s="10">
        <f t="shared" si="9"/>
        <v>0</v>
      </c>
    </row>
    <row r="36" spans="1:12" x14ac:dyDescent="0.2">
      <c r="A36" s="13" t="s">
        <v>82</v>
      </c>
      <c r="B36" s="10" t="s">
        <v>424</v>
      </c>
      <c r="C36" s="7">
        <v>156</v>
      </c>
      <c r="D36" s="7">
        <v>0</v>
      </c>
      <c r="E36" s="7">
        <v>23.19</v>
      </c>
      <c r="F36" s="7">
        <v>6.3</v>
      </c>
      <c r="G36" s="7">
        <v>0</v>
      </c>
      <c r="H36" s="10">
        <f t="shared" si="5"/>
        <v>132.6</v>
      </c>
      <c r="I36" s="10">
        <f t="shared" si="6"/>
        <v>0</v>
      </c>
      <c r="J36" s="10">
        <f t="shared" si="7"/>
        <v>19.711500000000001</v>
      </c>
      <c r="K36" s="10">
        <f t="shared" si="8"/>
        <v>5.3550000000000004</v>
      </c>
      <c r="L36" s="10">
        <f t="shared" si="9"/>
        <v>0</v>
      </c>
    </row>
    <row r="37" spans="1:12" x14ac:dyDescent="0.2">
      <c r="A37" s="13" t="s">
        <v>83</v>
      </c>
      <c r="B37" s="10" t="s">
        <v>424</v>
      </c>
      <c r="C37" s="7">
        <v>113</v>
      </c>
      <c r="D37" s="7">
        <v>0</v>
      </c>
      <c r="E37" s="7">
        <v>21</v>
      </c>
      <c r="F37" s="7">
        <v>3</v>
      </c>
      <c r="G37" s="7">
        <v>0</v>
      </c>
      <c r="H37" s="10">
        <f t="shared" si="5"/>
        <v>96.05</v>
      </c>
      <c r="I37" s="10">
        <f t="shared" si="6"/>
        <v>0</v>
      </c>
      <c r="J37" s="10">
        <f t="shared" si="7"/>
        <v>17.850000000000001</v>
      </c>
      <c r="K37" s="10">
        <f t="shared" si="8"/>
        <v>2.5499999999999998</v>
      </c>
      <c r="L37" s="10">
        <f t="shared" si="9"/>
        <v>0</v>
      </c>
    </row>
    <row r="38" spans="1:12" x14ac:dyDescent="0.2">
      <c r="A38" s="13" t="s">
        <v>84</v>
      </c>
      <c r="B38" s="10" t="s">
        <v>424</v>
      </c>
      <c r="C38" s="7">
        <v>142</v>
      </c>
      <c r="D38" s="7">
        <v>0</v>
      </c>
      <c r="E38" s="7">
        <v>26.87</v>
      </c>
      <c r="F38" s="7">
        <v>3</v>
      </c>
      <c r="G38" s="7">
        <v>0</v>
      </c>
      <c r="H38" s="10">
        <f t="shared" si="5"/>
        <v>120.7</v>
      </c>
      <c r="I38" s="10">
        <f t="shared" si="6"/>
        <v>0</v>
      </c>
      <c r="J38" s="10">
        <f t="shared" si="7"/>
        <v>22.839500000000001</v>
      </c>
      <c r="K38" s="10">
        <f t="shared" si="8"/>
        <v>2.5499999999999998</v>
      </c>
      <c r="L38" s="10">
        <f t="shared" si="9"/>
        <v>0</v>
      </c>
    </row>
    <row r="39" spans="1:12" x14ac:dyDescent="0.2">
      <c r="A39" s="13" t="s">
        <v>85</v>
      </c>
      <c r="B39" s="10" t="s">
        <v>424</v>
      </c>
      <c r="C39" s="7">
        <v>161</v>
      </c>
      <c r="D39" s="7">
        <v>0</v>
      </c>
      <c r="E39" s="7">
        <v>20</v>
      </c>
      <c r="F39" s="7">
        <v>8</v>
      </c>
      <c r="G39" s="7">
        <v>0</v>
      </c>
      <c r="H39" s="10">
        <f t="shared" si="5"/>
        <v>136.85</v>
      </c>
      <c r="I39" s="10">
        <f t="shared" si="6"/>
        <v>0</v>
      </c>
      <c r="J39" s="10">
        <f t="shared" si="7"/>
        <v>17</v>
      </c>
      <c r="K39" s="10">
        <f t="shared" si="8"/>
        <v>6.8</v>
      </c>
      <c r="L39" s="10">
        <f t="shared" si="9"/>
        <v>0</v>
      </c>
    </row>
    <row r="40" spans="1:12" x14ac:dyDescent="0.2">
      <c r="A40" s="13" t="s">
        <v>86</v>
      </c>
      <c r="B40" s="10" t="s">
        <v>424</v>
      </c>
      <c r="C40" s="7">
        <v>153</v>
      </c>
      <c r="D40" s="7">
        <v>0</v>
      </c>
      <c r="E40" s="7">
        <v>26.46</v>
      </c>
      <c r="F40" s="7">
        <v>4.5199999999999996</v>
      </c>
      <c r="G40" s="7">
        <v>0</v>
      </c>
      <c r="H40" s="10">
        <f t="shared" si="5"/>
        <v>130.05000000000001</v>
      </c>
      <c r="I40" s="10">
        <f t="shared" si="6"/>
        <v>0</v>
      </c>
      <c r="J40" s="10">
        <f t="shared" si="7"/>
        <v>22.491</v>
      </c>
      <c r="K40" s="10">
        <f t="shared" si="8"/>
        <v>3.8420000000000001</v>
      </c>
      <c r="L40" s="10">
        <f t="shared" si="9"/>
        <v>0</v>
      </c>
    </row>
    <row r="41" spans="1:12" x14ac:dyDescent="0.2">
      <c r="A41" s="13" t="s">
        <v>87</v>
      </c>
      <c r="B41" s="10" t="s">
        <v>424</v>
      </c>
      <c r="C41" s="7">
        <v>161</v>
      </c>
      <c r="D41" s="7">
        <v>0</v>
      </c>
      <c r="E41" s="7">
        <v>20</v>
      </c>
      <c r="F41" s="7">
        <v>8</v>
      </c>
      <c r="G41" s="7">
        <v>0</v>
      </c>
      <c r="H41" s="10">
        <f t="shared" si="5"/>
        <v>136.85</v>
      </c>
      <c r="I41" s="10">
        <f t="shared" si="6"/>
        <v>0</v>
      </c>
      <c r="J41" s="10">
        <f t="shared" si="7"/>
        <v>17</v>
      </c>
      <c r="K41" s="10">
        <f t="shared" si="8"/>
        <v>6.8</v>
      </c>
      <c r="L41" s="10">
        <f t="shared" si="9"/>
        <v>0</v>
      </c>
    </row>
    <row r="42" spans="1:12" x14ac:dyDescent="0.2">
      <c r="A42" s="13" t="s">
        <v>90</v>
      </c>
      <c r="B42" s="10" t="s">
        <v>424</v>
      </c>
      <c r="C42" s="7">
        <v>92</v>
      </c>
      <c r="D42" s="7">
        <v>3.08</v>
      </c>
      <c r="E42" s="7">
        <v>15.58</v>
      </c>
      <c r="F42" s="7">
        <v>1.38</v>
      </c>
      <c r="G42" s="7">
        <v>0</v>
      </c>
      <c r="H42" s="10">
        <f t="shared" si="5"/>
        <v>78.2</v>
      </c>
      <c r="I42" s="10">
        <f t="shared" si="6"/>
        <v>2.6180000000000003</v>
      </c>
      <c r="J42" s="10">
        <f t="shared" si="7"/>
        <v>13.243</v>
      </c>
      <c r="K42" s="10">
        <f t="shared" si="8"/>
        <v>1.173</v>
      </c>
      <c r="L42" s="10">
        <f t="shared" si="9"/>
        <v>0</v>
      </c>
    </row>
    <row r="43" spans="1:12" x14ac:dyDescent="0.2">
      <c r="A43" s="13" t="s">
        <v>91</v>
      </c>
      <c r="B43" s="10" t="s">
        <v>424</v>
      </c>
      <c r="C43" s="7">
        <v>106</v>
      </c>
      <c r="D43" s="7">
        <v>3.54</v>
      </c>
      <c r="E43" s="7">
        <v>17.899999999999999</v>
      </c>
      <c r="F43" s="7">
        <v>1.59</v>
      </c>
      <c r="G43" s="7">
        <v>0</v>
      </c>
      <c r="H43" s="10">
        <f t="shared" si="5"/>
        <v>90.1</v>
      </c>
      <c r="I43" s="10">
        <f t="shared" si="6"/>
        <v>3.0089999999999999</v>
      </c>
      <c r="J43" s="10">
        <f t="shared" si="7"/>
        <v>15.214999999999998</v>
      </c>
      <c r="K43" s="10">
        <f t="shared" si="8"/>
        <v>1.3515000000000001</v>
      </c>
      <c r="L43" s="10">
        <f t="shared" si="9"/>
        <v>0</v>
      </c>
    </row>
    <row r="44" spans="1:12" x14ac:dyDescent="0.2">
      <c r="A44" s="13" t="s">
        <v>92</v>
      </c>
      <c r="B44" s="10" t="s">
        <v>424</v>
      </c>
      <c r="C44" s="7">
        <v>16</v>
      </c>
      <c r="D44" s="7">
        <v>0</v>
      </c>
      <c r="E44" s="7">
        <v>2.2599999999999998</v>
      </c>
      <c r="F44" s="7">
        <v>0.81</v>
      </c>
      <c r="G44" s="7">
        <v>0</v>
      </c>
      <c r="H44" s="10">
        <f t="shared" si="5"/>
        <v>13.6</v>
      </c>
      <c r="I44" s="10">
        <f t="shared" si="6"/>
        <v>0</v>
      </c>
      <c r="J44" s="10">
        <f t="shared" si="7"/>
        <v>1.921</v>
      </c>
      <c r="K44" s="10">
        <f t="shared" si="8"/>
        <v>0.68850000000000011</v>
      </c>
      <c r="L44" s="10">
        <f t="shared" si="9"/>
        <v>0</v>
      </c>
    </row>
    <row r="45" spans="1:12" x14ac:dyDescent="0.2">
      <c r="A45" s="13" t="s">
        <v>93</v>
      </c>
      <c r="B45" s="10" t="s">
        <v>424</v>
      </c>
      <c r="C45" s="7">
        <v>6</v>
      </c>
      <c r="D45" s="7">
        <v>0.44</v>
      </c>
      <c r="E45" s="7">
        <v>0.64</v>
      </c>
      <c r="F45" s="7">
        <v>0.21</v>
      </c>
      <c r="G45" s="7">
        <v>0</v>
      </c>
      <c r="H45" s="10">
        <f t="shared" si="5"/>
        <v>5.0999999999999996</v>
      </c>
      <c r="I45" s="10">
        <f t="shared" si="6"/>
        <v>0.374</v>
      </c>
      <c r="J45" s="10">
        <f t="shared" si="7"/>
        <v>0.54400000000000004</v>
      </c>
      <c r="K45" s="10">
        <f t="shared" si="8"/>
        <v>0.17849999999999999</v>
      </c>
      <c r="L45" s="10">
        <f t="shared" si="9"/>
        <v>0</v>
      </c>
    </row>
    <row r="46" spans="1:12" x14ac:dyDescent="0.2">
      <c r="A46" s="13" t="s">
        <v>95</v>
      </c>
      <c r="B46" s="10" t="s">
        <v>424</v>
      </c>
      <c r="C46" s="7">
        <v>89</v>
      </c>
      <c r="D46" s="7">
        <v>0</v>
      </c>
      <c r="E46" s="7">
        <v>12.6</v>
      </c>
      <c r="F46" s="7">
        <v>3.85</v>
      </c>
      <c r="G46" s="7">
        <v>0</v>
      </c>
      <c r="H46" s="10">
        <f t="shared" si="5"/>
        <v>75.650000000000006</v>
      </c>
      <c r="I46" s="10">
        <f t="shared" si="6"/>
        <v>0</v>
      </c>
      <c r="J46" s="10">
        <f t="shared" si="7"/>
        <v>10.71</v>
      </c>
      <c r="K46" s="10">
        <f t="shared" si="8"/>
        <v>3.2725</v>
      </c>
      <c r="L46" s="10">
        <f t="shared" si="9"/>
        <v>0</v>
      </c>
    </row>
    <row r="47" spans="1:12" x14ac:dyDescent="0.2">
      <c r="A47" s="13" t="s">
        <v>96</v>
      </c>
      <c r="B47" s="10" t="s">
        <v>424</v>
      </c>
      <c r="C47" s="7">
        <v>91</v>
      </c>
      <c r="D47" s="7">
        <v>1.1599999999999999</v>
      </c>
      <c r="E47" s="7">
        <v>17.37</v>
      </c>
      <c r="F47" s="7">
        <v>1.29</v>
      </c>
      <c r="G47" s="7">
        <v>0</v>
      </c>
      <c r="H47" s="10">
        <f t="shared" si="5"/>
        <v>77.349999999999994</v>
      </c>
      <c r="I47" s="10">
        <f t="shared" si="6"/>
        <v>0.98599999999999999</v>
      </c>
      <c r="J47" s="10">
        <f t="shared" si="7"/>
        <v>14.7645</v>
      </c>
      <c r="K47" s="10">
        <f t="shared" si="8"/>
        <v>1.0965</v>
      </c>
      <c r="L47" s="10">
        <f t="shared" si="9"/>
        <v>0</v>
      </c>
    </row>
    <row r="48" spans="1:12" x14ac:dyDescent="0.2">
      <c r="A48" s="13" t="s">
        <v>438</v>
      </c>
      <c r="B48" s="10" t="s">
        <v>424</v>
      </c>
      <c r="C48" s="7">
        <v>102</v>
      </c>
      <c r="D48" s="7">
        <v>0.1</v>
      </c>
      <c r="E48" s="7">
        <v>21.96</v>
      </c>
      <c r="F48" s="7">
        <v>0.91</v>
      </c>
      <c r="G48" s="7">
        <v>0</v>
      </c>
      <c r="H48" s="10">
        <f t="shared" si="5"/>
        <v>86.7</v>
      </c>
      <c r="I48" s="10">
        <f t="shared" si="6"/>
        <v>8.5000000000000006E-2</v>
      </c>
      <c r="J48" s="10">
        <f t="shared" si="7"/>
        <v>18.666</v>
      </c>
      <c r="K48" s="10">
        <f t="shared" si="8"/>
        <v>0.77350000000000008</v>
      </c>
      <c r="L48" s="10">
        <f t="shared" si="9"/>
        <v>0</v>
      </c>
    </row>
    <row r="49" spans="1:12" x14ac:dyDescent="0.2">
      <c r="A49" s="13" t="s">
        <v>97</v>
      </c>
      <c r="B49" s="10" t="s">
        <v>424</v>
      </c>
      <c r="C49" s="7">
        <v>124</v>
      </c>
      <c r="D49" s="7">
        <v>13.28</v>
      </c>
      <c r="E49" s="7">
        <v>19.5</v>
      </c>
      <c r="F49" s="7">
        <v>5.0999999999999996</v>
      </c>
      <c r="G49" s="7">
        <v>0</v>
      </c>
      <c r="H49" s="10">
        <f t="shared" si="5"/>
        <v>105.4</v>
      </c>
      <c r="I49" s="10">
        <f t="shared" si="6"/>
        <v>11.288</v>
      </c>
      <c r="J49" s="10">
        <f t="shared" si="7"/>
        <v>16.574999999999999</v>
      </c>
      <c r="K49" s="10">
        <f t="shared" si="8"/>
        <v>4.3349999999999991</v>
      </c>
      <c r="L49" s="10">
        <f t="shared" si="9"/>
        <v>0</v>
      </c>
    </row>
    <row r="50" spans="1:12" x14ac:dyDescent="0.2">
      <c r="A50" s="13" t="s">
        <v>98</v>
      </c>
      <c r="B50" s="10" t="s">
        <v>424</v>
      </c>
      <c r="C50" s="7">
        <v>81</v>
      </c>
      <c r="D50" s="7">
        <v>0</v>
      </c>
      <c r="E50" s="7">
        <v>16.66</v>
      </c>
      <c r="F50" s="7">
        <v>1.19</v>
      </c>
      <c r="G50" s="7">
        <v>0</v>
      </c>
      <c r="H50" s="10">
        <f t="shared" si="5"/>
        <v>68.849999999999994</v>
      </c>
      <c r="I50" s="10">
        <f t="shared" si="6"/>
        <v>0</v>
      </c>
      <c r="J50" s="10">
        <f t="shared" si="7"/>
        <v>14.161</v>
      </c>
      <c r="K50" s="10">
        <f t="shared" si="8"/>
        <v>1.0114999999999998</v>
      </c>
      <c r="L50" s="10">
        <f t="shared" si="9"/>
        <v>0</v>
      </c>
    </row>
    <row r="51" spans="1:12" x14ac:dyDescent="0.2">
      <c r="A51" s="13" t="s">
        <v>99</v>
      </c>
      <c r="B51" s="10" t="s">
        <v>424</v>
      </c>
      <c r="C51" s="7">
        <v>83</v>
      </c>
      <c r="D51" s="7">
        <v>0</v>
      </c>
      <c r="E51" s="7">
        <v>17.88</v>
      </c>
      <c r="F51" s="7">
        <v>0.74</v>
      </c>
      <c r="G51" s="7">
        <v>0</v>
      </c>
      <c r="H51" s="10">
        <f t="shared" si="5"/>
        <v>70.55</v>
      </c>
      <c r="I51" s="10">
        <f t="shared" si="6"/>
        <v>0</v>
      </c>
      <c r="J51" s="10">
        <f t="shared" si="7"/>
        <v>15.198</v>
      </c>
      <c r="K51" s="10">
        <f t="shared" si="8"/>
        <v>0.629</v>
      </c>
      <c r="L51" s="10">
        <f t="shared" si="9"/>
        <v>0</v>
      </c>
    </row>
    <row r="52" spans="1:12" x14ac:dyDescent="0.2">
      <c r="A52" s="13" t="s">
        <v>101</v>
      </c>
      <c r="B52" s="10" t="s">
        <v>424</v>
      </c>
      <c r="C52" s="7">
        <v>86</v>
      </c>
      <c r="D52" s="7">
        <v>2</v>
      </c>
      <c r="E52" s="7">
        <v>16</v>
      </c>
      <c r="F52" s="7">
        <v>1</v>
      </c>
      <c r="G52" s="7">
        <v>0</v>
      </c>
      <c r="H52" s="10">
        <f t="shared" si="5"/>
        <v>73.099999999999994</v>
      </c>
      <c r="I52" s="10">
        <f t="shared" si="6"/>
        <v>1.7</v>
      </c>
      <c r="J52" s="10">
        <f t="shared" si="7"/>
        <v>13.6</v>
      </c>
      <c r="K52" s="10">
        <f t="shared" si="8"/>
        <v>0.85</v>
      </c>
      <c r="L52" s="10">
        <f t="shared" si="9"/>
        <v>0</v>
      </c>
    </row>
    <row r="53" spans="1:12" x14ac:dyDescent="0.2">
      <c r="A53" s="13" t="s">
        <v>103</v>
      </c>
      <c r="B53" s="10" t="s">
        <v>424</v>
      </c>
      <c r="C53" s="7">
        <v>113</v>
      </c>
      <c r="D53" s="7">
        <v>0</v>
      </c>
      <c r="E53" s="7">
        <v>21</v>
      </c>
      <c r="F53" s="7">
        <v>3</v>
      </c>
      <c r="G53" s="7">
        <v>0</v>
      </c>
      <c r="H53" s="10">
        <f t="shared" si="5"/>
        <v>96.05</v>
      </c>
      <c r="I53" s="10">
        <f t="shared" si="6"/>
        <v>0</v>
      </c>
      <c r="J53" s="10">
        <f t="shared" si="7"/>
        <v>17.850000000000001</v>
      </c>
      <c r="K53" s="10">
        <f t="shared" si="8"/>
        <v>2.5499999999999998</v>
      </c>
      <c r="L53" s="10">
        <f t="shared" si="9"/>
        <v>0</v>
      </c>
    </row>
    <row r="54" spans="1:12" x14ac:dyDescent="0.2">
      <c r="A54" s="13" t="s">
        <v>104</v>
      </c>
      <c r="B54" s="10" t="s">
        <v>424</v>
      </c>
      <c r="C54" s="7">
        <v>161</v>
      </c>
      <c r="D54" s="7">
        <v>0</v>
      </c>
      <c r="E54" s="7">
        <v>20</v>
      </c>
      <c r="F54" s="7">
        <v>8</v>
      </c>
      <c r="G54" s="7">
        <v>0</v>
      </c>
      <c r="H54" s="10">
        <f t="shared" si="5"/>
        <v>136.85</v>
      </c>
      <c r="I54" s="10">
        <f t="shared" si="6"/>
        <v>0</v>
      </c>
      <c r="J54" s="10">
        <f t="shared" si="7"/>
        <v>17</v>
      </c>
      <c r="K54" s="10">
        <f t="shared" si="8"/>
        <v>6.8</v>
      </c>
      <c r="L54" s="10">
        <f t="shared" si="9"/>
        <v>0</v>
      </c>
    </row>
    <row r="55" spans="1:12" x14ac:dyDescent="0.2">
      <c r="A55" s="13" t="s">
        <v>105</v>
      </c>
      <c r="B55" s="10" t="s">
        <v>424</v>
      </c>
      <c r="C55" s="7">
        <v>161</v>
      </c>
      <c r="D55" s="7">
        <v>0</v>
      </c>
      <c r="E55" s="7">
        <v>20</v>
      </c>
      <c r="F55" s="7">
        <v>8</v>
      </c>
      <c r="G55" s="7">
        <v>0</v>
      </c>
      <c r="H55" s="10">
        <f t="shared" si="5"/>
        <v>136.85</v>
      </c>
      <c r="I55" s="10">
        <f t="shared" si="6"/>
        <v>0</v>
      </c>
      <c r="J55" s="10">
        <f t="shared" si="7"/>
        <v>17</v>
      </c>
      <c r="K55" s="10">
        <f t="shared" si="8"/>
        <v>6.8</v>
      </c>
      <c r="L55" s="10">
        <f t="shared" si="9"/>
        <v>0</v>
      </c>
    </row>
    <row r="56" spans="1:12" x14ac:dyDescent="0.2">
      <c r="A56" s="13" t="s">
        <v>106</v>
      </c>
      <c r="B56" s="10" t="s">
        <v>424</v>
      </c>
      <c r="C56" s="7">
        <v>329</v>
      </c>
      <c r="D56" s="7">
        <v>0</v>
      </c>
      <c r="E56" s="7">
        <v>16</v>
      </c>
      <c r="F56" s="7">
        <v>30</v>
      </c>
      <c r="G56" s="7">
        <v>0</v>
      </c>
      <c r="H56" s="10">
        <f t="shared" si="5"/>
        <v>279.64999999999998</v>
      </c>
      <c r="I56" s="10">
        <f t="shared" si="6"/>
        <v>0</v>
      </c>
      <c r="J56" s="10">
        <f t="shared" si="7"/>
        <v>13.6</v>
      </c>
      <c r="K56" s="10">
        <f t="shared" si="8"/>
        <v>25.5</v>
      </c>
      <c r="L56" s="10">
        <f t="shared" si="9"/>
        <v>0</v>
      </c>
    </row>
    <row r="57" spans="1:12" x14ac:dyDescent="0.2">
      <c r="A57" s="13" t="s">
        <v>107</v>
      </c>
      <c r="B57" s="10" t="s">
        <v>424</v>
      </c>
      <c r="C57" s="7">
        <v>147</v>
      </c>
      <c r="D57" s="7">
        <v>0</v>
      </c>
      <c r="E57" s="7">
        <v>21</v>
      </c>
      <c r="F57" s="7">
        <v>7</v>
      </c>
      <c r="G57" s="7">
        <v>0</v>
      </c>
      <c r="H57" s="10">
        <f t="shared" si="5"/>
        <v>124.95</v>
      </c>
      <c r="I57" s="10">
        <f t="shared" si="6"/>
        <v>0</v>
      </c>
      <c r="J57" s="10">
        <f t="shared" si="7"/>
        <v>17.850000000000001</v>
      </c>
      <c r="K57" s="10">
        <f t="shared" si="8"/>
        <v>5.95</v>
      </c>
      <c r="L57" s="10">
        <f t="shared" si="9"/>
        <v>0</v>
      </c>
    </row>
    <row r="58" spans="1:12" x14ac:dyDescent="0.2">
      <c r="A58" s="13" t="s">
        <v>108</v>
      </c>
      <c r="B58" s="10" t="s">
        <v>424</v>
      </c>
      <c r="C58" s="7">
        <v>124</v>
      </c>
      <c r="D58" s="7">
        <v>0</v>
      </c>
      <c r="E58" s="7">
        <v>22</v>
      </c>
      <c r="F58" s="7">
        <v>4</v>
      </c>
      <c r="G58" s="7">
        <v>0</v>
      </c>
      <c r="H58" s="10">
        <f t="shared" si="5"/>
        <v>105.4</v>
      </c>
      <c r="I58" s="10">
        <f t="shared" si="6"/>
        <v>0</v>
      </c>
      <c r="J58" s="10">
        <f t="shared" si="7"/>
        <v>18.7</v>
      </c>
      <c r="K58" s="10">
        <f t="shared" si="8"/>
        <v>3.4</v>
      </c>
      <c r="L58" s="10">
        <f t="shared" si="9"/>
        <v>0</v>
      </c>
    </row>
    <row r="59" spans="1:12" x14ac:dyDescent="0.2">
      <c r="A59" s="13" t="s">
        <v>109</v>
      </c>
      <c r="B59" s="10" t="s">
        <v>424</v>
      </c>
      <c r="C59" s="7">
        <v>386</v>
      </c>
      <c r="D59" s="7">
        <v>0</v>
      </c>
      <c r="E59" s="7">
        <v>15</v>
      </c>
      <c r="F59" s="7">
        <v>36</v>
      </c>
      <c r="G59" s="7">
        <v>0</v>
      </c>
      <c r="H59" s="10">
        <f t="shared" si="5"/>
        <v>328.1</v>
      </c>
      <c r="I59" s="10">
        <f t="shared" si="6"/>
        <v>0</v>
      </c>
      <c r="J59" s="10">
        <f t="shared" si="7"/>
        <v>12.75</v>
      </c>
      <c r="K59" s="10">
        <f t="shared" si="8"/>
        <v>30.6</v>
      </c>
      <c r="L59" s="10">
        <f t="shared" si="9"/>
        <v>0</v>
      </c>
    </row>
    <row r="60" spans="1:12" x14ac:dyDescent="0.2">
      <c r="A60" s="13" t="s">
        <v>110</v>
      </c>
      <c r="B60" s="10" t="s">
        <v>424</v>
      </c>
      <c r="C60" s="7">
        <v>122</v>
      </c>
      <c r="D60" s="7">
        <v>0</v>
      </c>
      <c r="E60" s="7">
        <v>20</v>
      </c>
      <c r="F60" s="7">
        <v>3</v>
      </c>
      <c r="G60" s="7">
        <v>0</v>
      </c>
      <c r="H60" s="10">
        <f t="shared" ref="H60:H84" si="10">(C60*85)/100</f>
        <v>103.7</v>
      </c>
      <c r="I60" s="10">
        <f t="shared" ref="I60:I84" si="11">(D60*85)/100</f>
        <v>0</v>
      </c>
      <c r="J60" s="10">
        <f t="shared" ref="J60:J84" si="12">(E60*85)/100</f>
        <v>17</v>
      </c>
      <c r="K60" s="10">
        <f t="shared" ref="K60:K84" si="13">(F60*85)/100</f>
        <v>2.5499999999999998</v>
      </c>
      <c r="L60" s="10">
        <f t="shared" ref="L60:L84" si="14">(G60*85)/100</f>
        <v>0</v>
      </c>
    </row>
    <row r="61" spans="1:12" x14ac:dyDescent="0.2">
      <c r="A61" s="13" t="s">
        <v>111</v>
      </c>
      <c r="B61" s="10" t="s">
        <v>424</v>
      </c>
      <c r="C61" s="7">
        <v>314</v>
      </c>
      <c r="D61" s="7">
        <v>0</v>
      </c>
      <c r="E61" s="7">
        <v>16</v>
      </c>
      <c r="F61" s="7">
        <v>28</v>
      </c>
      <c r="G61" s="7">
        <v>0</v>
      </c>
      <c r="H61" s="10">
        <f t="shared" si="10"/>
        <v>266.89999999999998</v>
      </c>
      <c r="I61" s="10">
        <f t="shared" si="11"/>
        <v>0</v>
      </c>
      <c r="J61" s="10">
        <f t="shared" si="12"/>
        <v>13.6</v>
      </c>
      <c r="K61" s="10">
        <f t="shared" si="13"/>
        <v>23.8</v>
      </c>
      <c r="L61" s="10">
        <f t="shared" si="14"/>
        <v>0</v>
      </c>
    </row>
    <row r="62" spans="1:12" x14ac:dyDescent="0.2">
      <c r="A62" s="13" t="s">
        <v>112</v>
      </c>
      <c r="B62" s="10" t="s">
        <v>424</v>
      </c>
      <c r="C62" s="7">
        <v>240</v>
      </c>
      <c r="D62" s="7">
        <v>0</v>
      </c>
      <c r="E62" s="7">
        <v>18</v>
      </c>
      <c r="F62" s="7">
        <v>19</v>
      </c>
      <c r="G62" s="7">
        <v>0</v>
      </c>
      <c r="H62" s="10">
        <f t="shared" si="10"/>
        <v>204</v>
      </c>
      <c r="I62" s="10">
        <f t="shared" si="11"/>
        <v>0</v>
      </c>
      <c r="J62" s="10">
        <f t="shared" si="12"/>
        <v>15.3</v>
      </c>
      <c r="K62" s="10">
        <f t="shared" si="13"/>
        <v>16.149999999999999</v>
      </c>
      <c r="L62" s="10">
        <f t="shared" si="14"/>
        <v>0</v>
      </c>
    </row>
    <row r="63" spans="1:12" x14ac:dyDescent="0.2">
      <c r="A63" s="13" t="s">
        <v>113</v>
      </c>
      <c r="B63" s="10" t="s">
        <v>424</v>
      </c>
      <c r="C63" s="7">
        <v>251</v>
      </c>
      <c r="D63" s="7">
        <v>0</v>
      </c>
      <c r="E63" s="7">
        <v>30.8</v>
      </c>
      <c r="F63" s="7">
        <v>13.19</v>
      </c>
      <c r="G63" s="7">
        <v>0</v>
      </c>
      <c r="H63" s="10">
        <f t="shared" si="10"/>
        <v>213.35</v>
      </c>
      <c r="I63" s="10">
        <f t="shared" si="11"/>
        <v>0</v>
      </c>
      <c r="J63" s="10">
        <f t="shared" si="12"/>
        <v>26.18</v>
      </c>
      <c r="K63" s="10">
        <f t="shared" si="13"/>
        <v>11.211499999999999</v>
      </c>
      <c r="L63" s="10">
        <f t="shared" si="14"/>
        <v>0</v>
      </c>
    </row>
    <row r="64" spans="1:12" x14ac:dyDescent="0.2">
      <c r="A64" s="13" t="s">
        <v>114</v>
      </c>
      <c r="B64" s="10" t="s">
        <v>424</v>
      </c>
      <c r="C64" s="7">
        <v>190</v>
      </c>
      <c r="D64" s="7">
        <v>0</v>
      </c>
      <c r="E64" s="7">
        <v>36.08</v>
      </c>
      <c r="F64" s="7">
        <v>3.93</v>
      </c>
      <c r="G64" s="7">
        <v>0</v>
      </c>
      <c r="H64" s="10">
        <f t="shared" si="10"/>
        <v>161.5</v>
      </c>
      <c r="I64" s="10">
        <f t="shared" si="11"/>
        <v>0</v>
      </c>
      <c r="J64" s="10">
        <f t="shared" si="12"/>
        <v>30.667999999999996</v>
      </c>
      <c r="K64" s="10">
        <f t="shared" si="13"/>
        <v>3.3405</v>
      </c>
      <c r="L64" s="10">
        <f t="shared" si="14"/>
        <v>0</v>
      </c>
    </row>
    <row r="65" spans="1:12" x14ac:dyDescent="0.2">
      <c r="A65" s="13" t="s">
        <v>115</v>
      </c>
      <c r="B65" s="10" t="s">
        <v>424</v>
      </c>
      <c r="C65" s="7">
        <v>235</v>
      </c>
      <c r="D65" s="7">
        <v>0</v>
      </c>
      <c r="E65" s="7">
        <v>18</v>
      </c>
      <c r="F65" s="7">
        <v>17</v>
      </c>
      <c r="G65" s="7">
        <v>0</v>
      </c>
      <c r="H65" s="10">
        <f t="shared" si="10"/>
        <v>199.75</v>
      </c>
      <c r="I65" s="10">
        <f t="shared" si="11"/>
        <v>0</v>
      </c>
      <c r="J65" s="10">
        <f t="shared" si="12"/>
        <v>15.3</v>
      </c>
      <c r="K65" s="10">
        <f t="shared" si="13"/>
        <v>14.45</v>
      </c>
      <c r="L65" s="10">
        <f t="shared" si="14"/>
        <v>0</v>
      </c>
    </row>
    <row r="66" spans="1:12" x14ac:dyDescent="0.2">
      <c r="A66" s="13" t="s">
        <v>116</v>
      </c>
      <c r="B66" s="10" t="s">
        <v>424</v>
      </c>
      <c r="C66" s="7">
        <v>109</v>
      </c>
      <c r="D66" s="7">
        <v>0</v>
      </c>
      <c r="E66" s="7">
        <v>21</v>
      </c>
      <c r="F66" s="7">
        <v>3</v>
      </c>
      <c r="G66" s="7">
        <v>0</v>
      </c>
      <c r="H66" s="10">
        <f t="shared" si="10"/>
        <v>92.65</v>
      </c>
      <c r="I66" s="10">
        <f t="shared" si="11"/>
        <v>0</v>
      </c>
      <c r="J66" s="10">
        <f t="shared" si="12"/>
        <v>17.850000000000001</v>
      </c>
      <c r="K66" s="10">
        <f t="shared" si="13"/>
        <v>2.5499999999999998</v>
      </c>
      <c r="L66" s="10">
        <f t="shared" si="14"/>
        <v>0</v>
      </c>
    </row>
    <row r="67" spans="1:12" x14ac:dyDescent="0.2">
      <c r="A67" s="13" t="s">
        <v>117</v>
      </c>
      <c r="B67" s="10" t="s">
        <v>424</v>
      </c>
      <c r="C67" s="7">
        <v>290</v>
      </c>
      <c r="D67" s="7">
        <v>0</v>
      </c>
      <c r="E67" s="7">
        <v>16</v>
      </c>
      <c r="F67" s="7">
        <v>25</v>
      </c>
      <c r="G67" s="7">
        <v>0</v>
      </c>
      <c r="H67" s="10">
        <f t="shared" si="10"/>
        <v>246.5</v>
      </c>
      <c r="I67" s="10">
        <f t="shared" si="11"/>
        <v>0</v>
      </c>
      <c r="J67" s="10">
        <f t="shared" si="12"/>
        <v>13.6</v>
      </c>
      <c r="K67" s="10">
        <f t="shared" si="13"/>
        <v>21.25</v>
      </c>
      <c r="L67" s="10">
        <f t="shared" si="14"/>
        <v>0</v>
      </c>
    </row>
    <row r="68" spans="1:12" x14ac:dyDescent="0.2">
      <c r="A68" s="13" t="s">
        <v>118</v>
      </c>
      <c r="B68" s="10" t="s">
        <v>424</v>
      </c>
      <c r="C68" s="7">
        <v>197</v>
      </c>
      <c r="D68" s="7">
        <v>0</v>
      </c>
      <c r="E68" s="7">
        <v>19</v>
      </c>
      <c r="F68" s="7">
        <v>14</v>
      </c>
      <c r="G68" s="7">
        <v>0</v>
      </c>
      <c r="H68" s="10">
        <f t="shared" si="10"/>
        <v>167.45</v>
      </c>
      <c r="I68" s="10">
        <f t="shared" si="11"/>
        <v>0</v>
      </c>
      <c r="J68" s="10">
        <f t="shared" si="12"/>
        <v>16.149999999999999</v>
      </c>
      <c r="K68" s="10">
        <f t="shared" si="13"/>
        <v>11.9</v>
      </c>
      <c r="L68" s="10">
        <f t="shared" si="14"/>
        <v>0</v>
      </c>
    </row>
    <row r="69" spans="1:12" x14ac:dyDescent="0.2">
      <c r="A69" s="13" t="s">
        <v>119</v>
      </c>
      <c r="B69" s="10" t="s">
        <v>424</v>
      </c>
      <c r="C69" s="7">
        <v>176</v>
      </c>
      <c r="D69" s="7">
        <v>0</v>
      </c>
      <c r="E69" s="7">
        <v>20</v>
      </c>
      <c r="F69" s="7">
        <v>11</v>
      </c>
      <c r="G69" s="7">
        <v>0</v>
      </c>
      <c r="H69" s="10">
        <f t="shared" si="10"/>
        <v>149.6</v>
      </c>
      <c r="I69" s="10">
        <f t="shared" si="11"/>
        <v>0</v>
      </c>
      <c r="J69" s="10">
        <f t="shared" si="12"/>
        <v>17</v>
      </c>
      <c r="K69" s="10">
        <f t="shared" si="13"/>
        <v>9.35</v>
      </c>
      <c r="L69" s="10">
        <f t="shared" si="14"/>
        <v>0</v>
      </c>
    </row>
    <row r="70" spans="1:12" x14ac:dyDescent="0.2">
      <c r="A70" s="13" t="s">
        <v>120</v>
      </c>
      <c r="B70" s="10" t="s">
        <v>424</v>
      </c>
      <c r="C70" s="7">
        <v>123</v>
      </c>
      <c r="D70" s="7">
        <v>0</v>
      </c>
      <c r="E70" s="7">
        <v>20</v>
      </c>
      <c r="F70" s="7">
        <v>5</v>
      </c>
      <c r="G70" s="7">
        <v>0</v>
      </c>
      <c r="H70" s="10">
        <f t="shared" si="10"/>
        <v>104.55</v>
      </c>
      <c r="I70" s="10">
        <f t="shared" si="11"/>
        <v>0</v>
      </c>
      <c r="J70" s="10">
        <f t="shared" si="12"/>
        <v>17</v>
      </c>
      <c r="K70" s="10">
        <f t="shared" si="13"/>
        <v>4.25</v>
      </c>
      <c r="L70" s="10">
        <f t="shared" si="14"/>
        <v>0</v>
      </c>
    </row>
    <row r="71" spans="1:12" x14ac:dyDescent="0.2">
      <c r="A71" s="13" t="s">
        <v>121</v>
      </c>
      <c r="B71" s="10" t="s">
        <v>424</v>
      </c>
      <c r="C71" s="7">
        <v>272</v>
      </c>
      <c r="D71" s="7">
        <v>0</v>
      </c>
      <c r="E71" s="7">
        <v>17</v>
      </c>
      <c r="F71" s="7">
        <v>23</v>
      </c>
      <c r="G71" s="7">
        <v>0</v>
      </c>
      <c r="H71" s="10">
        <f t="shared" si="10"/>
        <v>231.2</v>
      </c>
      <c r="I71" s="10">
        <f t="shared" si="11"/>
        <v>0</v>
      </c>
      <c r="J71" s="10">
        <f t="shared" si="12"/>
        <v>14.45</v>
      </c>
      <c r="K71" s="10">
        <f t="shared" si="13"/>
        <v>19.55</v>
      </c>
      <c r="L71" s="10">
        <f t="shared" si="14"/>
        <v>0</v>
      </c>
    </row>
    <row r="72" spans="1:12" x14ac:dyDescent="0.2">
      <c r="A72" s="13" t="s">
        <v>122</v>
      </c>
      <c r="B72" s="10" t="s">
        <v>424</v>
      </c>
      <c r="C72" s="7">
        <v>198</v>
      </c>
      <c r="D72" s="7">
        <v>0</v>
      </c>
      <c r="E72" s="7">
        <v>27.84</v>
      </c>
      <c r="F72" s="7">
        <v>8.74</v>
      </c>
      <c r="G72" s="7">
        <v>0</v>
      </c>
      <c r="H72" s="10">
        <f t="shared" si="10"/>
        <v>168.3</v>
      </c>
      <c r="I72" s="10">
        <f t="shared" si="11"/>
        <v>0</v>
      </c>
      <c r="J72" s="10">
        <f t="shared" si="12"/>
        <v>23.664000000000001</v>
      </c>
      <c r="K72" s="10">
        <f t="shared" si="13"/>
        <v>7.4289999999999994</v>
      </c>
      <c r="L72" s="10">
        <f t="shared" si="14"/>
        <v>0</v>
      </c>
    </row>
    <row r="73" spans="1:12" x14ac:dyDescent="0.2">
      <c r="A73" s="13" t="s">
        <v>439</v>
      </c>
      <c r="B73" s="10" t="s">
        <v>424</v>
      </c>
      <c r="C73" s="7">
        <v>160</v>
      </c>
      <c r="D73" s="7">
        <v>0.1</v>
      </c>
      <c r="E73" s="7">
        <v>22.46</v>
      </c>
      <c r="F73" s="7">
        <v>7.06</v>
      </c>
      <c r="G73" s="7">
        <v>0</v>
      </c>
      <c r="H73" s="10">
        <f t="shared" si="10"/>
        <v>136</v>
      </c>
      <c r="I73" s="10">
        <f t="shared" si="11"/>
        <v>8.5000000000000006E-2</v>
      </c>
      <c r="J73" s="10">
        <f t="shared" si="12"/>
        <v>19.091000000000001</v>
      </c>
      <c r="K73" s="10">
        <f t="shared" si="13"/>
        <v>6.0010000000000003</v>
      </c>
      <c r="L73" s="10">
        <f t="shared" si="14"/>
        <v>0</v>
      </c>
    </row>
    <row r="74" spans="1:12" x14ac:dyDescent="0.2">
      <c r="A74" s="13" t="s">
        <v>123</v>
      </c>
      <c r="B74" s="10" t="s">
        <v>424</v>
      </c>
      <c r="C74" s="7">
        <v>160</v>
      </c>
      <c r="D74" s="7">
        <v>0</v>
      </c>
      <c r="E74" s="7">
        <v>22.42</v>
      </c>
      <c r="F74" s="7">
        <v>7.04</v>
      </c>
      <c r="G74" s="7">
        <v>0</v>
      </c>
      <c r="H74" s="10">
        <f t="shared" si="10"/>
        <v>136</v>
      </c>
      <c r="I74" s="10">
        <f t="shared" si="11"/>
        <v>0</v>
      </c>
      <c r="J74" s="10">
        <f t="shared" si="12"/>
        <v>19.057000000000002</v>
      </c>
      <c r="K74" s="10">
        <f t="shared" si="13"/>
        <v>5.984</v>
      </c>
      <c r="L74" s="10">
        <f t="shared" si="14"/>
        <v>0</v>
      </c>
    </row>
    <row r="75" spans="1:12" x14ac:dyDescent="0.2">
      <c r="A75" s="13" t="s">
        <v>125</v>
      </c>
      <c r="B75" s="10" t="s">
        <v>424</v>
      </c>
      <c r="C75" s="7">
        <v>264</v>
      </c>
      <c r="D75" s="7">
        <v>4</v>
      </c>
      <c r="E75" s="7">
        <v>25</v>
      </c>
      <c r="F75" s="7">
        <v>18</v>
      </c>
      <c r="G75" s="7">
        <v>0</v>
      </c>
      <c r="H75" s="10">
        <f t="shared" si="10"/>
        <v>224.4</v>
      </c>
      <c r="I75" s="10">
        <f t="shared" si="11"/>
        <v>3.4</v>
      </c>
      <c r="J75" s="10">
        <f t="shared" si="12"/>
        <v>21.25</v>
      </c>
      <c r="K75" s="10">
        <f t="shared" si="13"/>
        <v>15.3</v>
      </c>
      <c r="L75" s="10">
        <f t="shared" si="14"/>
        <v>0</v>
      </c>
    </row>
    <row r="76" spans="1:12" x14ac:dyDescent="0.2">
      <c r="A76" s="13" t="s">
        <v>129</v>
      </c>
      <c r="B76" s="10" t="s">
        <v>424</v>
      </c>
      <c r="C76" s="7">
        <v>127</v>
      </c>
      <c r="D76" s="7">
        <v>0</v>
      </c>
      <c r="E76" s="7">
        <v>20</v>
      </c>
      <c r="F76" s="7">
        <v>5</v>
      </c>
      <c r="G76" s="7">
        <v>0</v>
      </c>
      <c r="H76" s="10">
        <f t="shared" si="10"/>
        <v>107.95</v>
      </c>
      <c r="I76" s="10">
        <f t="shared" si="11"/>
        <v>0</v>
      </c>
      <c r="J76" s="10">
        <f t="shared" si="12"/>
        <v>17</v>
      </c>
      <c r="K76" s="10">
        <f t="shared" si="13"/>
        <v>4.25</v>
      </c>
      <c r="L76" s="10">
        <f t="shared" si="14"/>
        <v>0</v>
      </c>
    </row>
    <row r="77" spans="1:12" x14ac:dyDescent="0.2">
      <c r="A77" s="13" t="s">
        <v>487</v>
      </c>
      <c r="B77" s="10" t="s">
        <v>424</v>
      </c>
      <c r="C77" s="7">
        <v>236</v>
      </c>
      <c r="D77" s="7">
        <v>0</v>
      </c>
      <c r="E77" s="7">
        <v>26.14</v>
      </c>
      <c r="F77" s="7">
        <v>13.77</v>
      </c>
      <c r="G77" s="7">
        <v>0</v>
      </c>
      <c r="H77" s="10">
        <f t="shared" si="10"/>
        <v>200.6</v>
      </c>
      <c r="I77" s="10">
        <f t="shared" si="11"/>
        <v>0</v>
      </c>
      <c r="J77" s="10">
        <f t="shared" si="12"/>
        <v>22.219000000000001</v>
      </c>
      <c r="K77" s="10">
        <f t="shared" si="13"/>
        <v>11.704500000000001</v>
      </c>
      <c r="L77" s="10">
        <f t="shared" si="14"/>
        <v>0</v>
      </c>
    </row>
    <row r="78" spans="1:12" x14ac:dyDescent="0.2">
      <c r="A78" s="13" t="s">
        <v>130</v>
      </c>
      <c r="B78" s="10" t="s">
        <v>424</v>
      </c>
      <c r="C78" s="7">
        <v>468</v>
      </c>
      <c r="D78" s="7">
        <v>1.7</v>
      </c>
      <c r="E78" s="7">
        <v>33.92</v>
      </c>
      <c r="F78" s="7">
        <v>35.090000000000003</v>
      </c>
      <c r="G78" s="7">
        <v>0</v>
      </c>
      <c r="H78" s="10">
        <f t="shared" si="10"/>
        <v>397.8</v>
      </c>
      <c r="I78" s="10">
        <f t="shared" si="11"/>
        <v>1.4450000000000001</v>
      </c>
      <c r="J78" s="10">
        <f t="shared" si="12"/>
        <v>28.832000000000004</v>
      </c>
      <c r="K78" s="10">
        <f t="shared" si="13"/>
        <v>29.826499999999999</v>
      </c>
      <c r="L78" s="10">
        <f t="shared" si="14"/>
        <v>0</v>
      </c>
    </row>
    <row r="79" spans="1:12" x14ac:dyDescent="0.2">
      <c r="A79" s="13" t="s">
        <v>131</v>
      </c>
      <c r="B79" s="10" t="s">
        <v>424</v>
      </c>
      <c r="C79" s="7">
        <v>294</v>
      </c>
      <c r="D79" s="7">
        <v>15.22</v>
      </c>
      <c r="E79" s="7">
        <v>22</v>
      </c>
      <c r="F79" s="7">
        <v>15.55</v>
      </c>
      <c r="G79" s="7">
        <v>0.9</v>
      </c>
      <c r="H79" s="10">
        <f t="shared" si="10"/>
        <v>249.9</v>
      </c>
      <c r="I79" s="10">
        <f t="shared" si="11"/>
        <v>12.937000000000001</v>
      </c>
      <c r="J79" s="10">
        <f t="shared" si="12"/>
        <v>18.7</v>
      </c>
      <c r="K79" s="10">
        <f t="shared" si="13"/>
        <v>13.217499999999999</v>
      </c>
      <c r="L79" s="10">
        <f t="shared" si="14"/>
        <v>0.76500000000000001</v>
      </c>
    </row>
    <row r="80" spans="1:12" x14ac:dyDescent="0.2">
      <c r="A80" s="13" t="s">
        <v>132</v>
      </c>
      <c r="B80" s="10" t="s">
        <v>424</v>
      </c>
      <c r="C80" s="7">
        <v>193</v>
      </c>
      <c r="D80" s="7">
        <v>7.57</v>
      </c>
      <c r="E80" s="7">
        <v>23.29</v>
      </c>
      <c r="F80" s="7">
        <v>7.07</v>
      </c>
      <c r="G80" s="7">
        <v>0.2</v>
      </c>
      <c r="H80" s="10">
        <f t="shared" si="10"/>
        <v>164.05</v>
      </c>
      <c r="I80" s="10">
        <f t="shared" si="11"/>
        <v>6.4345000000000008</v>
      </c>
      <c r="J80" s="10">
        <f t="shared" si="12"/>
        <v>19.796499999999998</v>
      </c>
      <c r="K80" s="10">
        <f t="shared" si="13"/>
        <v>6.0095000000000001</v>
      </c>
      <c r="L80" s="10">
        <f t="shared" si="14"/>
        <v>0.17</v>
      </c>
    </row>
    <row r="81" spans="1:12" x14ac:dyDescent="0.2">
      <c r="A81" s="13" t="s">
        <v>133</v>
      </c>
      <c r="B81" s="10" t="s">
        <v>424</v>
      </c>
      <c r="C81" s="7">
        <v>142</v>
      </c>
      <c r="D81" s="7">
        <v>0</v>
      </c>
      <c r="E81" s="7">
        <v>27.24</v>
      </c>
      <c r="F81" s="7">
        <v>2.8</v>
      </c>
      <c r="G81" s="7">
        <v>0</v>
      </c>
      <c r="H81" s="10">
        <f t="shared" si="10"/>
        <v>120.7</v>
      </c>
      <c r="I81" s="10">
        <f t="shared" si="11"/>
        <v>0</v>
      </c>
      <c r="J81" s="10">
        <f t="shared" si="12"/>
        <v>23.154</v>
      </c>
      <c r="K81" s="10">
        <f t="shared" si="13"/>
        <v>2.38</v>
      </c>
      <c r="L81" s="10">
        <f t="shared" si="14"/>
        <v>0</v>
      </c>
    </row>
    <row r="82" spans="1:12" x14ac:dyDescent="0.2">
      <c r="A82" s="13" t="s">
        <v>153</v>
      </c>
      <c r="B82" s="10" t="s">
        <v>424</v>
      </c>
      <c r="C82" s="7">
        <v>62</v>
      </c>
      <c r="D82" s="7">
        <v>3.58</v>
      </c>
      <c r="E82" s="7">
        <v>10.34</v>
      </c>
      <c r="F82" s="7">
        <v>0.75</v>
      </c>
      <c r="G82" s="7">
        <v>0.5</v>
      </c>
      <c r="H82" s="10">
        <f t="shared" si="10"/>
        <v>52.7</v>
      </c>
      <c r="I82" s="10">
        <f t="shared" si="11"/>
        <v>3.0430000000000001</v>
      </c>
      <c r="J82" s="10">
        <f t="shared" si="12"/>
        <v>8.7889999999999997</v>
      </c>
      <c r="K82" s="10">
        <f t="shared" si="13"/>
        <v>0.63749999999999996</v>
      </c>
      <c r="L82" s="10">
        <f t="shared" si="14"/>
        <v>0.42499999999999999</v>
      </c>
    </row>
    <row r="83" spans="1:12" x14ac:dyDescent="0.2">
      <c r="A83" s="13" t="s">
        <v>155</v>
      </c>
      <c r="B83" s="10" t="s">
        <v>424</v>
      </c>
      <c r="C83" s="7">
        <v>79</v>
      </c>
      <c r="D83" s="7">
        <v>2</v>
      </c>
      <c r="E83" s="7">
        <v>11</v>
      </c>
      <c r="F83" s="7">
        <v>3</v>
      </c>
      <c r="G83" s="7">
        <v>0</v>
      </c>
      <c r="H83" s="10">
        <f t="shared" si="10"/>
        <v>67.150000000000006</v>
      </c>
      <c r="I83" s="10">
        <f t="shared" si="11"/>
        <v>1.7</v>
      </c>
      <c r="J83" s="10">
        <f t="shared" si="12"/>
        <v>9.35</v>
      </c>
      <c r="K83" s="10">
        <f t="shared" si="13"/>
        <v>2.5499999999999998</v>
      </c>
      <c r="L83" s="10">
        <f t="shared" si="14"/>
        <v>0</v>
      </c>
    </row>
    <row r="84" spans="1:12" x14ac:dyDescent="0.2">
      <c r="A84" s="13" t="s">
        <v>156</v>
      </c>
      <c r="B84" s="10" t="s">
        <v>424</v>
      </c>
      <c r="C84" s="7">
        <v>540</v>
      </c>
      <c r="D84" s="7">
        <v>1</v>
      </c>
      <c r="E84" s="7">
        <v>20</v>
      </c>
      <c r="F84" s="7">
        <v>51</v>
      </c>
      <c r="G84" s="7">
        <v>0</v>
      </c>
      <c r="H84" s="10">
        <f t="shared" si="10"/>
        <v>459</v>
      </c>
      <c r="I84" s="10">
        <f t="shared" si="11"/>
        <v>0.85</v>
      </c>
      <c r="J84" s="10">
        <f t="shared" si="12"/>
        <v>17</v>
      </c>
      <c r="K84" s="10">
        <f t="shared" si="13"/>
        <v>43.35</v>
      </c>
      <c r="L84" s="10">
        <f t="shared" si="14"/>
        <v>0</v>
      </c>
    </row>
    <row r="85" spans="1:12" x14ac:dyDescent="0.2">
      <c r="A85" s="13" t="s">
        <v>681</v>
      </c>
      <c r="B85" s="10" t="s">
        <v>424</v>
      </c>
      <c r="C85" s="7">
        <v>402</v>
      </c>
      <c r="D85" s="7">
        <v>0.4</v>
      </c>
      <c r="E85" s="7">
        <v>15.76</v>
      </c>
      <c r="F85" s="7">
        <v>36.99</v>
      </c>
      <c r="G85" s="7">
        <v>0</v>
      </c>
      <c r="H85" s="10">
        <f t="shared" ref="H85:L86" si="15">(C85*10)/100</f>
        <v>40.200000000000003</v>
      </c>
      <c r="I85" s="10">
        <f t="shared" si="15"/>
        <v>0.04</v>
      </c>
      <c r="J85" s="10">
        <f t="shared" si="15"/>
        <v>1.5759999999999998</v>
      </c>
      <c r="K85" s="10">
        <f t="shared" si="15"/>
        <v>3.6990000000000003</v>
      </c>
      <c r="L85" s="10">
        <f t="shared" si="15"/>
        <v>0</v>
      </c>
    </row>
    <row r="86" spans="1:12" x14ac:dyDescent="0.2">
      <c r="A86" s="13" t="s">
        <v>680</v>
      </c>
      <c r="B86" s="10" t="s">
        <v>424</v>
      </c>
      <c r="C86" s="7">
        <v>455</v>
      </c>
      <c r="D86" s="7">
        <v>1.86</v>
      </c>
      <c r="E86" s="7">
        <v>24.1</v>
      </c>
      <c r="F86" s="7">
        <v>38.270000000000003</v>
      </c>
      <c r="G86" s="7">
        <v>0</v>
      </c>
      <c r="H86" s="10">
        <f t="shared" si="15"/>
        <v>45.5</v>
      </c>
      <c r="I86" s="10">
        <f t="shared" si="15"/>
        <v>0.18600000000000003</v>
      </c>
      <c r="J86" s="10">
        <f t="shared" si="15"/>
        <v>2.41</v>
      </c>
      <c r="K86" s="10">
        <f t="shared" si="15"/>
        <v>3.8270000000000004</v>
      </c>
      <c r="L86" s="10">
        <f t="shared" si="15"/>
        <v>0</v>
      </c>
    </row>
    <row r="87" spans="1:12" x14ac:dyDescent="0.2">
      <c r="A87" s="13" t="s">
        <v>443</v>
      </c>
      <c r="B87" s="10" t="s">
        <v>424</v>
      </c>
      <c r="C87" s="7">
        <v>281</v>
      </c>
      <c r="D87" s="7">
        <v>12.78</v>
      </c>
      <c r="E87" s="7">
        <v>22.6</v>
      </c>
      <c r="F87" s="7">
        <v>14.97</v>
      </c>
      <c r="G87" s="7">
        <v>0.4</v>
      </c>
      <c r="H87" s="10">
        <f t="shared" ref="H87:L94" si="16">(C87*85)/100</f>
        <v>238.85</v>
      </c>
      <c r="I87" s="10">
        <f t="shared" si="16"/>
        <v>10.863</v>
      </c>
      <c r="J87" s="10">
        <f t="shared" si="16"/>
        <v>19.21</v>
      </c>
      <c r="K87" s="10">
        <f t="shared" si="16"/>
        <v>12.724500000000001</v>
      </c>
      <c r="L87" s="10">
        <f t="shared" si="16"/>
        <v>0.34</v>
      </c>
    </row>
    <row r="88" spans="1:12" x14ac:dyDescent="0.2">
      <c r="A88" s="13" t="s">
        <v>161</v>
      </c>
      <c r="B88" s="10" t="s">
        <v>424</v>
      </c>
      <c r="C88" s="7">
        <v>211</v>
      </c>
      <c r="D88" s="7">
        <v>0</v>
      </c>
      <c r="E88" s="7">
        <v>27.69</v>
      </c>
      <c r="F88" s="7">
        <v>10.5</v>
      </c>
      <c r="G88" s="7">
        <v>0</v>
      </c>
      <c r="H88" s="10">
        <f t="shared" si="16"/>
        <v>179.35</v>
      </c>
      <c r="I88" s="10">
        <f t="shared" si="16"/>
        <v>0</v>
      </c>
      <c r="J88" s="10">
        <f t="shared" si="16"/>
        <v>23.5365</v>
      </c>
      <c r="K88" s="10">
        <f t="shared" si="16"/>
        <v>8.9250000000000007</v>
      </c>
      <c r="L88" s="10">
        <f t="shared" si="16"/>
        <v>0</v>
      </c>
    </row>
    <row r="89" spans="1:12" x14ac:dyDescent="0.2">
      <c r="A89" s="13" t="s">
        <v>162</v>
      </c>
      <c r="B89" s="10" t="s">
        <v>424</v>
      </c>
      <c r="C89" s="7">
        <v>239</v>
      </c>
      <c r="D89" s="7">
        <v>8.4</v>
      </c>
      <c r="E89" s="7">
        <v>26.87</v>
      </c>
      <c r="F89" s="7">
        <v>10.210000000000001</v>
      </c>
      <c r="G89" s="7">
        <v>0.6</v>
      </c>
      <c r="H89" s="10">
        <f t="shared" si="16"/>
        <v>203.15</v>
      </c>
      <c r="I89" s="10">
        <f t="shared" si="16"/>
        <v>7.14</v>
      </c>
      <c r="J89" s="10">
        <f t="shared" si="16"/>
        <v>22.839500000000001</v>
      </c>
      <c r="K89" s="10">
        <f t="shared" si="16"/>
        <v>8.6784999999999997</v>
      </c>
      <c r="L89" s="10">
        <f t="shared" si="16"/>
        <v>0.51</v>
      </c>
    </row>
    <row r="90" spans="1:12" x14ac:dyDescent="0.2">
      <c r="A90" s="13" t="s">
        <v>163</v>
      </c>
      <c r="B90" s="10" t="s">
        <v>424</v>
      </c>
      <c r="C90" s="7">
        <v>211</v>
      </c>
      <c r="D90" s="7">
        <v>0</v>
      </c>
      <c r="E90" s="7">
        <v>27.69</v>
      </c>
      <c r="F90" s="7">
        <v>10.5</v>
      </c>
      <c r="G90" s="7">
        <v>0</v>
      </c>
      <c r="H90" s="10">
        <f t="shared" si="16"/>
        <v>179.35</v>
      </c>
      <c r="I90" s="10">
        <f t="shared" si="16"/>
        <v>0</v>
      </c>
      <c r="J90" s="10">
        <f t="shared" si="16"/>
        <v>23.5365</v>
      </c>
      <c r="K90" s="10">
        <f t="shared" si="16"/>
        <v>8.9250000000000007</v>
      </c>
      <c r="L90" s="10">
        <f t="shared" si="16"/>
        <v>0</v>
      </c>
    </row>
    <row r="91" spans="1:12" x14ac:dyDescent="0.2">
      <c r="A91" s="13" t="s">
        <v>164</v>
      </c>
      <c r="B91" s="10" t="s">
        <v>424</v>
      </c>
      <c r="C91" s="7">
        <v>211</v>
      </c>
      <c r="D91" s="7">
        <v>0</v>
      </c>
      <c r="E91" s="7">
        <v>27.69</v>
      </c>
      <c r="F91" s="7">
        <v>10.5</v>
      </c>
      <c r="G91" s="7">
        <v>0</v>
      </c>
      <c r="H91" s="10">
        <f t="shared" si="16"/>
        <v>179.35</v>
      </c>
      <c r="I91" s="10">
        <f t="shared" si="16"/>
        <v>0</v>
      </c>
      <c r="J91" s="10">
        <f t="shared" si="16"/>
        <v>23.5365</v>
      </c>
      <c r="K91" s="10">
        <f t="shared" si="16"/>
        <v>8.9250000000000007</v>
      </c>
      <c r="L91" s="10">
        <f t="shared" si="16"/>
        <v>0</v>
      </c>
    </row>
    <row r="92" spans="1:12" x14ac:dyDescent="0.2">
      <c r="A92" s="13" t="s">
        <v>445</v>
      </c>
      <c r="B92" s="10" t="s">
        <v>424</v>
      </c>
      <c r="C92" s="7">
        <v>215</v>
      </c>
      <c r="D92" s="7">
        <v>0</v>
      </c>
      <c r="E92" s="7">
        <v>24.59</v>
      </c>
      <c r="F92" s="7">
        <v>12.22</v>
      </c>
      <c r="G92" s="7">
        <v>0</v>
      </c>
      <c r="H92" s="10">
        <f t="shared" si="16"/>
        <v>182.75</v>
      </c>
      <c r="I92" s="10">
        <f t="shared" si="16"/>
        <v>0</v>
      </c>
      <c r="J92" s="10">
        <f t="shared" si="16"/>
        <v>20.901500000000002</v>
      </c>
      <c r="K92" s="10">
        <f t="shared" si="16"/>
        <v>10.387</v>
      </c>
      <c r="L92" s="10">
        <f t="shared" si="16"/>
        <v>0</v>
      </c>
    </row>
    <row r="93" spans="1:12" x14ac:dyDescent="0.2">
      <c r="A93" s="13" t="s">
        <v>444</v>
      </c>
      <c r="B93" s="10" t="s">
        <v>424</v>
      </c>
      <c r="C93" s="7">
        <v>238</v>
      </c>
      <c r="D93" s="7">
        <v>9.91</v>
      </c>
      <c r="E93" s="7">
        <v>27.29</v>
      </c>
      <c r="F93" s="7">
        <v>9.18</v>
      </c>
      <c r="G93" s="7">
        <v>0.3</v>
      </c>
      <c r="H93" s="10">
        <f t="shared" si="16"/>
        <v>202.3</v>
      </c>
      <c r="I93" s="10">
        <f t="shared" si="16"/>
        <v>8.4235000000000007</v>
      </c>
      <c r="J93" s="10">
        <f t="shared" si="16"/>
        <v>23.1965</v>
      </c>
      <c r="K93" s="10">
        <f t="shared" si="16"/>
        <v>7.8029999999999999</v>
      </c>
      <c r="L93" s="10">
        <f t="shared" si="16"/>
        <v>0.255</v>
      </c>
    </row>
    <row r="94" spans="1:12" x14ac:dyDescent="0.2">
      <c r="A94" s="13" t="s">
        <v>165</v>
      </c>
      <c r="B94" s="10" t="s">
        <v>424</v>
      </c>
      <c r="C94" s="7">
        <v>67</v>
      </c>
      <c r="D94" s="7">
        <v>0</v>
      </c>
      <c r="E94" s="7">
        <v>15</v>
      </c>
      <c r="F94" s="7">
        <v>0.8</v>
      </c>
      <c r="G94" s="7">
        <v>0</v>
      </c>
      <c r="H94" s="10">
        <f t="shared" si="16"/>
        <v>56.95</v>
      </c>
      <c r="I94" s="10">
        <f t="shared" si="16"/>
        <v>0</v>
      </c>
      <c r="J94" s="10">
        <f t="shared" si="16"/>
        <v>12.75</v>
      </c>
      <c r="K94" s="10">
        <f t="shared" si="16"/>
        <v>0.68</v>
      </c>
      <c r="L94" s="10">
        <f t="shared" si="16"/>
        <v>0</v>
      </c>
    </row>
    <row r="95" spans="1:12" x14ac:dyDescent="0.2">
      <c r="A95" s="13" t="s">
        <v>687</v>
      </c>
      <c r="B95" s="10" t="s">
        <v>424</v>
      </c>
      <c r="C95" s="7">
        <v>52</v>
      </c>
      <c r="D95" s="7">
        <v>0.73</v>
      </c>
      <c r="E95" s="7">
        <v>10.9</v>
      </c>
      <c r="F95" s="7">
        <v>0.17</v>
      </c>
      <c r="G95" s="7">
        <v>0</v>
      </c>
      <c r="H95" s="10">
        <f>(C95*60)/100</f>
        <v>31.2</v>
      </c>
      <c r="I95" s="10">
        <f>(D95*60)/100</f>
        <v>0.43799999999999994</v>
      </c>
      <c r="J95" s="10">
        <f>(E95*60)/100</f>
        <v>6.54</v>
      </c>
      <c r="K95" s="10">
        <f>(F95*60)/100</f>
        <v>0.10200000000000001</v>
      </c>
      <c r="L95" s="10">
        <f t="shared" ref="L95:L108" si="17">(G95*85)/100</f>
        <v>0</v>
      </c>
    </row>
    <row r="96" spans="1:12" x14ac:dyDescent="0.2">
      <c r="A96" s="13" t="s">
        <v>638</v>
      </c>
      <c r="B96" s="10" t="s">
        <v>424</v>
      </c>
      <c r="C96" s="7">
        <v>226</v>
      </c>
      <c r="D96" s="7">
        <v>0</v>
      </c>
      <c r="E96" s="7">
        <v>25</v>
      </c>
      <c r="F96" s="7">
        <v>14.04</v>
      </c>
      <c r="G96" s="7">
        <v>0</v>
      </c>
      <c r="H96" s="10">
        <f t="shared" ref="H96:H108" si="18">(C96*85)/100</f>
        <v>192.1</v>
      </c>
      <c r="I96" s="10">
        <f t="shared" ref="I96:I108" si="19">(D96*85)/100</f>
        <v>0</v>
      </c>
      <c r="J96" s="10">
        <f t="shared" ref="J96:J108" si="20">(E96*85)/100</f>
        <v>21.25</v>
      </c>
      <c r="K96" s="10">
        <f t="shared" ref="K96:K108" si="21">(F96*85)/100</f>
        <v>11.933999999999999</v>
      </c>
      <c r="L96" s="10">
        <f t="shared" si="17"/>
        <v>0</v>
      </c>
    </row>
    <row r="97" spans="1:12" x14ac:dyDescent="0.2">
      <c r="A97" s="13" t="s">
        <v>448</v>
      </c>
      <c r="B97" s="10" t="s">
        <v>424</v>
      </c>
      <c r="C97" s="7">
        <v>172</v>
      </c>
      <c r="D97" s="7">
        <v>0</v>
      </c>
      <c r="E97" s="7">
        <v>32.880000000000003</v>
      </c>
      <c r="F97" s="7">
        <v>3.5</v>
      </c>
      <c r="G97" s="7">
        <v>0</v>
      </c>
      <c r="H97" s="10">
        <f t="shared" si="18"/>
        <v>146.19999999999999</v>
      </c>
      <c r="I97" s="10">
        <f t="shared" si="19"/>
        <v>0</v>
      </c>
      <c r="J97" s="10">
        <f t="shared" si="20"/>
        <v>27.948</v>
      </c>
      <c r="K97" s="10">
        <f t="shared" si="21"/>
        <v>2.9750000000000001</v>
      </c>
      <c r="L97" s="10">
        <f t="shared" si="17"/>
        <v>0</v>
      </c>
    </row>
    <row r="98" spans="1:12" x14ac:dyDescent="0.2">
      <c r="A98" s="13" t="s">
        <v>172</v>
      </c>
      <c r="B98" s="10" t="s">
        <v>424</v>
      </c>
      <c r="C98" s="7">
        <v>210</v>
      </c>
      <c r="D98" s="7">
        <v>6.85</v>
      </c>
      <c r="E98" s="7">
        <v>17.18</v>
      </c>
      <c r="F98" s="7">
        <v>12.44</v>
      </c>
      <c r="G98" s="7">
        <v>1</v>
      </c>
      <c r="H98" s="10">
        <f t="shared" si="18"/>
        <v>178.5</v>
      </c>
      <c r="I98" s="10">
        <f t="shared" si="19"/>
        <v>5.8224999999999998</v>
      </c>
      <c r="J98" s="10">
        <f t="shared" si="20"/>
        <v>14.603</v>
      </c>
      <c r="K98" s="10">
        <f t="shared" si="21"/>
        <v>10.573999999999998</v>
      </c>
      <c r="L98" s="10">
        <f t="shared" si="17"/>
        <v>0.85</v>
      </c>
    </row>
    <row r="99" spans="1:12" x14ac:dyDescent="0.2">
      <c r="A99" s="13" t="s">
        <v>173</v>
      </c>
      <c r="B99" s="10" t="s">
        <v>424</v>
      </c>
      <c r="C99" s="7">
        <v>102</v>
      </c>
      <c r="D99" s="7">
        <v>0</v>
      </c>
      <c r="E99" s="7">
        <v>19</v>
      </c>
      <c r="F99" s="7">
        <v>2.8</v>
      </c>
      <c r="G99" s="7">
        <v>0</v>
      </c>
      <c r="H99" s="10">
        <f t="shared" si="18"/>
        <v>86.7</v>
      </c>
      <c r="I99" s="10">
        <f t="shared" si="19"/>
        <v>0</v>
      </c>
      <c r="J99" s="10">
        <f t="shared" si="20"/>
        <v>16.149999999999999</v>
      </c>
      <c r="K99" s="10">
        <f t="shared" si="21"/>
        <v>2.38</v>
      </c>
      <c r="L99" s="10">
        <f t="shared" si="17"/>
        <v>0</v>
      </c>
    </row>
    <row r="100" spans="1:12" x14ac:dyDescent="0.2">
      <c r="A100" s="13" t="s">
        <v>174</v>
      </c>
      <c r="B100" s="10" t="s">
        <v>424</v>
      </c>
      <c r="C100" s="7">
        <v>119</v>
      </c>
      <c r="D100" s="7">
        <v>0</v>
      </c>
      <c r="E100" s="7">
        <v>17</v>
      </c>
      <c r="F100" s="7">
        <v>6</v>
      </c>
      <c r="G100" s="7">
        <v>0</v>
      </c>
      <c r="H100" s="10">
        <f t="shared" si="18"/>
        <v>101.15</v>
      </c>
      <c r="I100" s="10">
        <f t="shared" si="19"/>
        <v>0</v>
      </c>
      <c r="J100" s="10">
        <f t="shared" si="20"/>
        <v>14.45</v>
      </c>
      <c r="K100" s="10">
        <f t="shared" si="21"/>
        <v>5.0999999999999996</v>
      </c>
      <c r="L100" s="10">
        <f t="shared" si="17"/>
        <v>0</v>
      </c>
    </row>
    <row r="101" spans="1:12" x14ac:dyDescent="0.2">
      <c r="A101" s="13" t="s">
        <v>175</v>
      </c>
      <c r="B101" s="10" t="s">
        <v>424</v>
      </c>
      <c r="C101" s="7">
        <v>108</v>
      </c>
      <c r="D101" s="7">
        <v>0</v>
      </c>
      <c r="E101" s="7">
        <v>19</v>
      </c>
      <c r="F101" s="7">
        <v>4</v>
      </c>
      <c r="G101" s="7">
        <v>0</v>
      </c>
      <c r="H101" s="10">
        <f t="shared" si="18"/>
        <v>91.8</v>
      </c>
      <c r="I101" s="10">
        <f t="shared" si="19"/>
        <v>0</v>
      </c>
      <c r="J101" s="10">
        <f t="shared" si="20"/>
        <v>16.149999999999999</v>
      </c>
      <c r="K101" s="10">
        <f t="shared" si="21"/>
        <v>3.4</v>
      </c>
      <c r="L101" s="10">
        <f t="shared" si="17"/>
        <v>0</v>
      </c>
    </row>
    <row r="102" spans="1:12" x14ac:dyDescent="0.2">
      <c r="A102" s="13" t="s">
        <v>176</v>
      </c>
      <c r="B102" s="10" t="s">
        <v>424</v>
      </c>
      <c r="C102" s="7">
        <v>265</v>
      </c>
      <c r="D102" s="7">
        <v>0</v>
      </c>
      <c r="E102" s="7">
        <v>23.83</v>
      </c>
      <c r="F102" s="7">
        <v>18.07</v>
      </c>
      <c r="G102" s="7">
        <v>0</v>
      </c>
      <c r="H102" s="10">
        <f t="shared" si="18"/>
        <v>225.25</v>
      </c>
      <c r="I102" s="10">
        <f t="shared" si="19"/>
        <v>0</v>
      </c>
      <c r="J102" s="10">
        <f t="shared" si="20"/>
        <v>20.255499999999998</v>
      </c>
      <c r="K102" s="10">
        <f t="shared" si="21"/>
        <v>15.359500000000001</v>
      </c>
      <c r="L102" s="10">
        <f t="shared" si="17"/>
        <v>0</v>
      </c>
    </row>
    <row r="103" spans="1:12" x14ac:dyDescent="0.2">
      <c r="A103" s="13" t="s">
        <v>177</v>
      </c>
      <c r="B103" s="10" t="s">
        <v>424</v>
      </c>
      <c r="C103" s="7">
        <v>358</v>
      </c>
      <c r="D103" s="7">
        <v>0</v>
      </c>
      <c r="E103" s="7">
        <v>21.95</v>
      </c>
      <c r="F103" s="7">
        <v>29.34</v>
      </c>
      <c r="G103" s="7">
        <v>0</v>
      </c>
      <c r="H103" s="10">
        <f t="shared" si="18"/>
        <v>304.3</v>
      </c>
      <c r="I103" s="10">
        <f t="shared" si="19"/>
        <v>0</v>
      </c>
      <c r="J103" s="10">
        <f t="shared" si="20"/>
        <v>18.657499999999999</v>
      </c>
      <c r="K103" s="10">
        <f t="shared" si="21"/>
        <v>24.939</v>
      </c>
      <c r="L103" s="10">
        <f t="shared" si="17"/>
        <v>0</v>
      </c>
    </row>
    <row r="104" spans="1:12" x14ac:dyDescent="0.2">
      <c r="A104" s="13" t="s">
        <v>178</v>
      </c>
      <c r="B104" s="10" t="s">
        <v>424</v>
      </c>
      <c r="C104" s="7">
        <v>313</v>
      </c>
      <c r="D104" s="7">
        <v>0</v>
      </c>
      <c r="E104" s="7">
        <v>24.96</v>
      </c>
      <c r="F104" s="7">
        <v>22.89</v>
      </c>
      <c r="G104" s="7">
        <v>0</v>
      </c>
      <c r="H104" s="10">
        <f t="shared" si="18"/>
        <v>266.05</v>
      </c>
      <c r="I104" s="10">
        <f t="shared" si="19"/>
        <v>0</v>
      </c>
      <c r="J104" s="10">
        <f t="shared" si="20"/>
        <v>21.215999999999998</v>
      </c>
      <c r="K104" s="10">
        <f t="shared" si="21"/>
        <v>19.456500000000002</v>
      </c>
      <c r="L104" s="10">
        <f t="shared" si="17"/>
        <v>0</v>
      </c>
    </row>
    <row r="105" spans="1:12" x14ac:dyDescent="0.2">
      <c r="A105" s="13" t="s">
        <v>179</v>
      </c>
      <c r="B105" s="10" t="s">
        <v>424</v>
      </c>
      <c r="C105" s="7">
        <v>274</v>
      </c>
      <c r="D105" s="7">
        <v>0</v>
      </c>
      <c r="E105" s="7">
        <v>22.32</v>
      </c>
      <c r="F105" s="7">
        <v>19.8</v>
      </c>
      <c r="G105" s="7">
        <v>0</v>
      </c>
      <c r="H105" s="10">
        <f t="shared" si="18"/>
        <v>232.9</v>
      </c>
      <c r="I105" s="10">
        <f t="shared" si="19"/>
        <v>0</v>
      </c>
      <c r="J105" s="10">
        <f t="shared" si="20"/>
        <v>18.972000000000001</v>
      </c>
      <c r="K105" s="10">
        <f t="shared" si="21"/>
        <v>16.829999999999998</v>
      </c>
      <c r="L105" s="10">
        <f t="shared" si="17"/>
        <v>0</v>
      </c>
    </row>
    <row r="106" spans="1:12" x14ac:dyDescent="0.2">
      <c r="A106" s="13" t="s">
        <v>180</v>
      </c>
      <c r="B106" s="10" t="s">
        <v>424</v>
      </c>
      <c r="C106" s="7">
        <v>544</v>
      </c>
      <c r="D106" s="7">
        <v>0</v>
      </c>
      <c r="E106" s="7">
        <v>61.3</v>
      </c>
      <c r="F106" s="7">
        <v>31.3</v>
      </c>
      <c r="G106" s="7">
        <v>0</v>
      </c>
      <c r="H106" s="10">
        <f t="shared" si="18"/>
        <v>462.4</v>
      </c>
      <c r="I106" s="10">
        <f t="shared" si="19"/>
        <v>0</v>
      </c>
      <c r="J106" s="10">
        <f t="shared" si="20"/>
        <v>52.104999999999997</v>
      </c>
      <c r="K106" s="10">
        <f t="shared" si="21"/>
        <v>26.605</v>
      </c>
      <c r="L106" s="10">
        <f t="shared" si="17"/>
        <v>0</v>
      </c>
    </row>
    <row r="107" spans="1:12" x14ac:dyDescent="0.2">
      <c r="A107" s="13" t="s">
        <v>449</v>
      </c>
      <c r="B107" s="10" t="s">
        <v>424</v>
      </c>
      <c r="C107" s="7">
        <v>131</v>
      </c>
      <c r="D107" s="7">
        <v>0.1</v>
      </c>
      <c r="E107" s="7">
        <v>22.4</v>
      </c>
      <c r="F107" s="7">
        <v>4</v>
      </c>
      <c r="G107" s="7">
        <v>0</v>
      </c>
      <c r="H107" s="10">
        <f t="shared" si="18"/>
        <v>111.35</v>
      </c>
      <c r="I107" s="10">
        <f t="shared" si="19"/>
        <v>8.5000000000000006E-2</v>
      </c>
      <c r="J107" s="10">
        <f t="shared" si="20"/>
        <v>19.04</v>
      </c>
      <c r="K107" s="10">
        <f t="shared" si="21"/>
        <v>3.4</v>
      </c>
      <c r="L107" s="10">
        <f t="shared" si="17"/>
        <v>0</v>
      </c>
    </row>
    <row r="108" spans="1:12" x14ac:dyDescent="0.2">
      <c r="A108" s="13" t="s">
        <v>181</v>
      </c>
      <c r="B108" s="10" t="s">
        <v>424</v>
      </c>
      <c r="C108" s="7">
        <v>131</v>
      </c>
      <c r="D108" s="7">
        <v>0</v>
      </c>
      <c r="E108" s="7">
        <v>22.36</v>
      </c>
      <c r="F108" s="7">
        <v>3.99</v>
      </c>
      <c r="G108" s="7">
        <v>0</v>
      </c>
      <c r="H108" s="10">
        <f t="shared" si="18"/>
        <v>111.35</v>
      </c>
      <c r="I108" s="10">
        <f t="shared" si="19"/>
        <v>0</v>
      </c>
      <c r="J108" s="10">
        <f t="shared" si="20"/>
        <v>19.006</v>
      </c>
      <c r="K108" s="10">
        <f t="shared" si="21"/>
        <v>3.3915000000000002</v>
      </c>
      <c r="L108" s="10">
        <f t="shared" si="17"/>
        <v>0</v>
      </c>
    </row>
    <row r="109" spans="1:12" x14ac:dyDescent="0.2">
      <c r="A109" s="13" t="s">
        <v>683</v>
      </c>
      <c r="B109" s="10" t="s">
        <v>424</v>
      </c>
      <c r="C109" s="7">
        <v>273</v>
      </c>
      <c r="D109" s="7">
        <v>2.58</v>
      </c>
      <c r="E109" s="7">
        <v>17.98</v>
      </c>
      <c r="F109" s="7">
        <v>20.7</v>
      </c>
      <c r="G109" s="7">
        <v>0.2</v>
      </c>
      <c r="H109" s="10">
        <f>(C109*30)/100</f>
        <v>81.900000000000006</v>
      </c>
      <c r="I109" s="10">
        <f>(D109*30)/100</f>
        <v>0.77400000000000002</v>
      </c>
      <c r="J109" s="10">
        <f>(E109*30)/100</f>
        <v>5.3940000000000001</v>
      </c>
      <c r="K109" s="10">
        <f>(F109*30)/100</f>
        <v>6.21</v>
      </c>
      <c r="L109" s="10">
        <f>(G109*30)/100</f>
        <v>0.06</v>
      </c>
    </row>
    <row r="110" spans="1:12" x14ac:dyDescent="0.2">
      <c r="A110" s="13" t="s">
        <v>186</v>
      </c>
      <c r="B110" s="10" t="s">
        <v>424</v>
      </c>
      <c r="C110" s="7">
        <v>140</v>
      </c>
      <c r="D110" s="7">
        <v>0</v>
      </c>
      <c r="E110" s="7">
        <v>20.82</v>
      </c>
      <c r="F110" s="7">
        <v>6.34</v>
      </c>
      <c r="G110" s="7">
        <v>0</v>
      </c>
      <c r="H110" s="10">
        <f t="shared" ref="H110:H131" si="22">(C110*85)/100</f>
        <v>119</v>
      </c>
      <c r="I110" s="10">
        <f t="shared" ref="I110:I131" si="23">(D110*85)/100</f>
        <v>0</v>
      </c>
      <c r="J110" s="10">
        <f t="shared" ref="J110:J131" si="24">(E110*85)/100</f>
        <v>17.696999999999999</v>
      </c>
      <c r="K110" s="10">
        <f t="shared" ref="K110:K131" si="25">(F110*85)/100</f>
        <v>5.3889999999999993</v>
      </c>
      <c r="L110" s="10">
        <f t="shared" ref="L110:L131" si="26">(G110*85)/100</f>
        <v>0</v>
      </c>
    </row>
    <row r="111" spans="1:12" x14ac:dyDescent="0.2">
      <c r="A111" s="13" t="s">
        <v>187</v>
      </c>
      <c r="B111" s="10" t="s">
        <v>424</v>
      </c>
      <c r="C111" s="7">
        <v>127</v>
      </c>
      <c r="D111" s="7">
        <v>0</v>
      </c>
      <c r="E111" s="7">
        <v>19</v>
      </c>
      <c r="F111" s="7">
        <v>4</v>
      </c>
      <c r="G111" s="7">
        <v>0</v>
      </c>
      <c r="H111" s="10">
        <f t="shared" si="22"/>
        <v>107.95</v>
      </c>
      <c r="I111" s="10">
        <f t="shared" si="23"/>
        <v>0</v>
      </c>
      <c r="J111" s="10">
        <f t="shared" si="24"/>
        <v>16.149999999999999</v>
      </c>
      <c r="K111" s="10">
        <f t="shared" si="25"/>
        <v>3.4</v>
      </c>
      <c r="L111" s="10">
        <f t="shared" si="26"/>
        <v>0</v>
      </c>
    </row>
    <row r="112" spans="1:12" x14ac:dyDescent="0.2">
      <c r="A112" s="13" t="s">
        <v>188</v>
      </c>
      <c r="B112" s="10" t="s">
        <v>424</v>
      </c>
      <c r="C112" s="7">
        <v>177</v>
      </c>
      <c r="D112" s="7">
        <v>0.49</v>
      </c>
      <c r="E112" s="7">
        <v>23.8</v>
      </c>
      <c r="F112" s="7">
        <v>8.23</v>
      </c>
      <c r="G112" s="7">
        <v>0</v>
      </c>
      <c r="H112" s="10">
        <f t="shared" si="22"/>
        <v>150.44999999999999</v>
      </c>
      <c r="I112" s="10">
        <f t="shared" si="23"/>
        <v>0.41649999999999998</v>
      </c>
      <c r="J112" s="10">
        <f t="shared" si="24"/>
        <v>20.23</v>
      </c>
      <c r="K112" s="10">
        <f t="shared" si="25"/>
        <v>6.9955000000000007</v>
      </c>
      <c r="L112" s="10">
        <f t="shared" si="26"/>
        <v>0</v>
      </c>
    </row>
    <row r="113" spans="1:12" x14ac:dyDescent="0.2">
      <c r="A113" s="13" t="s">
        <v>198</v>
      </c>
      <c r="B113" s="10" t="s">
        <v>424</v>
      </c>
      <c r="C113" s="7">
        <v>173</v>
      </c>
      <c r="D113" s="7">
        <v>0</v>
      </c>
      <c r="E113" s="7">
        <v>31.2</v>
      </c>
      <c r="F113" s="7">
        <v>4.4000000000000004</v>
      </c>
      <c r="G113" s="7">
        <v>0</v>
      </c>
      <c r="H113" s="10">
        <f t="shared" si="22"/>
        <v>147.05000000000001</v>
      </c>
      <c r="I113" s="10">
        <f t="shared" si="23"/>
        <v>0</v>
      </c>
      <c r="J113" s="10">
        <f t="shared" si="24"/>
        <v>26.52</v>
      </c>
      <c r="K113" s="10">
        <f t="shared" si="25"/>
        <v>3.7400000000000007</v>
      </c>
      <c r="L113" s="10">
        <f t="shared" si="26"/>
        <v>0</v>
      </c>
    </row>
    <row r="114" spans="1:12" x14ac:dyDescent="0.2">
      <c r="A114" s="13" t="s">
        <v>199</v>
      </c>
      <c r="B114" s="10" t="s">
        <v>424</v>
      </c>
      <c r="C114" s="7">
        <v>132</v>
      </c>
      <c r="D114" s="7">
        <v>0</v>
      </c>
      <c r="E114" s="7">
        <v>20.3</v>
      </c>
      <c r="F114" s="7">
        <v>5.08</v>
      </c>
      <c r="G114" s="7">
        <v>0</v>
      </c>
      <c r="H114" s="10">
        <f t="shared" si="22"/>
        <v>112.2</v>
      </c>
      <c r="I114" s="10">
        <f t="shared" si="23"/>
        <v>0</v>
      </c>
      <c r="J114" s="10">
        <f t="shared" si="24"/>
        <v>17.254999999999999</v>
      </c>
      <c r="K114" s="10">
        <f t="shared" si="25"/>
        <v>4.3180000000000005</v>
      </c>
      <c r="L114" s="10">
        <f t="shared" si="26"/>
        <v>0</v>
      </c>
    </row>
    <row r="115" spans="1:12" x14ac:dyDescent="0.2">
      <c r="A115" s="13" t="s">
        <v>201</v>
      </c>
      <c r="B115" s="10" t="s">
        <v>424</v>
      </c>
      <c r="C115" s="7">
        <v>238</v>
      </c>
      <c r="D115" s="7">
        <v>0</v>
      </c>
      <c r="E115" s="7">
        <v>32.26</v>
      </c>
      <c r="F115" s="7">
        <v>12.05</v>
      </c>
      <c r="G115" s="7">
        <v>0</v>
      </c>
      <c r="H115" s="10">
        <f t="shared" si="22"/>
        <v>202.3</v>
      </c>
      <c r="I115" s="10">
        <f t="shared" si="23"/>
        <v>0</v>
      </c>
      <c r="J115" s="10">
        <f t="shared" si="24"/>
        <v>27.420999999999999</v>
      </c>
      <c r="K115" s="10">
        <f t="shared" si="25"/>
        <v>10.2425</v>
      </c>
      <c r="L115" s="10">
        <f t="shared" si="26"/>
        <v>0</v>
      </c>
    </row>
    <row r="116" spans="1:12" x14ac:dyDescent="0.2">
      <c r="A116" s="13" t="s">
        <v>202</v>
      </c>
      <c r="B116" s="10" t="s">
        <v>424</v>
      </c>
      <c r="C116" s="7">
        <v>76</v>
      </c>
      <c r="D116" s="7">
        <v>1</v>
      </c>
      <c r="E116" s="7">
        <v>15.4</v>
      </c>
      <c r="F116" s="7">
        <v>1</v>
      </c>
      <c r="G116" s="7">
        <v>0</v>
      </c>
      <c r="H116" s="10">
        <f t="shared" si="22"/>
        <v>64.599999999999994</v>
      </c>
      <c r="I116" s="10">
        <f t="shared" si="23"/>
        <v>0.85</v>
      </c>
      <c r="J116" s="10">
        <f t="shared" si="24"/>
        <v>13.09</v>
      </c>
      <c r="K116" s="10">
        <f t="shared" si="25"/>
        <v>0.85</v>
      </c>
      <c r="L116" s="10">
        <f t="shared" si="26"/>
        <v>0</v>
      </c>
    </row>
    <row r="117" spans="1:12" x14ac:dyDescent="0.2">
      <c r="A117" s="13" t="s">
        <v>203</v>
      </c>
      <c r="B117" s="10" t="s">
        <v>424</v>
      </c>
      <c r="C117" s="7">
        <v>145</v>
      </c>
      <c r="D117" s="7">
        <v>2.37</v>
      </c>
      <c r="E117" s="7">
        <v>22.24</v>
      </c>
      <c r="F117" s="7">
        <v>5.2</v>
      </c>
      <c r="G117" s="7">
        <v>0.1</v>
      </c>
      <c r="H117" s="10">
        <f t="shared" si="22"/>
        <v>123.25</v>
      </c>
      <c r="I117" s="10">
        <f t="shared" si="23"/>
        <v>2.0145</v>
      </c>
      <c r="J117" s="10">
        <f t="shared" si="24"/>
        <v>18.904</v>
      </c>
      <c r="K117" s="10">
        <f t="shared" si="25"/>
        <v>4.42</v>
      </c>
      <c r="L117" s="10">
        <f t="shared" si="26"/>
        <v>8.5000000000000006E-2</v>
      </c>
    </row>
    <row r="118" spans="1:12" x14ac:dyDescent="0.2">
      <c r="A118" s="13" t="s">
        <v>204</v>
      </c>
      <c r="B118" s="10" t="s">
        <v>424</v>
      </c>
      <c r="C118" s="7">
        <v>240</v>
      </c>
      <c r="D118" s="7">
        <v>14.86</v>
      </c>
      <c r="E118" s="7">
        <v>14.62</v>
      </c>
      <c r="F118" s="7">
        <v>13.58</v>
      </c>
      <c r="G118" s="7">
        <v>1.7</v>
      </c>
      <c r="H118" s="10">
        <f t="shared" si="22"/>
        <v>204</v>
      </c>
      <c r="I118" s="10">
        <f t="shared" si="23"/>
        <v>12.630999999999998</v>
      </c>
      <c r="J118" s="10">
        <f t="shared" si="24"/>
        <v>12.427</v>
      </c>
      <c r="K118" s="10">
        <f t="shared" si="25"/>
        <v>11.542999999999999</v>
      </c>
      <c r="L118" s="10">
        <f t="shared" si="26"/>
        <v>1.4450000000000001</v>
      </c>
    </row>
    <row r="119" spans="1:12" x14ac:dyDescent="0.2">
      <c r="A119" s="13" t="s">
        <v>452</v>
      </c>
      <c r="B119" s="10" t="s">
        <v>424</v>
      </c>
      <c r="C119" s="7">
        <v>239</v>
      </c>
      <c r="D119" s="7">
        <v>0.06</v>
      </c>
      <c r="E119" s="7">
        <v>22.96</v>
      </c>
      <c r="F119" s="7">
        <v>15.86</v>
      </c>
      <c r="G119" s="7">
        <v>0</v>
      </c>
      <c r="H119" s="10">
        <f t="shared" si="22"/>
        <v>203.15</v>
      </c>
      <c r="I119" s="10">
        <f t="shared" si="23"/>
        <v>5.0999999999999997E-2</v>
      </c>
      <c r="J119" s="10">
        <f t="shared" si="24"/>
        <v>19.516000000000002</v>
      </c>
      <c r="K119" s="10">
        <f t="shared" si="25"/>
        <v>13.481</v>
      </c>
      <c r="L119" s="10">
        <f t="shared" si="26"/>
        <v>0</v>
      </c>
    </row>
    <row r="120" spans="1:12" x14ac:dyDescent="0.2">
      <c r="A120" s="13" t="s">
        <v>453</v>
      </c>
      <c r="B120" s="10" t="s">
        <v>424</v>
      </c>
      <c r="C120" s="7">
        <v>271</v>
      </c>
      <c r="D120" s="7">
        <v>7.62</v>
      </c>
      <c r="E120" s="7">
        <v>19.87</v>
      </c>
      <c r="F120" s="7">
        <v>17.53</v>
      </c>
      <c r="G120" s="7">
        <v>0.2</v>
      </c>
      <c r="H120" s="10">
        <f t="shared" si="22"/>
        <v>230.35</v>
      </c>
      <c r="I120" s="10">
        <f t="shared" si="23"/>
        <v>6.4770000000000003</v>
      </c>
      <c r="J120" s="10">
        <f t="shared" si="24"/>
        <v>16.889500000000002</v>
      </c>
      <c r="K120" s="10">
        <f t="shared" si="25"/>
        <v>14.900500000000001</v>
      </c>
      <c r="L120" s="10">
        <f t="shared" si="26"/>
        <v>0.17</v>
      </c>
    </row>
    <row r="121" spans="1:12" x14ac:dyDescent="0.2">
      <c r="A121" s="13" t="s">
        <v>205</v>
      </c>
      <c r="B121" s="10" t="s">
        <v>424</v>
      </c>
      <c r="C121" s="7">
        <v>131</v>
      </c>
      <c r="D121" s="7">
        <v>3.55</v>
      </c>
      <c r="E121" s="7">
        <v>10.82</v>
      </c>
      <c r="F121" s="7">
        <v>8.0500000000000007</v>
      </c>
      <c r="G121" s="7">
        <v>0.9</v>
      </c>
      <c r="H121" s="10">
        <f t="shared" si="22"/>
        <v>111.35</v>
      </c>
      <c r="I121" s="10">
        <f t="shared" si="23"/>
        <v>3.0175000000000001</v>
      </c>
      <c r="J121" s="10">
        <f t="shared" si="24"/>
        <v>9.197000000000001</v>
      </c>
      <c r="K121" s="10">
        <f t="shared" si="25"/>
        <v>6.8425000000000011</v>
      </c>
      <c r="L121" s="10">
        <f t="shared" si="26"/>
        <v>0.76500000000000001</v>
      </c>
    </row>
    <row r="122" spans="1:12" x14ac:dyDescent="0.2">
      <c r="A122" s="13" t="s">
        <v>206</v>
      </c>
      <c r="B122" s="10" t="s">
        <v>424</v>
      </c>
      <c r="C122" s="7">
        <v>197</v>
      </c>
      <c r="D122" s="7">
        <v>0</v>
      </c>
      <c r="E122" s="7">
        <v>19</v>
      </c>
      <c r="F122" s="7">
        <v>14</v>
      </c>
      <c r="G122" s="7">
        <v>0</v>
      </c>
      <c r="H122" s="10">
        <f t="shared" si="22"/>
        <v>167.45</v>
      </c>
      <c r="I122" s="10">
        <f t="shared" si="23"/>
        <v>0</v>
      </c>
      <c r="J122" s="10">
        <f t="shared" si="24"/>
        <v>16.149999999999999</v>
      </c>
      <c r="K122" s="10">
        <f t="shared" si="25"/>
        <v>11.9</v>
      </c>
      <c r="L122" s="10">
        <f t="shared" si="26"/>
        <v>0</v>
      </c>
    </row>
    <row r="123" spans="1:12" x14ac:dyDescent="0.2">
      <c r="A123" s="13" t="s">
        <v>208</v>
      </c>
      <c r="B123" s="10" t="s">
        <v>424</v>
      </c>
      <c r="C123" s="7">
        <v>91</v>
      </c>
      <c r="D123" s="7">
        <v>0</v>
      </c>
      <c r="E123" s="7">
        <v>18.559999999999999</v>
      </c>
      <c r="F123" s="7">
        <v>1.33</v>
      </c>
      <c r="G123" s="7">
        <v>0</v>
      </c>
      <c r="H123" s="10">
        <f t="shared" si="22"/>
        <v>77.349999999999994</v>
      </c>
      <c r="I123" s="10">
        <f t="shared" si="23"/>
        <v>0</v>
      </c>
      <c r="J123" s="10">
        <f t="shared" si="24"/>
        <v>15.776</v>
      </c>
      <c r="K123" s="10">
        <f t="shared" si="25"/>
        <v>1.1305000000000001</v>
      </c>
      <c r="L123" s="10">
        <f t="shared" si="26"/>
        <v>0</v>
      </c>
    </row>
    <row r="124" spans="1:12" x14ac:dyDescent="0.2">
      <c r="A124" s="13" t="s">
        <v>209</v>
      </c>
      <c r="B124" s="10" t="s">
        <v>424</v>
      </c>
      <c r="C124" s="7">
        <v>219</v>
      </c>
      <c r="D124" s="7">
        <v>0</v>
      </c>
      <c r="E124" s="7">
        <v>44.61</v>
      </c>
      <c r="F124" s="7">
        <v>3.2</v>
      </c>
      <c r="G124" s="7">
        <v>0</v>
      </c>
      <c r="H124" s="10">
        <f t="shared" si="22"/>
        <v>186.15</v>
      </c>
      <c r="I124" s="10">
        <f t="shared" si="23"/>
        <v>0</v>
      </c>
      <c r="J124" s="10">
        <f t="shared" si="24"/>
        <v>37.918500000000002</v>
      </c>
      <c r="K124" s="10">
        <f t="shared" si="25"/>
        <v>2.72</v>
      </c>
      <c r="L124" s="10">
        <f t="shared" si="26"/>
        <v>0</v>
      </c>
    </row>
    <row r="125" spans="1:12" x14ac:dyDescent="0.2">
      <c r="A125" s="13" t="s">
        <v>465</v>
      </c>
      <c r="B125" s="10" t="s">
        <v>424</v>
      </c>
      <c r="C125" s="7">
        <v>81</v>
      </c>
      <c r="D125" s="7">
        <v>0</v>
      </c>
      <c r="E125" s="7">
        <v>15.8</v>
      </c>
      <c r="F125" s="7">
        <v>1.9</v>
      </c>
      <c r="G125" s="7">
        <v>0</v>
      </c>
      <c r="H125" s="10">
        <f t="shared" si="22"/>
        <v>68.849999999999994</v>
      </c>
      <c r="I125" s="10">
        <f t="shared" si="23"/>
        <v>0</v>
      </c>
      <c r="J125" s="10">
        <f t="shared" si="24"/>
        <v>13.43</v>
      </c>
      <c r="K125" s="10">
        <f t="shared" si="25"/>
        <v>1.615</v>
      </c>
      <c r="L125" s="10">
        <f t="shared" si="26"/>
        <v>0</v>
      </c>
    </row>
    <row r="126" spans="1:12" x14ac:dyDescent="0.2">
      <c r="A126" s="13" t="s">
        <v>212</v>
      </c>
      <c r="B126" s="10" t="s">
        <v>424</v>
      </c>
      <c r="C126" s="7">
        <v>195</v>
      </c>
      <c r="D126" s="7">
        <v>1.77</v>
      </c>
      <c r="E126" s="7">
        <v>19.7</v>
      </c>
      <c r="F126" s="7">
        <v>11.73</v>
      </c>
      <c r="G126" s="7">
        <v>0.1</v>
      </c>
      <c r="H126" s="10">
        <f t="shared" si="22"/>
        <v>165.75</v>
      </c>
      <c r="I126" s="10">
        <f t="shared" si="23"/>
        <v>1.5044999999999999</v>
      </c>
      <c r="J126" s="10">
        <f t="shared" si="24"/>
        <v>16.745000000000001</v>
      </c>
      <c r="K126" s="10">
        <f t="shared" si="25"/>
        <v>9.9705000000000013</v>
      </c>
      <c r="L126" s="10">
        <f t="shared" si="26"/>
        <v>8.5000000000000006E-2</v>
      </c>
    </row>
    <row r="127" spans="1:12" x14ac:dyDescent="0.2">
      <c r="A127" s="13" t="s">
        <v>213</v>
      </c>
      <c r="B127" s="10" t="s">
        <v>424</v>
      </c>
      <c r="C127" s="7">
        <v>96</v>
      </c>
      <c r="D127" s="7">
        <v>0</v>
      </c>
      <c r="E127" s="7">
        <v>19.8</v>
      </c>
      <c r="F127" s="7">
        <v>1.7</v>
      </c>
      <c r="G127" s="7">
        <v>0</v>
      </c>
      <c r="H127" s="10">
        <f t="shared" si="22"/>
        <v>81.599999999999994</v>
      </c>
      <c r="I127" s="10">
        <f t="shared" si="23"/>
        <v>0</v>
      </c>
      <c r="J127" s="10">
        <f t="shared" si="24"/>
        <v>16.829999999999998</v>
      </c>
      <c r="K127" s="10">
        <f t="shared" si="25"/>
        <v>1.4450000000000001</v>
      </c>
      <c r="L127" s="10">
        <f t="shared" si="26"/>
        <v>0</v>
      </c>
    </row>
    <row r="128" spans="1:12" x14ac:dyDescent="0.2">
      <c r="A128" s="13" t="s">
        <v>466</v>
      </c>
      <c r="B128" s="10" t="s">
        <v>424</v>
      </c>
      <c r="C128" s="7">
        <v>304</v>
      </c>
      <c r="D128" s="7">
        <v>0</v>
      </c>
      <c r="E128" s="7">
        <v>25.06</v>
      </c>
      <c r="F128" s="7">
        <v>21.83</v>
      </c>
      <c r="G128" s="7">
        <v>0</v>
      </c>
      <c r="H128" s="10">
        <f t="shared" si="22"/>
        <v>258.39999999999998</v>
      </c>
      <c r="I128" s="10">
        <f t="shared" si="23"/>
        <v>0</v>
      </c>
      <c r="J128" s="10">
        <f t="shared" si="24"/>
        <v>21.300999999999998</v>
      </c>
      <c r="K128" s="10">
        <f t="shared" si="25"/>
        <v>18.555499999999999</v>
      </c>
      <c r="L128" s="10">
        <f t="shared" si="26"/>
        <v>0</v>
      </c>
    </row>
    <row r="129" spans="1:12" x14ac:dyDescent="0.2">
      <c r="A129" s="13" t="s">
        <v>228</v>
      </c>
      <c r="B129" s="10" t="s">
        <v>424</v>
      </c>
      <c r="C129" s="7">
        <v>120</v>
      </c>
      <c r="D129" s="7">
        <v>1</v>
      </c>
      <c r="E129" s="7">
        <v>21.4</v>
      </c>
      <c r="F129" s="7">
        <v>3.7</v>
      </c>
      <c r="G129" s="7">
        <v>0</v>
      </c>
      <c r="H129" s="10">
        <f t="shared" si="22"/>
        <v>102</v>
      </c>
      <c r="I129" s="10">
        <f t="shared" si="23"/>
        <v>0.85</v>
      </c>
      <c r="J129" s="10">
        <f t="shared" si="24"/>
        <v>18.189999999999998</v>
      </c>
      <c r="K129" s="10">
        <f t="shared" si="25"/>
        <v>3.145</v>
      </c>
      <c r="L129" s="10">
        <f t="shared" si="26"/>
        <v>0</v>
      </c>
    </row>
    <row r="130" spans="1:12" x14ac:dyDescent="0.2">
      <c r="A130" s="13" t="s">
        <v>229</v>
      </c>
      <c r="B130" s="10" t="s">
        <v>424</v>
      </c>
      <c r="C130" s="7">
        <v>137</v>
      </c>
      <c r="D130" s="7">
        <v>1.2</v>
      </c>
      <c r="E130" s="7">
        <v>22.1</v>
      </c>
      <c r="F130" s="7">
        <v>4.7</v>
      </c>
      <c r="G130" s="7">
        <v>0</v>
      </c>
      <c r="H130" s="10">
        <f t="shared" si="22"/>
        <v>116.45</v>
      </c>
      <c r="I130" s="10">
        <f t="shared" si="23"/>
        <v>1.02</v>
      </c>
      <c r="J130" s="10">
        <f t="shared" si="24"/>
        <v>18.785000000000004</v>
      </c>
      <c r="K130" s="10">
        <f t="shared" si="25"/>
        <v>3.9950000000000001</v>
      </c>
      <c r="L130" s="10">
        <f t="shared" si="26"/>
        <v>0</v>
      </c>
    </row>
    <row r="131" spans="1:12" x14ac:dyDescent="0.2">
      <c r="A131" s="13" t="s">
        <v>230</v>
      </c>
      <c r="B131" s="10" t="s">
        <v>424</v>
      </c>
      <c r="C131" s="7">
        <v>132</v>
      </c>
      <c r="D131" s="7">
        <v>1.6</v>
      </c>
      <c r="E131" s="7">
        <v>20.5</v>
      </c>
      <c r="F131" s="7">
        <v>4.8</v>
      </c>
      <c r="G131" s="7">
        <v>0</v>
      </c>
      <c r="H131" s="10">
        <f t="shared" si="22"/>
        <v>112.2</v>
      </c>
      <c r="I131" s="10">
        <f t="shared" si="23"/>
        <v>1.36</v>
      </c>
      <c r="J131" s="10">
        <f t="shared" si="24"/>
        <v>17.425000000000001</v>
      </c>
      <c r="K131" s="10">
        <f t="shared" si="25"/>
        <v>4.08</v>
      </c>
      <c r="L131" s="10">
        <f t="shared" si="26"/>
        <v>0</v>
      </c>
    </row>
    <row r="132" spans="1:12" x14ac:dyDescent="0.2">
      <c r="A132" s="13" t="s">
        <v>682</v>
      </c>
      <c r="B132" s="10" t="s">
        <v>424</v>
      </c>
      <c r="C132" s="7">
        <v>332</v>
      </c>
      <c r="D132" s="7">
        <v>3.13</v>
      </c>
      <c r="E132" s="7">
        <v>12.3</v>
      </c>
      <c r="F132" s="7">
        <v>29.58</v>
      </c>
      <c r="G132" s="7">
        <v>0</v>
      </c>
      <c r="H132" s="10">
        <v>175</v>
      </c>
      <c r="I132" s="10">
        <v>2.54</v>
      </c>
      <c r="J132" s="10">
        <v>7.22</v>
      </c>
      <c r="K132" s="10">
        <v>14.89</v>
      </c>
      <c r="L132" s="10">
        <f t="shared" ref="L132:L153" si="27">(G132*85)/100</f>
        <v>0</v>
      </c>
    </row>
    <row r="133" spans="1:12" x14ac:dyDescent="0.2">
      <c r="A133" s="13" t="s">
        <v>233</v>
      </c>
      <c r="B133" s="10" t="s">
        <v>424</v>
      </c>
      <c r="C133" s="7">
        <v>143</v>
      </c>
      <c r="D133" s="7">
        <v>1.5</v>
      </c>
      <c r="E133" s="7">
        <v>22.32</v>
      </c>
      <c r="F133" s="7">
        <v>6.42</v>
      </c>
      <c r="G133" s="7">
        <v>0</v>
      </c>
      <c r="H133" s="10">
        <f t="shared" ref="H133:K134" si="28">(C133*85)/100</f>
        <v>121.55</v>
      </c>
      <c r="I133" s="10">
        <f t="shared" si="28"/>
        <v>1.2749999999999999</v>
      </c>
      <c r="J133" s="10">
        <f t="shared" si="28"/>
        <v>18.972000000000001</v>
      </c>
      <c r="K133" s="10">
        <f t="shared" si="28"/>
        <v>5.4570000000000007</v>
      </c>
      <c r="L133" s="10">
        <f t="shared" si="27"/>
        <v>0</v>
      </c>
    </row>
    <row r="134" spans="1:12" x14ac:dyDescent="0.2">
      <c r="A134" s="13" t="s">
        <v>234</v>
      </c>
      <c r="B134" s="10" t="s">
        <v>424</v>
      </c>
      <c r="C134" s="7">
        <v>264</v>
      </c>
      <c r="D134" s="7">
        <v>4</v>
      </c>
      <c r="E134" s="7">
        <v>24.6</v>
      </c>
      <c r="F134" s="7">
        <v>17.899999999999999</v>
      </c>
      <c r="G134" s="7">
        <v>0</v>
      </c>
      <c r="H134" s="10">
        <f t="shared" si="28"/>
        <v>224.4</v>
      </c>
      <c r="I134" s="10">
        <f t="shared" si="28"/>
        <v>3.4</v>
      </c>
      <c r="J134" s="10">
        <f t="shared" si="28"/>
        <v>20.91</v>
      </c>
      <c r="K134" s="10">
        <f t="shared" si="28"/>
        <v>15.214999999999998</v>
      </c>
      <c r="L134" s="10">
        <f t="shared" si="27"/>
        <v>0</v>
      </c>
    </row>
    <row r="135" spans="1:12" x14ac:dyDescent="0.2">
      <c r="A135" s="13" t="s">
        <v>684</v>
      </c>
      <c r="B135" s="10" t="s">
        <v>424</v>
      </c>
      <c r="C135" s="7">
        <v>145</v>
      </c>
      <c r="D135" s="7">
        <v>0.3</v>
      </c>
      <c r="E135" s="7">
        <v>12.5</v>
      </c>
      <c r="F135" s="7">
        <v>10.5</v>
      </c>
      <c r="G135" s="7">
        <v>0</v>
      </c>
      <c r="H135" s="10">
        <f t="shared" ref="H135:K137" si="29">(C135*60)/100</f>
        <v>87</v>
      </c>
      <c r="I135" s="10">
        <f t="shared" si="29"/>
        <v>0.18</v>
      </c>
      <c r="J135" s="10">
        <f t="shared" si="29"/>
        <v>7.5</v>
      </c>
      <c r="K135" s="10">
        <f t="shared" si="29"/>
        <v>6.3</v>
      </c>
      <c r="L135" s="10">
        <f t="shared" si="27"/>
        <v>0</v>
      </c>
    </row>
    <row r="136" spans="1:12" x14ac:dyDescent="0.2">
      <c r="A136" s="13" t="s">
        <v>685</v>
      </c>
      <c r="B136" s="10" t="s">
        <v>424</v>
      </c>
      <c r="C136" s="7">
        <v>143</v>
      </c>
      <c r="D136" s="7">
        <v>0.72</v>
      </c>
      <c r="E136" s="7">
        <v>12.56</v>
      </c>
      <c r="F136" s="7">
        <v>9.51</v>
      </c>
      <c r="G136" s="7">
        <v>0</v>
      </c>
      <c r="H136" s="10">
        <f t="shared" si="29"/>
        <v>85.8</v>
      </c>
      <c r="I136" s="10">
        <f t="shared" si="29"/>
        <v>0.43199999999999994</v>
      </c>
      <c r="J136" s="10">
        <f t="shared" si="29"/>
        <v>7.5360000000000005</v>
      </c>
      <c r="K136" s="10">
        <f t="shared" si="29"/>
        <v>5.7060000000000004</v>
      </c>
      <c r="L136" s="10">
        <f t="shared" si="27"/>
        <v>0</v>
      </c>
    </row>
    <row r="137" spans="1:12" x14ac:dyDescent="0.2">
      <c r="A137" s="13" t="s">
        <v>686</v>
      </c>
      <c r="B137" s="10" t="s">
        <v>424</v>
      </c>
      <c r="C137" s="7">
        <v>215</v>
      </c>
      <c r="D137" s="7">
        <v>0.76</v>
      </c>
      <c r="E137" s="7">
        <v>13.27</v>
      </c>
      <c r="F137" s="7">
        <v>17.239999999999998</v>
      </c>
      <c r="G137" s="7">
        <v>0</v>
      </c>
      <c r="H137" s="10">
        <f t="shared" si="29"/>
        <v>129</v>
      </c>
      <c r="I137" s="10">
        <f t="shared" si="29"/>
        <v>0.45600000000000002</v>
      </c>
      <c r="J137" s="10">
        <f t="shared" si="29"/>
        <v>7.9619999999999997</v>
      </c>
      <c r="K137" s="10">
        <f t="shared" si="29"/>
        <v>10.343999999999999</v>
      </c>
      <c r="L137" s="10">
        <f t="shared" si="27"/>
        <v>0</v>
      </c>
    </row>
    <row r="138" spans="1:12" x14ac:dyDescent="0.2">
      <c r="A138" s="13" t="s">
        <v>689</v>
      </c>
      <c r="B138" s="10" t="s">
        <v>424</v>
      </c>
      <c r="C138" s="7">
        <v>132</v>
      </c>
      <c r="D138" s="7">
        <v>1</v>
      </c>
      <c r="E138" s="7">
        <v>17.46</v>
      </c>
      <c r="F138" s="7">
        <v>6.17</v>
      </c>
      <c r="G138" s="7">
        <v>0</v>
      </c>
      <c r="H138" s="10">
        <f>(C138*30)/100</f>
        <v>39.6</v>
      </c>
      <c r="I138" s="10">
        <f>(D138*85)/100</f>
        <v>0.85</v>
      </c>
      <c r="J138" s="10">
        <f>(E138*85)/100</f>
        <v>14.841000000000001</v>
      </c>
      <c r="K138" s="10">
        <f>(F138*85)/100</f>
        <v>5.2445000000000004</v>
      </c>
      <c r="L138" s="10">
        <f t="shared" si="27"/>
        <v>0</v>
      </c>
    </row>
    <row r="139" spans="1:12" x14ac:dyDescent="0.2">
      <c r="A139" s="13" t="s">
        <v>690</v>
      </c>
      <c r="B139" s="10" t="s">
        <v>424</v>
      </c>
      <c r="C139" s="7">
        <v>114</v>
      </c>
      <c r="D139" s="7">
        <v>0.4</v>
      </c>
      <c r="E139" s="7">
        <v>21</v>
      </c>
      <c r="F139" s="7">
        <v>3</v>
      </c>
      <c r="G139" s="7">
        <v>0</v>
      </c>
      <c r="H139" s="10">
        <f>(C139*30)/100</f>
        <v>34.200000000000003</v>
      </c>
      <c r="I139" s="10">
        <f t="shared" ref="I139:K142" si="30">(D139*30)/100</f>
        <v>0.12</v>
      </c>
      <c r="J139" s="10">
        <f t="shared" si="30"/>
        <v>6.3</v>
      </c>
      <c r="K139" s="10">
        <f t="shared" si="30"/>
        <v>0.9</v>
      </c>
      <c r="L139" s="10">
        <f t="shared" si="27"/>
        <v>0</v>
      </c>
    </row>
    <row r="140" spans="1:12" x14ac:dyDescent="0.2">
      <c r="A140" s="13" t="s">
        <v>691</v>
      </c>
      <c r="B140" s="10" t="s">
        <v>424</v>
      </c>
      <c r="C140" s="7">
        <v>124</v>
      </c>
      <c r="D140" s="7">
        <v>2.93</v>
      </c>
      <c r="E140" s="7">
        <v>19.600000000000001</v>
      </c>
      <c r="F140" s="7">
        <v>3.8</v>
      </c>
      <c r="G140" s="7">
        <v>0</v>
      </c>
      <c r="H140" s="10">
        <f>(C140*30)/100</f>
        <v>37.200000000000003</v>
      </c>
      <c r="I140" s="10">
        <f t="shared" si="30"/>
        <v>0.879</v>
      </c>
      <c r="J140" s="10">
        <f t="shared" si="30"/>
        <v>5.88</v>
      </c>
      <c r="K140" s="10">
        <f t="shared" si="30"/>
        <v>1.1399999999999999</v>
      </c>
      <c r="L140" s="10">
        <f t="shared" si="27"/>
        <v>0</v>
      </c>
    </row>
    <row r="141" spans="1:12" x14ac:dyDescent="0.2">
      <c r="A141" s="13" t="s">
        <v>692</v>
      </c>
      <c r="B141" s="10" t="s">
        <v>424</v>
      </c>
      <c r="C141" s="7">
        <v>107</v>
      </c>
      <c r="D141" s="7">
        <v>0.7</v>
      </c>
      <c r="E141" s="7">
        <v>16.850000000000001</v>
      </c>
      <c r="F141" s="7">
        <v>4.04</v>
      </c>
      <c r="G141" s="7">
        <v>0</v>
      </c>
      <c r="H141" s="10">
        <f>(C141*30)/100</f>
        <v>32.1</v>
      </c>
      <c r="I141" s="10">
        <f t="shared" si="30"/>
        <v>0.21</v>
      </c>
      <c r="J141" s="10">
        <f t="shared" si="30"/>
        <v>5.0550000000000006</v>
      </c>
      <c r="K141" s="10">
        <f t="shared" si="30"/>
        <v>1.212</v>
      </c>
      <c r="L141" s="10">
        <f t="shared" si="27"/>
        <v>0</v>
      </c>
    </row>
    <row r="142" spans="1:12" x14ac:dyDescent="0.2">
      <c r="A142" s="13" t="s">
        <v>693</v>
      </c>
      <c r="B142" s="10" t="s">
        <v>424</v>
      </c>
      <c r="C142" s="7">
        <v>241</v>
      </c>
      <c r="D142" s="7">
        <v>0</v>
      </c>
      <c r="E142" s="7">
        <v>31</v>
      </c>
      <c r="F142" s="7">
        <v>13</v>
      </c>
      <c r="G142" s="7">
        <v>0</v>
      </c>
      <c r="H142" s="10">
        <f>(C142*30)/100</f>
        <v>72.3</v>
      </c>
      <c r="I142" s="10">
        <f t="shared" si="30"/>
        <v>0</v>
      </c>
      <c r="J142" s="10">
        <f t="shared" si="30"/>
        <v>9.3000000000000007</v>
      </c>
      <c r="K142" s="10">
        <f t="shared" si="30"/>
        <v>3.9</v>
      </c>
      <c r="L142" s="10">
        <f t="shared" si="27"/>
        <v>0</v>
      </c>
    </row>
    <row r="143" spans="1:12" x14ac:dyDescent="0.2">
      <c r="A143" s="13" t="s">
        <v>235</v>
      </c>
      <c r="B143" s="10" t="s">
        <v>424</v>
      </c>
      <c r="C143" s="7">
        <v>112</v>
      </c>
      <c r="D143" s="7">
        <v>0.8</v>
      </c>
      <c r="E143" s="7">
        <v>15.4</v>
      </c>
      <c r="F143" s="7">
        <v>5.2</v>
      </c>
      <c r="G143" s="7">
        <v>0</v>
      </c>
      <c r="H143" s="10">
        <f t="shared" ref="H143:H153" si="31">(C143*85)/100</f>
        <v>95.2</v>
      </c>
      <c r="I143" s="10">
        <f t="shared" ref="I143:I153" si="32">(D143*85)/100</f>
        <v>0.68</v>
      </c>
      <c r="J143" s="10">
        <f t="shared" ref="J143:J153" si="33">(E143*85)/100</f>
        <v>13.09</v>
      </c>
      <c r="K143" s="10">
        <f t="shared" ref="K143:K153" si="34">(F143*85)/100</f>
        <v>4.42</v>
      </c>
      <c r="L143" s="10">
        <f t="shared" si="27"/>
        <v>0</v>
      </c>
    </row>
    <row r="144" spans="1:12" x14ac:dyDescent="0.2">
      <c r="A144" s="13" t="s">
        <v>475</v>
      </c>
      <c r="B144" s="10" t="s">
        <v>424</v>
      </c>
      <c r="C144" s="7">
        <v>91</v>
      </c>
      <c r="D144" s="7">
        <v>0</v>
      </c>
      <c r="E144" s="7">
        <v>18.3</v>
      </c>
      <c r="F144" s="7">
        <v>2</v>
      </c>
      <c r="G144" s="7">
        <v>0</v>
      </c>
      <c r="H144" s="10">
        <f t="shared" si="31"/>
        <v>77.349999999999994</v>
      </c>
      <c r="I144" s="10">
        <f t="shared" si="32"/>
        <v>0</v>
      </c>
      <c r="J144" s="10">
        <f t="shared" si="33"/>
        <v>15.555</v>
      </c>
      <c r="K144" s="10">
        <f t="shared" si="34"/>
        <v>1.7</v>
      </c>
      <c r="L144" s="10">
        <f t="shared" si="27"/>
        <v>0</v>
      </c>
    </row>
    <row r="145" spans="1:12" x14ac:dyDescent="0.2">
      <c r="A145" s="13" t="s">
        <v>237</v>
      </c>
      <c r="B145" s="10" t="s">
        <v>424</v>
      </c>
      <c r="C145" s="7">
        <v>93</v>
      </c>
      <c r="D145" s="7">
        <v>0</v>
      </c>
      <c r="E145" s="7">
        <v>20.100000000000001</v>
      </c>
      <c r="F145" s="7">
        <v>1.4</v>
      </c>
      <c r="G145" s="7">
        <v>0</v>
      </c>
      <c r="H145" s="10">
        <f t="shared" si="31"/>
        <v>79.05</v>
      </c>
      <c r="I145" s="10">
        <f t="shared" si="32"/>
        <v>0</v>
      </c>
      <c r="J145" s="10">
        <f t="shared" si="33"/>
        <v>17.085000000000001</v>
      </c>
      <c r="K145" s="10">
        <f t="shared" si="34"/>
        <v>1.19</v>
      </c>
      <c r="L145" s="10">
        <f t="shared" si="27"/>
        <v>0</v>
      </c>
    </row>
    <row r="146" spans="1:12" x14ac:dyDescent="0.2">
      <c r="A146" s="13" t="s">
        <v>478</v>
      </c>
      <c r="B146" s="10" t="s">
        <v>424</v>
      </c>
      <c r="C146" s="7">
        <v>88</v>
      </c>
      <c r="D146" s="7">
        <v>0</v>
      </c>
      <c r="E146" s="7">
        <v>15.61</v>
      </c>
      <c r="F146" s="7">
        <v>2.4300000000000002</v>
      </c>
      <c r="G146" s="7">
        <v>0</v>
      </c>
      <c r="H146" s="10">
        <f t="shared" si="31"/>
        <v>74.8</v>
      </c>
      <c r="I146" s="10">
        <f t="shared" si="32"/>
        <v>0</v>
      </c>
      <c r="J146" s="10">
        <f t="shared" si="33"/>
        <v>13.2685</v>
      </c>
      <c r="K146" s="10">
        <f t="shared" si="34"/>
        <v>2.0655000000000001</v>
      </c>
      <c r="L146" s="10">
        <f t="shared" si="27"/>
        <v>0</v>
      </c>
    </row>
    <row r="147" spans="1:12" x14ac:dyDescent="0.2">
      <c r="A147" s="13" t="s">
        <v>243</v>
      </c>
      <c r="B147" s="10" t="s">
        <v>424</v>
      </c>
      <c r="C147" s="7">
        <v>386</v>
      </c>
      <c r="D147" s="7">
        <v>0</v>
      </c>
      <c r="E147" s="7">
        <v>50</v>
      </c>
      <c r="F147" s="7">
        <v>21</v>
      </c>
      <c r="G147" s="7">
        <v>0</v>
      </c>
      <c r="H147" s="10">
        <f t="shared" si="31"/>
        <v>328.1</v>
      </c>
      <c r="I147" s="10">
        <f t="shared" si="32"/>
        <v>0</v>
      </c>
      <c r="J147" s="10">
        <f t="shared" si="33"/>
        <v>42.5</v>
      </c>
      <c r="K147" s="10">
        <f t="shared" si="34"/>
        <v>17.850000000000001</v>
      </c>
      <c r="L147" s="10">
        <f t="shared" si="27"/>
        <v>0</v>
      </c>
    </row>
    <row r="148" spans="1:12" x14ac:dyDescent="0.2">
      <c r="A148" s="13" t="s">
        <v>244</v>
      </c>
      <c r="B148" s="10" t="s">
        <v>424</v>
      </c>
      <c r="C148" s="7">
        <v>122</v>
      </c>
      <c r="D148" s="7">
        <v>0</v>
      </c>
      <c r="E148" s="7">
        <v>23.18</v>
      </c>
      <c r="F148" s="7">
        <v>2.52</v>
      </c>
      <c r="G148" s="7">
        <v>0</v>
      </c>
      <c r="H148" s="10">
        <f t="shared" si="31"/>
        <v>103.7</v>
      </c>
      <c r="I148" s="10">
        <f t="shared" si="32"/>
        <v>0</v>
      </c>
      <c r="J148" s="10">
        <f t="shared" si="33"/>
        <v>19.702999999999999</v>
      </c>
      <c r="K148" s="10">
        <f t="shared" si="34"/>
        <v>2.1419999999999999</v>
      </c>
      <c r="L148" s="10">
        <f t="shared" si="27"/>
        <v>0</v>
      </c>
    </row>
    <row r="149" spans="1:12" x14ac:dyDescent="0.2">
      <c r="A149" s="13" t="s">
        <v>245</v>
      </c>
      <c r="B149" s="10" t="s">
        <v>424</v>
      </c>
      <c r="C149" s="7">
        <v>111</v>
      </c>
      <c r="D149" s="7">
        <v>0</v>
      </c>
      <c r="E149" s="7">
        <v>24.22</v>
      </c>
      <c r="F149" s="7">
        <v>0.87</v>
      </c>
      <c r="G149" s="7">
        <v>0</v>
      </c>
      <c r="H149" s="10">
        <f t="shared" si="31"/>
        <v>94.35</v>
      </c>
      <c r="I149" s="10">
        <f t="shared" si="32"/>
        <v>0</v>
      </c>
      <c r="J149" s="10">
        <f t="shared" si="33"/>
        <v>20.587</v>
      </c>
      <c r="K149" s="10">
        <f t="shared" si="34"/>
        <v>0.73950000000000005</v>
      </c>
      <c r="L149" s="10">
        <f t="shared" si="27"/>
        <v>0</v>
      </c>
    </row>
    <row r="150" spans="1:12" x14ac:dyDescent="0.2">
      <c r="A150" s="13" t="s">
        <v>483</v>
      </c>
      <c r="B150" s="10" t="s">
        <v>424</v>
      </c>
      <c r="C150" s="7">
        <v>171</v>
      </c>
      <c r="D150" s="7">
        <v>7.35</v>
      </c>
      <c r="E150" s="7">
        <v>23.7</v>
      </c>
      <c r="F150" s="7">
        <v>4.46</v>
      </c>
      <c r="G150" s="7">
        <v>0</v>
      </c>
      <c r="H150" s="10">
        <f t="shared" si="31"/>
        <v>145.35</v>
      </c>
      <c r="I150" s="10">
        <f t="shared" si="32"/>
        <v>6.2474999999999996</v>
      </c>
      <c r="J150" s="10">
        <f t="shared" si="33"/>
        <v>20.145</v>
      </c>
      <c r="K150" s="10">
        <f t="shared" si="34"/>
        <v>3.7910000000000004</v>
      </c>
      <c r="L150" s="10">
        <f t="shared" si="27"/>
        <v>0</v>
      </c>
    </row>
    <row r="151" spans="1:12" x14ac:dyDescent="0.2">
      <c r="A151" s="13" t="s">
        <v>253</v>
      </c>
      <c r="B151" s="10" t="s">
        <v>424</v>
      </c>
      <c r="C151" s="7">
        <v>86</v>
      </c>
      <c r="D151" s="7">
        <v>3.69</v>
      </c>
      <c r="E151" s="7">
        <v>11.9</v>
      </c>
      <c r="F151" s="7">
        <v>2.2400000000000002</v>
      </c>
      <c r="G151" s="7">
        <v>0</v>
      </c>
      <c r="H151" s="10">
        <f t="shared" si="31"/>
        <v>73.099999999999994</v>
      </c>
      <c r="I151" s="10">
        <f t="shared" si="32"/>
        <v>3.1364999999999998</v>
      </c>
      <c r="J151" s="10">
        <f t="shared" si="33"/>
        <v>10.115</v>
      </c>
      <c r="K151" s="10">
        <f t="shared" si="34"/>
        <v>1.9040000000000001</v>
      </c>
      <c r="L151" s="10">
        <f t="shared" si="27"/>
        <v>0</v>
      </c>
    </row>
    <row r="152" spans="1:12" x14ac:dyDescent="0.2">
      <c r="A152" s="13" t="s">
        <v>256</v>
      </c>
      <c r="B152" s="10" t="s">
        <v>424</v>
      </c>
      <c r="C152" s="7">
        <v>89</v>
      </c>
      <c r="D152" s="7">
        <v>0</v>
      </c>
      <c r="E152" s="7">
        <v>15.9</v>
      </c>
      <c r="F152" s="7">
        <v>2.8</v>
      </c>
      <c r="G152" s="7">
        <v>0</v>
      </c>
      <c r="H152" s="10">
        <f t="shared" si="31"/>
        <v>75.650000000000006</v>
      </c>
      <c r="I152" s="10">
        <f t="shared" si="32"/>
        <v>0</v>
      </c>
      <c r="J152" s="10">
        <f t="shared" si="33"/>
        <v>13.515000000000001</v>
      </c>
      <c r="K152" s="10">
        <f t="shared" si="34"/>
        <v>2.38</v>
      </c>
      <c r="L152" s="10">
        <f t="shared" si="27"/>
        <v>0</v>
      </c>
    </row>
    <row r="153" spans="1:12" x14ac:dyDescent="0.2">
      <c r="A153" s="13" t="s">
        <v>484</v>
      </c>
      <c r="B153" s="10" t="s">
        <v>424</v>
      </c>
      <c r="C153" s="7">
        <v>154</v>
      </c>
      <c r="D153" s="7">
        <v>0</v>
      </c>
      <c r="E153" s="7">
        <v>30.4</v>
      </c>
      <c r="F153" s="7">
        <v>2.7</v>
      </c>
      <c r="G153" s="7">
        <v>0</v>
      </c>
      <c r="H153" s="10">
        <f t="shared" si="31"/>
        <v>130.9</v>
      </c>
      <c r="I153" s="10">
        <f t="shared" si="32"/>
        <v>0</v>
      </c>
      <c r="J153" s="10">
        <f t="shared" si="33"/>
        <v>25.84</v>
      </c>
      <c r="K153" s="10">
        <f t="shared" si="34"/>
        <v>2.2950000000000004</v>
      </c>
      <c r="L153" s="10">
        <f t="shared" si="27"/>
        <v>0</v>
      </c>
    </row>
    <row r="154" spans="1:12" x14ac:dyDescent="0.2">
      <c r="A154" s="13" t="s">
        <v>694</v>
      </c>
      <c r="B154" s="10" t="s">
        <v>424</v>
      </c>
      <c r="C154" s="7">
        <v>379</v>
      </c>
      <c r="D154" s="7">
        <v>1.29</v>
      </c>
      <c r="E154" s="7">
        <v>14.6</v>
      </c>
      <c r="F154" s="7">
        <v>34.5</v>
      </c>
      <c r="G154" s="7">
        <v>0</v>
      </c>
      <c r="H154" s="10">
        <f>(C154*15)/100</f>
        <v>56.85</v>
      </c>
      <c r="I154" s="10">
        <f>(D154*15)/100</f>
        <v>0.19350000000000001</v>
      </c>
      <c r="J154" s="10">
        <f>(E154*15)/100</f>
        <v>2.19</v>
      </c>
      <c r="K154" s="10">
        <f>(F154*15)/100</f>
        <v>5.1749999999999998</v>
      </c>
      <c r="L154" s="10">
        <f>(G154*15)/100</f>
        <v>0</v>
      </c>
    </row>
    <row r="155" spans="1:12" x14ac:dyDescent="0.2">
      <c r="A155" s="13" t="s">
        <v>695</v>
      </c>
      <c r="B155" s="10" t="s">
        <v>424</v>
      </c>
      <c r="C155" s="7">
        <v>311</v>
      </c>
      <c r="D155" s="7">
        <v>3.05</v>
      </c>
      <c r="E155" s="7">
        <v>16.37</v>
      </c>
      <c r="F155" s="7">
        <v>25.39</v>
      </c>
      <c r="G155" s="7">
        <v>0</v>
      </c>
      <c r="H155" s="10">
        <f>(C155*17)/100</f>
        <v>52.87</v>
      </c>
      <c r="I155" s="10">
        <f>(D155*17)/100</f>
        <v>0.51849999999999996</v>
      </c>
      <c r="J155" s="10">
        <f>(E155*17)/100</f>
        <v>2.7829000000000002</v>
      </c>
      <c r="K155" s="10">
        <f>(F155*17)/100</f>
        <v>4.3163</v>
      </c>
      <c r="L155" s="10">
        <f>(G155*17)/100</f>
        <v>0</v>
      </c>
    </row>
    <row r="156" spans="1:12" x14ac:dyDescent="0.2">
      <c r="A156" s="13" t="s">
        <v>485</v>
      </c>
      <c r="B156" s="10" t="s">
        <v>424</v>
      </c>
      <c r="C156" s="7">
        <v>206</v>
      </c>
      <c r="D156" s="7">
        <v>0.12</v>
      </c>
      <c r="E156" s="7">
        <v>25.65</v>
      </c>
      <c r="F156" s="7">
        <v>11.46</v>
      </c>
      <c r="G156" s="7">
        <v>0</v>
      </c>
      <c r="H156" s="10">
        <f t="shared" ref="H156:H187" si="35">(C156*85)/100</f>
        <v>175.1</v>
      </c>
      <c r="I156" s="10">
        <f t="shared" ref="I156:I187" si="36">(D156*85)/100</f>
        <v>0.10199999999999999</v>
      </c>
      <c r="J156" s="10">
        <f t="shared" ref="J156:J187" si="37">(E156*85)/100</f>
        <v>21.802499999999998</v>
      </c>
      <c r="K156" s="10">
        <f t="shared" ref="K156:K187" si="38">(F156*85)/100</f>
        <v>9.7409999999999997</v>
      </c>
      <c r="L156" s="10">
        <f t="shared" ref="L156:L187" si="39">(G156*85)/100</f>
        <v>0</v>
      </c>
    </row>
    <row r="157" spans="1:12" x14ac:dyDescent="0.2">
      <c r="A157" s="13" t="s">
        <v>486</v>
      </c>
      <c r="B157" s="10" t="s">
        <v>424</v>
      </c>
      <c r="C157" s="7">
        <v>172</v>
      </c>
      <c r="D157" s="7">
        <v>0</v>
      </c>
      <c r="E157" s="7">
        <v>27.71</v>
      </c>
      <c r="F157" s="7">
        <v>6.76</v>
      </c>
      <c r="G157" s="7">
        <v>0</v>
      </c>
      <c r="H157" s="10">
        <f t="shared" si="35"/>
        <v>146.19999999999999</v>
      </c>
      <c r="I157" s="10">
        <f t="shared" si="36"/>
        <v>0</v>
      </c>
      <c r="J157" s="10">
        <f t="shared" si="37"/>
        <v>23.5535</v>
      </c>
      <c r="K157" s="10">
        <f t="shared" si="38"/>
        <v>5.7460000000000004</v>
      </c>
      <c r="L157" s="10">
        <f t="shared" si="39"/>
        <v>0</v>
      </c>
    </row>
    <row r="158" spans="1:12" x14ac:dyDescent="0.2">
      <c r="A158" s="13" t="s">
        <v>268</v>
      </c>
      <c r="B158" s="10" t="s">
        <v>424</v>
      </c>
      <c r="C158" s="7">
        <v>307</v>
      </c>
      <c r="D158" s="7">
        <v>14.93</v>
      </c>
      <c r="E158" s="7">
        <v>15.92</v>
      </c>
      <c r="F158" s="7">
        <v>20.36</v>
      </c>
      <c r="G158" s="7">
        <v>0.9</v>
      </c>
      <c r="H158" s="10">
        <f t="shared" si="35"/>
        <v>260.95</v>
      </c>
      <c r="I158" s="10">
        <f t="shared" si="36"/>
        <v>12.6905</v>
      </c>
      <c r="J158" s="10">
        <f t="shared" si="37"/>
        <v>13.532</v>
      </c>
      <c r="K158" s="10">
        <f t="shared" si="38"/>
        <v>17.305999999999997</v>
      </c>
      <c r="L158" s="10">
        <f t="shared" si="39"/>
        <v>0.76500000000000001</v>
      </c>
    </row>
    <row r="159" spans="1:12" x14ac:dyDescent="0.2">
      <c r="A159" s="13" t="s">
        <v>270</v>
      </c>
      <c r="B159" s="10" t="s">
        <v>424</v>
      </c>
      <c r="C159" s="7">
        <v>51</v>
      </c>
      <c r="D159" s="7">
        <v>2.72</v>
      </c>
      <c r="E159" s="7">
        <v>5.71</v>
      </c>
      <c r="F159" s="7">
        <v>1.71</v>
      </c>
      <c r="G159" s="7">
        <v>0</v>
      </c>
      <c r="H159" s="10">
        <f t="shared" si="35"/>
        <v>43.35</v>
      </c>
      <c r="I159" s="10">
        <f t="shared" si="36"/>
        <v>2.3120000000000003</v>
      </c>
      <c r="J159" s="10">
        <f t="shared" si="37"/>
        <v>4.8535000000000004</v>
      </c>
      <c r="K159" s="10">
        <f t="shared" si="38"/>
        <v>1.4535</v>
      </c>
      <c r="L159" s="10">
        <f t="shared" si="39"/>
        <v>0</v>
      </c>
    </row>
    <row r="160" spans="1:12" x14ac:dyDescent="0.2">
      <c r="A160" s="13" t="s">
        <v>274</v>
      </c>
      <c r="B160" s="10" t="s">
        <v>424</v>
      </c>
      <c r="C160" s="7">
        <v>178</v>
      </c>
      <c r="D160" s="7">
        <v>0</v>
      </c>
      <c r="E160" s="7">
        <v>37</v>
      </c>
      <c r="F160" s="7">
        <v>3</v>
      </c>
      <c r="G160" s="7">
        <v>0</v>
      </c>
      <c r="H160" s="10">
        <f t="shared" si="35"/>
        <v>151.30000000000001</v>
      </c>
      <c r="I160" s="10">
        <f t="shared" si="36"/>
        <v>0</v>
      </c>
      <c r="J160" s="10">
        <f t="shared" si="37"/>
        <v>31.45</v>
      </c>
      <c r="K160" s="10">
        <f t="shared" si="38"/>
        <v>2.5499999999999998</v>
      </c>
      <c r="L160" s="10">
        <f t="shared" si="39"/>
        <v>0</v>
      </c>
    </row>
    <row r="161" spans="1:12" x14ac:dyDescent="0.2">
      <c r="A161" s="13" t="s">
        <v>696</v>
      </c>
      <c r="B161" s="10" t="s">
        <v>424</v>
      </c>
      <c r="C161" s="7">
        <v>223</v>
      </c>
      <c r="D161" s="7">
        <v>1.44</v>
      </c>
      <c r="E161" s="7">
        <v>23.06</v>
      </c>
      <c r="F161" s="7">
        <v>13.82</v>
      </c>
      <c r="G161" s="7">
        <v>0</v>
      </c>
      <c r="H161" s="10">
        <f t="shared" si="35"/>
        <v>189.55</v>
      </c>
      <c r="I161" s="10">
        <f t="shared" si="36"/>
        <v>1.224</v>
      </c>
      <c r="J161" s="10">
        <f t="shared" si="37"/>
        <v>19.600999999999999</v>
      </c>
      <c r="K161" s="10">
        <f t="shared" si="38"/>
        <v>11.747</v>
      </c>
      <c r="L161" s="10">
        <f t="shared" si="39"/>
        <v>0</v>
      </c>
    </row>
    <row r="162" spans="1:12" x14ac:dyDescent="0.2">
      <c r="A162" s="13" t="s">
        <v>275</v>
      </c>
      <c r="B162" s="10" t="s">
        <v>424</v>
      </c>
      <c r="C162" s="7">
        <v>125</v>
      </c>
      <c r="D162" s="7">
        <v>0</v>
      </c>
      <c r="E162" s="7">
        <v>20</v>
      </c>
      <c r="F162" s="7">
        <v>5</v>
      </c>
      <c r="G162" s="7">
        <v>0</v>
      </c>
      <c r="H162" s="10">
        <f t="shared" si="35"/>
        <v>106.25</v>
      </c>
      <c r="I162" s="10">
        <f t="shared" si="36"/>
        <v>0</v>
      </c>
      <c r="J162" s="10">
        <f t="shared" si="37"/>
        <v>17</v>
      </c>
      <c r="K162" s="10">
        <f t="shared" si="38"/>
        <v>4.25</v>
      </c>
      <c r="L162" s="10">
        <f t="shared" si="39"/>
        <v>0</v>
      </c>
    </row>
    <row r="163" spans="1:12" x14ac:dyDescent="0.2">
      <c r="A163" s="13" t="s">
        <v>284</v>
      </c>
      <c r="B163" s="10" t="s">
        <v>424</v>
      </c>
      <c r="C163" s="7">
        <v>147</v>
      </c>
      <c r="D163" s="7">
        <v>0.36</v>
      </c>
      <c r="E163" s="7">
        <v>21.8</v>
      </c>
      <c r="F163" s="7">
        <v>5.82</v>
      </c>
      <c r="G163" s="7">
        <v>0</v>
      </c>
      <c r="H163" s="10">
        <f t="shared" si="35"/>
        <v>124.95</v>
      </c>
      <c r="I163" s="10">
        <f t="shared" si="36"/>
        <v>0.30599999999999999</v>
      </c>
      <c r="J163" s="10">
        <f t="shared" si="37"/>
        <v>18.53</v>
      </c>
      <c r="K163" s="10">
        <f t="shared" si="38"/>
        <v>4.9470000000000001</v>
      </c>
      <c r="L163" s="10">
        <f t="shared" si="39"/>
        <v>0</v>
      </c>
    </row>
    <row r="164" spans="1:12" x14ac:dyDescent="0.2">
      <c r="A164" s="13" t="s">
        <v>285</v>
      </c>
      <c r="B164" s="10" t="s">
        <v>424</v>
      </c>
      <c r="C164" s="7">
        <v>215</v>
      </c>
      <c r="D164" s="7">
        <v>0.2</v>
      </c>
      <c r="E164" s="7">
        <v>19.399999999999999</v>
      </c>
      <c r="F164" s="7">
        <v>14.6</v>
      </c>
      <c r="G164" s="7">
        <v>0</v>
      </c>
      <c r="H164" s="10">
        <f t="shared" si="35"/>
        <v>182.75</v>
      </c>
      <c r="I164" s="10">
        <f t="shared" si="36"/>
        <v>0.17</v>
      </c>
      <c r="J164" s="10">
        <f t="shared" si="37"/>
        <v>16.489999999999998</v>
      </c>
      <c r="K164" s="10">
        <f t="shared" si="38"/>
        <v>12.41</v>
      </c>
      <c r="L164" s="10">
        <f t="shared" si="39"/>
        <v>0</v>
      </c>
    </row>
    <row r="165" spans="1:12" x14ac:dyDescent="0.2">
      <c r="A165" s="13" t="s">
        <v>291</v>
      </c>
      <c r="B165" s="10" t="s">
        <v>424</v>
      </c>
      <c r="C165" s="7">
        <v>189</v>
      </c>
      <c r="D165" s="7">
        <v>0</v>
      </c>
      <c r="E165" s="7">
        <v>25</v>
      </c>
      <c r="F165" s="7">
        <v>9.8000000000000007</v>
      </c>
      <c r="G165" s="7">
        <v>0</v>
      </c>
      <c r="H165" s="10">
        <f t="shared" si="35"/>
        <v>160.65</v>
      </c>
      <c r="I165" s="10">
        <f t="shared" si="36"/>
        <v>0</v>
      </c>
      <c r="J165" s="10">
        <f t="shared" si="37"/>
        <v>21.25</v>
      </c>
      <c r="K165" s="10">
        <f t="shared" si="38"/>
        <v>8.3300000000000018</v>
      </c>
      <c r="L165" s="10">
        <f t="shared" si="39"/>
        <v>0</v>
      </c>
    </row>
    <row r="166" spans="1:12" x14ac:dyDescent="0.2">
      <c r="A166" s="13" t="s">
        <v>292</v>
      </c>
      <c r="B166" s="10" t="s">
        <v>424</v>
      </c>
      <c r="C166" s="7">
        <v>107</v>
      </c>
      <c r="D166" s="7">
        <v>0</v>
      </c>
      <c r="E166" s="7">
        <v>21.9</v>
      </c>
      <c r="F166" s="7">
        <v>2.2000000000000002</v>
      </c>
      <c r="G166" s="7">
        <v>0</v>
      </c>
      <c r="H166" s="10">
        <f t="shared" si="35"/>
        <v>90.95</v>
      </c>
      <c r="I166" s="10">
        <f t="shared" si="36"/>
        <v>0</v>
      </c>
      <c r="J166" s="10">
        <f t="shared" si="37"/>
        <v>18.614999999999998</v>
      </c>
      <c r="K166" s="10">
        <f t="shared" si="38"/>
        <v>1.8700000000000003</v>
      </c>
      <c r="L166" s="10">
        <f t="shared" si="39"/>
        <v>0</v>
      </c>
    </row>
    <row r="167" spans="1:12" x14ac:dyDescent="0.2">
      <c r="A167" s="13" t="s">
        <v>493</v>
      </c>
      <c r="B167" s="10" t="s">
        <v>424</v>
      </c>
      <c r="C167" s="7">
        <v>175</v>
      </c>
      <c r="D167" s="7">
        <v>0.09</v>
      </c>
      <c r="E167" s="7">
        <v>26.37</v>
      </c>
      <c r="F167" s="7">
        <v>7.67</v>
      </c>
      <c r="G167" s="7">
        <v>0</v>
      </c>
      <c r="H167" s="10">
        <f t="shared" si="35"/>
        <v>148.75</v>
      </c>
      <c r="I167" s="10">
        <f t="shared" si="36"/>
        <v>7.6499999999999999E-2</v>
      </c>
      <c r="J167" s="10">
        <f t="shared" si="37"/>
        <v>22.414500000000004</v>
      </c>
      <c r="K167" s="10">
        <f t="shared" si="38"/>
        <v>6.5195000000000007</v>
      </c>
      <c r="L167" s="10">
        <f t="shared" si="39"/>
        <v>0</v>
      </c>
    </row>
    <row r="168" spans="1:12" x14ac:dyDescent="0.2">
      <c r="A168" s="13" t="s">
        <v>494</v>
      </c>
      <c r="B168" s="10" t="s">
        <v>424</v>
      </c>
      <c r="C168" s="7">
        <v>436</v>
      </c>
      <c r="D168" s="7">
        <v>34</v>
      </c>
      <c r="E168" s="7">
        <v>25</v>
      </c>
      <c r="F168" s="7">
        <v>22</v>
      </c>
      <c r="G168" s="7">
        <v>0</v>
      </c>
      <c r="H168" s="10">
        <f t="shared" si="35"/>
        <v>370.6</v>
      </c>
      <c r="I168" s="10">
        <f t="shared" si="36"/>
        <v>28.9</v>
      </c>
      <c r="J168" s="10">
        <f t="shared" si="37"/>
        <v>21.25</v>
      </c>
      <c r="K168" s="10">
        <f t="shared" si="38"/>
        <v>18.7</v>
      </c>
      <c r="L168" s="10">
        <f t="shared" si="39"/>
        <v>0</v>
      </c>
    </row>
    <row r="169" spans="1:12" x14ac:dyDescent="0.2">
      <c r="A169" s="13" t="s">
        <v>489</v>
      </c>
      <c r="B169" s="10" t="s">
        <v>424</v>
      </c>
      <c r="C169" s="7">
        <v>129</v>
      </c>
      <c r="D169" s="7">
        <v>0.1</v>
      </c>
      <c r="E169" s="7">
        <v>18.73</v>
      </c>
      <c r="F169" s="7">
        <v>5.56</v>
      </c>
      <c r="G169" s="7">
        <v>0</v>
      </c>
      <c r="H169" s="10">
        <f t="shared" si="35"/>
        <v>109.65</v>
      </c>
      <c r="I169" s="10">
        <f t="shared" si="36"/>
        <v>8.5000000000000006E-2</v>
      </c>
      <c r="J169" s="10">
        <f t="shared" si="37"/>
        <v>15.920499999999999</v>
      </c>
      <c r="K169" s="10">
        <f t="shared" si="38"/>
        <v>4.726</v>
      </c>
      <c r="L169" s="10">
        <f t="shared" si="39"/>
        <v>0</v>
      </c>
    </row>
    <row r="170" spans="1:12" x14ac:dyDescent="0.2">
      <c r="A170" s="13" t="s">
        <v>295</v>
      </c>
      <c r="B170" s="10" t="s">
        <v>424</v>
      </c>
      <c r="C170" s="7">
        <v>99</v>
      </c>
      <c r="D170" s="7">
        <v>0</v>
      </c>
      <c r="E170" s="7">
        <v>19.25</v>
      </c>
      <c r="F170" s="7">
        <v>1.94</v>
      </c>
      <c r="G170" s="7">
        <v>0</v>
      </c>
      <c r="H170" s="10">
        <f t="shared" si="35"/>
        <v>84.15</v>
      </c>
      <c r="I170" s="10">
        <f t="shared" si="36"/>
        <v>0</v>
      </c>
      <c r="J170" s="10">
        <f t="shared" si="37"/>
        <v>16.362500000000001</v>
      </c>
      <c r="K170" s="10">
        <f t="shared" si="38"/>
        <v>1.649</v>
      </c>
      <c r="L170" s="10">
        <f t="shared" si="39"/>
        <v>0</v>
      </c>
    </row>
    <row r="171" spans="1:12" x14ac:dyDescent="0.2">
      <c r="A171" s="13" t="s">
        <v>296</v>
      </c>
      <c r="B171" s="10" t="s">
        <v>424</v>
      </c>
      <c r="C171" s="7">
        <v>79</v>
      </c>
      <c r="D171" s="7">
        <v>0</v>
      </c>
      <c r="E171" s="7">
        <v>15.31</v>
      </c>
      <c r="F171" s="7">
        <v>1.54</v>
      </c>
      <c r="G171" s="7">
        <v>0</v>
      </c>
      <c r="H171" s="10">
        <f t="shared" si="35"/>
        <v>67.150000000000006</v>
      </c>
      <c r="I171" s="10">
        <f t="shared" si="36"/>
        <v>0</v>
      </c>
      <c r="J171" s="10">
        <f t="shared" si="37"/>
        <v>13.013500000000001</v>
      </c>
      <c r="K171" s="10">
        <f t="shared" si="38"/>
        <v>1.3090000000000002</v>
      </c>
      <c r="L171" s="10">
        <f t="shared" si="39"/>
        <v>0</v>
      </c>
    </row>
    <row r="172" spans="1:12" x14ac:dyDescent="0.2">
      <c r="A172" s="13" t="s">
        <v>297</v>
      </c>
      <c r="B172" s="10" t="s">
        <v>424</v>
      </c>
      <c r="C172" s="7">
        <v>59</v>
      </c>
      <c r="D172" s="7">
        <v>0</v>
      </c>
      <c r="E172" s="7">
        <v>13.6</v>
      </c>
      <c r="F172" s="7">
        <v>0.5</v>
      </c>
      <c r="G172" s="7">
        <v>0</v>
      </c>
      <c r="H172" s="10">
        <f t="shared" si="35"/>
        <v>50.15</v>
      </c>
      <c r="I172" s="10">
        <f t="shared" si="36"/>
        <v>0</v>
      </c>
      <c r="J172" s="10">
        <f t="shared" si="37"/>
        <v>11.56</v>
      </c>
      <c r="K172" s="10">
        <f t="shared" si="38"/>
        <v>0.42499999999999999</v>
      </c>
      <c r="L172" s="10">
        <f t="shared" si="39"/>
        <v>0</v>
      </c>
    </row>
    <row r="173" spans="1:12" x14ac:dyDescent="0.2">
      <c r="A173" s="13" t="s">
        <v>298</v>
      </c>
      <c r="B173" s="10" t="s">
        <v>424</v>
      </c>
      <c r="C173" s="7">
        <v>106</v>
      </c>
      <c r="D173" s="7">
        <v>0</v>
      </c>
      <c r="E173" s="7">
        <v>23</v>
      </c>
      <c r="F173" s="7">
        <v>1.6</v>
      </c>
      <c r="G173" s="7">
        <v>0</v>
      </c>
      <c r="H173" s="10">
        <f t="shared" si="35"/>
        <v>90.1</v>
      </c>
      <c r="I173" s="10">
        <f t="shared" si="36"/>
        <v>0</v>
      </c>
      <c r="J173" s="10">
        <f t="shared" si="37"/>
        <v>19.55</v>
      </c>
      <c r="K173" s="10">
        <f t="shared" si="38"/>
        <v>1.36</v>
      </c>
      <c r="L173" s="10">
        <f t="shared" si="39"/>
        <v>0</v>
      </c>
    </row>
    <row r="174" spans="1:12" x14ac:dyDescent="0.2">
      <c r="A174" s="13" t="s">
        <v>300</v>
      </c>
      <c r="B174" s="10" t="s">
        <v>424</v>
      </c>
      <c r="C174" s="7">
        <v>308</v>
      </c>
      <c r="D174" s="7">
        <v>33</v>
      </c>
      <c r="E174" s="7">
        <v>11</v>
      </c>
      <c r="F174" s="7">
        <v>14</v>
      </c>
      <c r="G174" s="7">
        <v>0</v>
      </c>
      <c r="H174" s="10">
        <f t="shared" si="35"/>
        <v>261.8</v>
      </c>
      <c r="I174" s="10">
        <f t="shared" si="36"/>
        <v>28.05</v>
      </c>
      <c r="J174" s="10">
        <f t="shared" si="37"/>
        <v>9.35</v>
      </c>
      <c r="K174" s="10">
        <f t="shared" si="38"/>
        <v>11.9</v>
      </c>
      <c r="L174" s="10">
        <f t="shared" si="39"/>
        <v>0</v>
      </c>
    </row>
    <row r="175" spans="1:12" x14ac:dyDescent="0.2">
      <c r="A175" s="13" t="s">
        <v>301</v>
      </c>
      <c r="B175" s="10" t="s">
        <v>424</v>
      </c>
      <c r="C175" s="7">
        <v>69</v>
      </c>
      <c r="D175" s="7">
        <v>0</v>
      </c>
      <c r="E175" s="7">
        <v>16</v>
      </c>
      <c r="F175" s="7">
        <v>0.6</v>
      </c>
      <c r="G175" s="7">
        <v>0</v>
      </c>
      <c r="H175" s="10">
        <f t="shared" si="35"/>
        <v>58.65</v>
      </c>
      <c r="I175" s="10">
        <f t="shared" si="36"/>
        <v>0</v>
      </c>
      <c r="J175" s="10">
        <f t="shared" si="37"/>
        <v>13.6</v>
      </c>
      <c r="K175" s="10">
        <f t="shared" si="38"/>
        <v>0.51</v>
      </c>
      <c r="L175" s="10">
        <f t="shared" si="39"/>
        <v>0</v>
      </c>
    </row>
    <row r="176" spans="1:12" x14ac:dyDescent="0.2">
      <c r="A176" s="13" t="s">
        <v>490</v>
      </c>
      <c r="B176" s="10" t="s">
        <v>424</v>
      </c>
      <c r="C176" s="7">
        <v>182</v>
      </c>
      <c r="D176" s="7">
        <v>0.1</v>
      </c>
      <c r="E176" s="7">
        <v>24.76</v>
      </c>
      <c r="F176" s="7">
        <v>8.3800000000000008</v>
      </c>
      <c r="G176" s="7">
        <v>0</v>
      </c>
      <c r="H176" s="10">
        <f t="shared" si="35"/>
        <v>154.69999999999999</v>
      </c>
      <c r="I176" s="10">
        <f t="shared" si="36"/>
        <v>8.5000000000000006E-2</v>
      </c>
      <c r="J176" s="10">
        <f t="shared" si="37"/>
        <v>21.045999999999999</v>
      </c>
      <c r="K176" s="10">
        <f t="shared" si="38"/>
        <v>7.1230000000000011</v>
      </c>
      <c r="L176" s="10">
        <f t="shared" si="39"/>
        <v>0</v>
      </c>
    </row>
    <row r="177" spans="1:12" x14ac:dyDescent="0.2">
      <c r="A177" s="13" t="s">
        <v>491</v>
      </c>
      <c r="B177" s="10" t="s">
        <v>424</v>
      </c>
      <c r="C177" s="7">
        <v>181</v>
      </c>
      <c r="D177" s="7">
        <v>0</v>
      </c>
      <c r="E177" s="7">
        <v>24.72</v>
      </c>
      <c r="F177" s="7">
        <v>8.36</v>
      </c>
      <c r="G177" s="7">
        <v>0</v>
      </c>
      <c r="H177" s="10">
        <f t="shared" si="35"/>
        <v>153.85</v>
      </c>
      <c r="I177" s="10">
        <f t="shared" si="36"/>
        <v>0</v>
      </c>
      <c r="J177" s="10">
        <f t="shared" si="37"/>
        <v>21.011999999999997</v>
      </c>
      <c r="K177" s="10">
        <f t="shared" si="38"/>
        <v>7.105999999999999</v>
      </c>
      <c r="L177" s="10">
        <f t="shared" si="39"/>
        <v>0</v>
      </c>
    </row>
    <row r="178" spans="1:12" x14ac:dyDescent="0.2">
      <c r="A178" s="13" t="s">
        <v>302</v>
      </c>
      <c r="B178" s="10" t="s">
        <v>424</v>
      </c>
      <c r="C178" s="7">
        <v>182</v>
      </c>
      <c r="D178" s="7">
        <v>0</v>
      </c>
      <c r="E178" s="7">
        <v>21</v>
      </c>
      <c r="F178" s="7">
        <v>10</v>
      </c>
      <c r="G178" s="7">
        <v>0</v>
      </c>
      <c r="H178" s="10">
        <f t="shared" si="35"/>
        <v>154.69999999999999</v>
      </c>
      <c r="I178" s="10">
        <f t="shared" si="36"/>
        <v>0</v>
      </c>
      <c r="J178" s="10">
        <f t="shared" si="37"/>
        <v>17.850000000000001</v>
      </c>
      <c r="K178" s="10">
        <f t="shared" si="38"/>
        <v>8.5</v>
      </c>
      <c r="L178" s="10">
        <f t="shared" si="39"/>
        <v>0</v>
      </c>
    </row>
    <row r="179" spans="1:12" x14ac:dyDescent="0.2">
      <c r="A179" s="13" t="s">
        <v>311</v>
      </c>
      <c r="B179" s="10" t="s">
        <v>424</v>
      </c>
      <c r="C179" s="7">
        <v>167</v>
      </c>
      <c r="D179" s="7">
        <v>0</v>
      </c>
      <c r="E179" s="7">
        <v>20</v>
      </c>
      <c r="F179" s="7">
        <v>9.6999999999999993</v>
      </c>
      <c r="G179" s="7">
        <v>0</v>
      </c>
      <c r="H179" s="10">
        <f t="shared" si="35"/>
        <v>141.94999999999999</v>
      </c>
      <c r="I179" s="10">
        <f t="shared" si="36"/>
        <v>0</v>
      </c>
      <c r="J179" s="10">
        <f t="shared" si="37"/>
        <v>17</v>
      </c>
      <c r="K179" s="10">
        <f t="shared" si="38"/>
        <v>8.2449999999999992</v>
      </c>
      <c r="L179" s="10">
        <f t="shared" si="39"/>
        <v>0</v>
      </c>
    </row>
    <row r="180" spans="1:12" x14ac:dyDescent="0.2">
      <c r="A180" s="13" t="s">
        <v>312</v>
      </c>
      <c r="B180" s="10" t="s">
        <v>424</v>
      </c>
      <c r="C180" s="7">
        <v>298</v>
      </c>
      <c r="D180" s="7">
        <v>0</v>
      </c>
      <c r="E180" s="7">
        <v>25.73</v>
      </c>
      <c r="F180" s="7">
        <v>20.8</v>
      </c>
      <c r="G180" s="7">
        <v>0</v>
      </c>
      <c r="H180" s="10">
        <f t="shared" si="35"/>
        <v>253.3</v>
      </c>
      <c r="I180" s="10">
        <f t="shared" si="36"/>
        <v>0</v>
      </c>
      <c r="J180" s="10">
        <f t="shared" si="37"/>
        <v>21.870500000000003</v>
      </c>
      <c r="K180" s="10">
        <f t="shared" si="38"/>
        <v>17.68</v>
      </c>
      <c r="L180" s="10">
        <f t="shared" si="39"/>
        <v>0</v>
      </c>
    </row>
    <row r="181" spans="1:12" x14ac:dyDescent="0.2">
      <c r="A181" s="13" t="s">
        <v>492</v>
      </c>
      <c r="B181" s="10" t="s">
        <v>424</v>
      </c>
      <c r="C181" s="7">
        <v>155</v>
      </c>
      <c r="D181" s="7">
        <v>5</v>
      </c>
      <c r="E181" s="7">
        <v>13</v>
      </c>
      <c r="F181" s="7">
        <v>9</v>
      </c>
      <c r="G181" s="7">
        <v>0</v>
      </c>
      <c r="H181" s="10">
        <f t="shared" si="35"/>
        <v>131.75</v>
      </c>
      <c r="I181" s="10">
        <f t="shared" si="36"/>
        <v>4.25</v>
      </c>
      <c r="J181" s="10">
        <f t="shared" si="37"/>
        <v>11.05</v>
      </c>
      <c r="K181" s="10">
        <f t="shared" si="38"/>
        <v>7.65</v>
      </c>
      <c r="L181" s="10">
        <f t="shared" si="39"/>
        <v>0</v>
      </c>
    </row>
    <row r="182" spans="1:12" x14ac:dyDescent="0.2">
      <c r="A182" s="13" t="s">
        <v>313</v>
      </c>
      <c r="B182" s="10" t="s">
        <v>424</v>
      </c>
      <c r="C182" s="7">
        <v>250</v>
      </c>
      <c r="D182" s="7">
        <v>23.86</v>
      </c>
      <c r="E182" s="7">
        <v>10.1</v>
      </c>
      <c r="F182" s="7">
        <v>12.65</v>
      </c>
      <c r="G182" s="7">
        <v>1</v>
      </c>
      <c r="H182" s="10">
        <f t="shared" si="35"/>
        <v>212.5</v>
      </c>
      <c r="I182" s="10">
        <f t="shared" si="36"/>
        <v>20.280999999999999</v>
      </c>
      <c r="J182" s="10">
        <f t="shared" si="37"/>
        <v>8.5850000000000009</v>
      </c>
      <c r="K182" s="10">
        <f t="shared" si="38"/>
        <v>10.7525</v>
      </c>
      <c r="L182" s="10">
        <f t="shared" si="39"/>
        <v>0.85</v>
      </c>
    </row>
    <row r="183" spans="1:12" x14ac:dyDescent="0.2">
      <c r="A183" s="13" t="s">
        <v>317</v>
      </c>
      <c r="B183" s="10" t="s">
        <v>424</v>
      </c>
      <c r="C183" s="7">
        <v>69</v>
      </c>
      <c r="D183" s="7">
        <v>1.4</v>
      </c>
      <c r="E183" s="7">
        <v>13.4</v>
      </c>
      <c r="F183" s="7">
        <v>1</v>
      </c>
      <c r="G183" s="7">
        <v>0</v>
      </c>
      <c r="H183" s="10">
        <f t="shared" si="35"/>
        <v>58.65</v>
      </c>
      <c r="I183" s="10">
        <f t="shared" si="36"/>
        <v>1.19</v>
      </c>
      <c r="J183" s="10">
        <f t="shared" si="37"/>
        <v>11.39</v>
      </c>
      <c r="K183" s="10">
        <f t="shared" si="38"/>
        <v>0.85</v>
      </c>
      <c r="L183" s="10">
        <f t="shared" si="39"/>
        <v>0</v>
      </c>
    </row>
    <row r="184" spans="1:12" x14ac:dyDescent="0.2">
      <c r="A184" s="13" t="s">
        <v>358</v>
      </c>
      <c r="B184" s="10" t="s">
        <v>424</v>
      </c>
      <c r="C184" s="7">
        <v>171</v>
      </c>
      <c r="D184" s="7">
        <v>0</v>
      </c>
      <c r="E184" s="7">
        <v>20</v>
      </c>
      <c r="F184" s="7">
        <v>10</v>
      </c>
      <c r="G184" s="7">
        <v>0</v>
      </c>
      <c r="H184" s="10">
        <f t="shared" si="35"/>
        <v>145.35</v>
      </c>
      <c r="I184" s="10">
        <f t="shared" si="36"/>
        <v>0</v>
      </c>
      <c r="J184" s="10">
        <f t="shared" si="37"/>
        <v>17</v>
      </c>
      <c r="K184" s="10">
        <f t="shared" si="38"/>
        <v>8.5</v>
      </c>
      <c r="L184" s="10">
        <f t="shared" si="39"/>
        <v>0</v>
      </c>
    </row>
    <row r="185" spans="1:12" x14ac:dyDescent="0.2">
      <c r="A185" s="13" t="s">
        <v>359</v>
      </c>
      <c r="B185" s="10" t="s">
        <v>424</v>
      </c>
      <c r="C185" s="7">
        <v>86</v>
      </c>
      <c r="D185" s="7">
        <v>0</v>
      </c>
      <c r="E185" s="7">
        <v>17</v>
      </c>
      <c r="F185" s="7">
        <v>2</v>
      </c>
      <c r="G185" s="7">
        <v>0</v>
      </c>
      <c r="H185" s="10">
        <f t="shared" si="35"/>
        <v>73.099999999999994</v>
      </c>
      <c r="I185" s="10">
        <f t="shared" si="36"/>
        <v>0</v>
      </c>
      <c r="J185" s="10">
        <f t="shared" si="37"/>
        <v>14.45</v>
      </c>
      <c r="K185" s="10">
        <f t="shared" si="38"/>
        <v>1.7</v>
      </c>
      <c r="L185" s="10">
        <f t="shared" si="39"/>
        <v>0</v>
      </c>
    </row>
    <row r="186" spans="1:12" x14ac:dyDescent="0.2">
      <c r="A186" s="13" t="s">
        <v>364</v>
      </c>
      <c r="B186" s="10" t="s">
        <v>424</v>
      </c>
      <c r="C186" s="7">
        <v>157</v>
      </c>
      <c r="D186" s="7">
        <v>0</v>
      </c>
      <c r="E186" s="7">
        <v>27.04</v>
      </c>
      <c r="F186" s="7">
        <v>4.6100000000000003</v>
      </c>
      <c r="G186" s="7">
        <v>0</v>
      </c>
      <c r="H186" s="10">
        <f t="shared" si="35"/>
        <v>133.44999999999999</v>
      </c>
      <c r="I186" s="10">
        <f t="shared" si="36"/>
        <v>0</v>
      </c>
      <c r="J186" s="10">
        <f t="shared" si="37"/>
        <v>22.984000000000002</v>
      </c>
      <c r="K186" s="10">
        <f t="shared" si="38"/>
        <v>3.9185000000000003</v>
      </c>
      <c r="L186" s="10">
        <f t="shared" si="39"/>
        <v>0</v>
      </c>
    </row>
    <row r="187" spans="1:12" x14ac:dyDescent="0.2">
      <c r="A187" s="13" t="s">
        <v>365</v>
      </c>
      <c r="B187" s="10" t="s">
        <v>424</v>
      </c>
      <c r="C187" s="7">
        <v>98</v>
      </c>
      <c r="D187" s="7">
        <v>0</v>
      </c>
      <c r="E187" s="7">
        <v>16.100000000000001</v>
      </c>
      <c r="F187" s="7">
        <v>3.6</v>
      </c>
      <c r="G187" s="7">
        <v>0</v>
      </c>
      <c r="H187" s="10">
        <f t="shared" si="35"/>
        <v>83.3</v>
      </c>
      <c r="I187" s="10">
        <f t="shared" si="36"/>
        <v>0</v>
      </c>
      <c r="J187" s="10">
        <f t="shared" si="37"/>
        <v>13.685000000000002</v>
      </c>
      <c r="K187" s="10">
        <f t="shared" si="38"/>
        <v>3.06</v>
      </c>
      <c r="L187" s="10">
        <f t="shared" si="39"/>
        <v>0</v>
      </c>
    </row>
    <row r="188" spans="1:12" x14ac:dyDescent="0.2">
      <c r="A188" s="13" t="s">
        <v>701</v>
      </c>
      <c r="B188" s="10" t="s">
        <v>424</v>
      </c>
      <c r="C188" s="7">
        <v>378</v>
      </c>
      <c r="D188" s="7">
        <v>0.72</v>
      </c>
      <c r="E188" s="7">
        <v>21.07</v>
      </c>
      <c r="F188" s="7">
        <v>31.65</v>
      </c>
      <c r="G188" s="7">
        <v>0</v>
      </c>
      <c r="H188" s="10">
        <f>(C188*15)/100</f>
        <v>56.7</v>
      </c>
      <c r="I188" s="10">
        <f>(D188*15)/100</f>
        <v>0.10799999999999998</v>
      </c>
      <c r="J188" s="10">
        <f>(E188*15)/100</f>
        <v>3.1605000000000003</v>
      </c>
      <c r="K188" s="10">
        <f>(F188*15)/100</f>
        <v>4.7474999999999996</v>
      </c>
      <c r="L188" s="10">
        <f>(G188*15)/100</f>
        <v>0</v>
      </c>
    </row>
    <row r="189" spans="1:12" x14ac:dyDescent="0.2">
      <c r="A189" s="13" t="s">
        <v>698</v>
      </c>
      <c r="B189" s="10" t="s">
        <v>424</v>
      </c>
      <c r="C189" s="7">
        <v>367</v>
      </c>
      <c r="D189" s="7">
        <v>10</v>
      </c>
      <c r="E189" s="7">
        <v>11</v>
      </c>
      <c r="F189" s="7">
        <v>32</v>
      </c>
      <c r="G189" s="7">
        <v>0</v>
      </c>
      <c r="H189" s="11">
        <v>367</v>
      </c>
      <c r="I189" s="11">
        <v>10</v>
      </c>
      <c r="J189" s="11">
        <v>11</v>
      </c>
      <c r="K189" s="11">
        <v>32</v>
      </c>
      <c r="L189" s="11">
        <v>0</v>
      </c>
    </row>
    <row r="190" spans="1:12" x14ac:dyDescent="0.2">
      <c r="A190" s="13" t="s">
        <v>699</v>
      </c>
      <c r="B190" s="10" t="s">
        <v>424</v>
      </c>
      <c r="C190" s="7">
        <v>274</v>
      </c>
      <c r="D190" s="7">
        <v>3</v>
      </c>
      <c r="E190" s="7">
        <v>10</v>
      </c>
      <c r="F190" s="7">
        <v>25</v>
      </c>
      <c r="G190" s="7">
        <v>0</v>
      </c>
      <c r="H190" s="10">
        <f>(C190*45)/100</f>
        <v>123.3</v>
      </c>
      <c r="I190" s="10">
        <f>(D190*85)/100</f>
        <v>2.5499999999999998</v>
      </c>
      <c r="J190" s="10">
        <f>(E190*85)/100</f>
        <v>8.5</v>
      </c>
      <c r="K190" s="10">
        <f>(F190*85)/100</f>
        <v>21.25</v>
      </c>
      <c r="L190" s="10">
        <f>(G190*85)/100</f>
        <v>0</v>
      </c>
    </row>
    <row r="191" spans="1:12" x14ac:dyDescent="0.2">
      <c r="A191" s="13" t="s">
        <v>700</v>
      </c>
      <c r="B191" s="10" t="s">
        <v>424</v>
      </c>
      <c r="C191" s="7">
        <v>454</v>
      </c>
      <c r="D191" s="7">
        <v>2</v>
      </c>
      <c r="E191" s="7">
        <v>26</v>
      </c>
      <c r="F191" s="7">
        <v>38</v>
      </c>
      <c r="G191" s="7">
        <v>0</v>
      </c>
      <c r="H191" s="10">
        <f>(C191*15)/100</f>
        <v>68.099999999999994</v>
      </c>
      <c r="I191" s="10">
        <f>(D191*15)/100</f>
        <v>0.3</v>
      </c>
      <c r="J191" s="10">
        <f>(E191*15)/100</f>
        <v>3.9</v>
      </c>
      <c r="K191" s="10">
        <f>(F191*15)/100</f>
        <v>5.7</v>
      </c>
      <c r="L191" s="10">
        <f>(G191*15)/100</f>
        <v>0</v>
      </c>
    </row>
    <row r="192" spans="1:12" x14ac:dyDescent="0.2">
      <c r="A192" s="13" t="s">
        <v>367</v>
      </c>
      <c r="B192" s="10" t="s">
        <v>424</v>
      </c>
      <c r="C192" s="7">
        <v>117</v>
      </c>
      <c r="D192" s="7">
        <v>0</v>
      </c>
      <c r="E192" s="7">
        <v>18.28</v>
      </c>
      <c r="F192" s="7">
        <v>4.32</v>
      </c>
      <c r="G192" s="7">
        <v>0</v>
      </c>
      <c r="H192" s="10">
        <f t="shared" ref="H192:H210" si="40">(C192*85)/100</f>
        <v>99.45</v>
      </c>
      <c r="I192" s="10">
        <f t="shared" ref="I192:I210" si="41">(D192*85)/100</f>
        <v>0</v>
      </c>
      <c r="J192" s="10">
        <f t="shared" ref="J192:J210" si="42">(E192*85)/100</f>
        <v>15.538000000000002</v>
      </c>
      <c r="K192" s="10">
        <f t="shared" ref="K192:K210" si="43">(F192*85)/100</f>
        <v>3.6720000000000006</v>
      </c>
      <c r="L192" s="10">
        <f t="shared" ref="L192:L210" si="44">(G192*85)/100</f>
        <v>0</v>
      </c>
    </row>
    <row r="193" spans="1:12" x14ac:dyDescent="0.2">
      <c r="A193" s="13" t="s">
        <v>368</v>
      </c>
      <c r="B193" s="10" t="s">
        <v>424</v>
      </c>
      <c r="C193" s="7">
        <v>160</v>
      </c>
      <c r="D193" s="7">
        <v>0</v>
      </c>
      <c r="E193" s="7">
        <v>25.78</v>
      </c>
      <c r="F193" s="7">
        <v>5.53</v>
      </c>
      <c r="G193" s="7">
        <v>0</v>
      </c>
      <c r="H193" s="10">
        <f t="shared" si="40"/>
        <v>136</v>
      </c>
      <c r="I193" s="10">
        <f t="shared" si="41"/>
        <v>0</v>
      </c>
      <c r="J193" s="10">
        <f t="shared" si="42"/>
        <v>21.913</v>
      </c>
      <c r="K193" s="10">
        <f t="shared" si="43"/>
        <v>4.7004999999999999</v>
      </c>
      <c r="L193" s="10">
        <f t="shared" si="44"/>
        <v>0</v>
      </c>
    </row>
    <row r="194" spans="1:12" x14ac:dyDescent="0.2">
      <c r="A194" s="13" t="s">
        <v>369</v>
      </c>
      <c r="B194" s="10" t="s">
        <v>424</v>
      </c>
      <c r="C194" s="7">
        <v>127</v>
      </c>
      <c r="D194" s="7">
        <v>0</v>
      </c>
      <c r="E194" s="7">
        <v>20.5</v>
      </c>
      <c r="F194" s="7">
        <v>4.4000000000000004</v>
      </c>
      <c r="G194" s="7">
        <v>0</v>
      </c>
      <c r="H194" s="10">
        <f t="shared" si="40"/>
        <v>107.95</v>
      </c>
      <c r="I194" s="10">
        <f t="shared" si="41"/>
        <v>0</v>
      </c>
      <c r="J194" s="10">
        <f t="shared" si="42"/>
        <v>17.425000000000001</v>
      </c>
      <c r="K194" s="10">
        <f t="shared" si="43"/>
        <v>3.7400000000000007</v>
      </c>
      <c r="L194" s="10">
        <f t="shared" si="44"/>
        <v>0</v>
      </c>
    </row>
    <row r="195" spans="1:12" x14ac:dyDescent="0.2">
      <c r="A195" s="13" t="s">
        <v>370</v>
      </c>
      <c r="B195" s="10" t="s">
        <v>424</v>
      </c>
      <c r="C195" s="7">
        <v>117</v>
      </c>
      <c r="D195" s="7">
        <v>0</v>
      </c>
      <c r="E195" s="7">
        <v>19.350000000000001</v>
      </c>
      <c r="F195" s="7">
        <v>3.79</v>
      </c>
      <c r="G195" s="7">
        <v>0</v>
      </c>
      <c r="H195" s="10">
        <f t="shared" si="40"/>
        <v>99.45</v>
      </c>
      <c r="I195" s="10">
        <f t="shared" si="41"/>
        <v>0</v>
      </c>
      <c r="J195" s="10">
        <f t="shared" si="42"/>
        <v>16.447500000000002</v>
      </c>
      <c r="K195" s="10">
        <f t="shared" si="43"/>
        <v>3.2214999999999998</v>
      </c>
      <c r="L195" s="10">
        <f t="shared" si="44"/>
        <v>0</v>
      </c>
    </row>
    <row r="196" spans="1:12" x14ac:dyDescent="0.2">
      <c r="A196" s="13" t="s">
        <v>374</v>
      </c>
      <c r="B196" s="10" t="s">
        <v>424</v>
      </c>
      <c r="C196" s="7">
        <v>208</v>
      </c>
      <c r="D196" s="7">
        <v>0</v>
      </c>
      <c r="E196" s="7">
        <v>24.62</v>
      </c>
      <c r="F196" s="7">
        <v>11.45</v>
      </c>
      <c r="G196" s="7">
        <v>0</v>
      </c>
      <c r="H196" s="10">
        <f t="shared" si="40"/>
        <v>176.8</v>
      </c>
      <c r="I196" s="10">
        <f t="shared" si="41"/>
        <v>0</v>
      </c>
      <c r="J196" s="10">
        <f t="shared" si="42"/>
        <v>20.927000000000003</v>
      </c>
      <c r="K196" s="10">
        <f t="shared" si="43"/>
        <v>9.7324999999999982</v>
      </c>
      <c r="L196" s="10">
        <f t="shared" si="44"/>
        <v>0</v>
      </c>
    </row>
    <row r="197" spans="1:12" x14ac:dyDescent="0.2">
      <c r="A197" s="13" t="s">
        <v>375</v>
      </c>
      <c r="B197" s="10" t="s">
        <v>424</v>
      </c>
      <c r="C197" s="7">
        <v>185</v>
      </c>
      <c r="D197" s="7">
        <v>0.54</v>
      </c>
      <c r="E197" s="7">
        <v>20.86</v>
      </c>
      <c r="F197" s="7">
        <v>10.45</v>
      </c>
      <c r="G197" s="7">
        <v>0.1</v>
      </c>
      <c r="H197" s="10">
        <f t="shared" si="40"/>
        <v>157.25</v>
      </c>
      <c r="I197" s="10">
        <f t="shared" si="41"/>
        <v>0.45900000000000007</v>
      </c>
      <c r="J197" s="10">
        <f t="shared" si="42"/>
        <v>17.730999999999998</v>
      </c>
      <c r="K197" s="10">
        <f t="shared" si="43"/>
        <v>8.8824999999999985</v>
      </c>
      <c r="L197" s="10">
        <f t="shared" si="44"/>
        <v>8.5000000000000006E-2</v>
      </c>
    </row>
    <row r="198" spans="1:12" x14ac:dyDescent="0.2">
      <c r="A198" s="13" t="s">
        <v>376</v>
      </c>
      <c r="B198" s="10" t="s">
        <v>424</v>
      </c>
      <c r="C198" s="7">
        <v>208</v>
      </c>
      <c r="D198" s="7">
        <v>0</v>
      </c>
      <c r="E198" s="7">
        <v>24.62</v>
      </c>
      <c r="F198" s="7">
        <v>11.45</v>
      </c>
      <c r="G198" s="7">
        <v>0</v>
      </c>
      <c r="H198" s="10">
        <f t="shared" si="40"/>
        <v>176.8</v>
      </c>
      <c r="I198" s="10">
        <f t="shared" si="41"/>
        <v>0</v>
      </c>
      <c r="J198" s="10">
        <f t="shared" si="42"/>
        <v>20.927000000000003</v>
      </c>
      <c r="K198" s="10">
        <f t="shared" si="43"/>
        <v>9.7324999999999982</v>
      </c>
      <c r="L198" s="10">
        <f t="shared" si="44"/>
        <v>0</v>
      </c>
    </row>
    <row r="199" spans="1:12" x14ac:dyDescent="0.2">
      <c r="A199" s="13" t="s">
        <v>377</v>
      </c>
      <c r="B199" s="10" t="s">
        <v>424</v>
      </c>
      <c r="C199" s="7">
        <v>406</v>
      </c>
      <c r="D199" s="7">
        <v>0</v>
      </c>
      <c r="E199" s="7">
        <v>46.06</v>
      </c>
      <c r="F199" s="7">
        <v>23.18</v>
      </c>
      <c r="G199" s="7">
        <v>0</v>
      </c>
      <c r="H199" s="10">
        <f t="shared" si="40"/>
        <v>345.1</v>
      </c>
      <c r="I199" s="10">
        <f t="shared" si="41"/>
        <v>0</v>
      </c>
      <c r="J199" s="10">
        <f t="shared" si="42"/>
        <v>39.151000000000003</v>
      </c>
      <c r="K199" s="10">
        <f t="shared" si="43"/>
        <v>19.702999999999999</v>
      </c>
      <c r="L199" s="10">
        <f t="shared" si="44"/>
        <v>0</v>
      </c>
    </row>
    <row r="200" spans="1:12" x14ac:dyDescent="0.2">
      <c r="A200" s="13" t="s">
        <v>382</v>
      </c>
      <c r="B200" s="10" t="s">
        <v>424</v>
      </c>
      <c r="C200" s="7">
        <v>92</v>
      </c>
      <c r="D200" s="7">
        <v>3.08</v>
      </c>
      <c r="E200" s="7">
        <v>15.58</v>
      </c>
      <c r="F200" s="7">
        <v>1.38</v>
      </c>
      <c r="G200" s="7">
        <v>0</v>
      </c>
      <c r="H200" s="10">
        <f t="shared" si="40"/>
        <v>78.2</v>
      </c>
      <c r="I200" s="10">
        <f t="shared" si="41"/>
        <v>2.6180000000000003</v>
      </c>
      <c r="J200" s="10">
        <f t="shared" si="42"/>
        <v>13.243</v>
      </c>
      <c r="K200" s="10">
        <f t="shared" si="43"/>
        <v>1.173</v>
      </c>
      <c r="L200" s="10">
        <f t="shared" si="44"/>
        <v>0</v>
      </c>
    </row>
    <row r="201" spans="1:12" x14ac:dyDescent="0.2">
      <c r="A201" s="13" t="s">
        <v>383</v>
      </c>
      <c r="B201" s="10" t="s">
        <v>424</v>
      </c>
      <c r="C201" s="7">
        <v>132</v>
      </c>
      <c r="D201" s="7">
        <v>0</v>
      </c>
      <c r="E201" s="7">
        <v>11</v>
      </c>
      <c r="F201" s="7">
        <v>9</v>
      </c>
      <c r="G201" s="7">
        <v>0</v>
      </c>
      <c r="H201" s="10">
        <f t="shared" si="40"/>
        <v>112.2</v>
      </c>
      <c r="I201" s="10">
        <f t="shared" si="41"/>
        <v>0</v>
      </c>
      <c r="J201" s="10">
        <f t="shared" si="42"/>
        <v>9.35</v>
      </c>
      <c r="K201" s="10">
        <f t="shared" si="43"/>
        <v>7.65</v>
      </c>
      <c r="L201" s="10">
        <f t="shared" si="44"/>
        <v>0</v>
      </c>
    </row>
    <row r="202" spans="1:12" x14ac:dyDescent="0.2">
      <c r="A202" s="13" t="s">
        <v>384</v>
      </c>
      <c r="B202" s="10" t="s">
        <v>424</v>
      </c>
      <c r="C202" s="7">
        <v>110</v>
      </c>
      <c r="D202" s="7">
        <v>0</v>
      </c>
      <c r="E202" s="7">
        <v>10</v>
      </c>
      <c r="F202" s="7">
        <v>8</v>
      </c>
      <c r="G202" s="7">
        <v>0</v>
      </c>
      <c r="H202" s="10">
        <f t="shared" si="40"/>
        <v>93.5</v>
      </c>
      <c r="I202" s="10">
        <f t="shared" si="41"/>
        <v>0</v>
      </c>
      <c r="J202" s="10">
        <f t="shared" si="42"/>
        <v>8.5</v>
      </c>
      <c r="K202" s="10">
        <f t="shared" si="43"/>
        <v>6.8</v>
      </c>
      <c r="L202" s="10">
        <f t="shared" si="44"/>
        <v>0</v>
      </c>
    </row>
    <row r="203" spans="1:12" x14ac:dyDescent="0.2">
      <c r="A203" s="13" t="s">
        <v>385</v>
      </c>
      <c r="B203" s="10" t="s">
        <v>424</v>
      </c>
      <c r="C203" s="7">
        <v>110</v>
      </c>
      <c r="D203" s="7">
        <v>0</v>
      </c>
      <c r="E203" s="7">
        <v>10</v>
      </c>
      <c r="F203" s="7">
        <v>8</v>
      </c>
      <c r="G203" s="7">
        <v>0</v>
      </c>
      <c r="H203" s="10">
        <f t="shared" si="40"/>
        <v>93.5</v>
      </c>
      <c r="I203" s="10">
        <f t="shared" si="41"/>
        <v>0</v>
      </c>
      <c r="J203" s="10">
        <f t="shared" si="42"/>
        <v>8.5</v>
      </c>
      <c r="K203" s="10">
        <f t="shared" si="43"/>
        <v>6.8</v>
      </c>
      <c r="L203" s="10">
        <f t="shared" si="44"/>
        <v>0</v>
      </c>
    </row>
    <row r="204" spans="1:12" x14ac:dyDescent="0.2">
      <c r="A204" s="13" t="s">
        <v>393</v>
      </c>
      <c r="B204" s="10" t="s">
        <v>424</v>
      </c>
      <c r="C204" s="7">
        <v>130</v>
      </c>
      <c r="D204" s="7">
        <v>4.97</v>
      </c>
      <c r="E204" s="7">
        <v>7.52</v>
      </c>
      <c r="F204" s="7">
        <v>9.0399999999999991</v>
      </c>
      <c r="G204" s="7">
        <v>0.7</v>
      </c>
      <c r="H204" s="10">
        <f t="shared" si="40"/>
        <v>110.5</v>
      </c>
      <c r="I204" s="10">
        <f t="shared" si="41"/>
        <v>4.2244999999999999</v>
      </c>
      <c r="J204" s="10">
        <f t="shared" si="42"/>
        <v>6.3919999999999995</v>
      </c>
      <c r="K204" s="10">
        <f t="shared" si="43"/>
        <v>7.6840000000000002</v>
      </c>
      <c r="L204" s="10">
        <f t="shared" si="44"/>
        <v>0.59499999999999997</v>
      </c>
    </row>
    <row r="205" spans="1:12" x14ac:dyDescent="0.2">
      <c r="A205" s="13" t="s">
        <v>498</v>
      </c>
      <c r="B205" s="10" t="s">
        <v>424</v>
      </c>
      <c r="C205" s="7">
        <v>180</v>
      </c>
      <c r="D205" s="7">
        <v>1.81</v>
      </c>
      <c r="E205" s="7">
        <v>11.16</v>
      </c>
      <c r="F205" s="7">
        <v>13.95</v>
      </c>
      <c r="G205" s="7">
        <v>0</v>
      </c>
      <c r="H205" s="10">
        <f t="shared" si="40"/>
        <v>153</v>
      </c>
      <c r="I205" s="10">
        <f t="shared" si="41"/>
        <v>1.5385</v>
      </c>
      <c r="J205" s="10">
        <f t="shared" si="42"/>
        <v>9.4860000000000007</v>
      </c>
      <c r="K205" s="10">
        <f t="shared" si="43"/>
        <v>11.8575</v>
      </c>
      <c r="L205" s="10">
        <f t="shared" si="44"/>
        <v>0</v>
      </c>
    </row>
    <row r="206" spans="1:12" x14ac:dyDescent="0.2">
      <c r="A206" s="13" t="s">
        <v>403</v>
      </c>
      <c r="B206" s="10" t="s">
        <v>424</v>
      </c>
      <c r="C206" s="7">
        <v>218</v>
      </c>
      <c r="D206" s="7">
        <v>44.64</v>
      </c>
      <c r="E206" s="7">
        <v>5.7</v>
      </c>
      <c r="F206" s="7">
        <v>2.85</v>
      </c>
      <c r="G206" s="7">
        <v>6.3</v>
      </c>
      <c r="H206" s="10">
        <f t="shared" si="40"/>
        <v>185.3</v>
      </c>
      <c r="I206" s="10">
        <f t="shared" si="41"/>
        <v>37.944000000000003</v>
      </c>
      <c r="J206" s="10">
        <f t="shared" si="42"/>
        <v>4.8449999999999998</v>
      </c>
      <c r="K206" s="10">
        <f t="shared" si="43"/>
        <v>2.4224999999999999</v>
      </c>
      <c r="L206" s="10">
        <f t="shared" si="44"/>
        <v>5.3550000000000004</v>
      </c>
    </row>
    <row r="207" spans="1:12" x14ac:dyDescent="0.2">
      <c r="A207" s="13" t="s">
        <v>404</v>
      </c>
      <c r="B207" s="10" t="s">
        <v>424</v>
      </c>
      <c r="C207" s="7">
        <v>89</v>
      </c>
      <c r="D207" s="7">
        <v>0</v>
      </c>
      <c r="E207" s="7">
        <v>16</v>
      </c>
      <c r="F207" s="7">
        <v>3</v>
      </c>
      <c r="G207" s="7">
        <v>0</v>
      </c>
      <c r="H207" s="10">
        <f t="shared" si="40"/>
        <v>75.650000000000006</v>
      </c>
      <c r="I207" s="10">
        <f t="shared" si="41"/>
        <v>0</v>
      </c>
      <c r="J207" s="10">
        <f t="shared" si="42"/>
        <v>13.6</v>
      </c>
      <c r="K207" s="10">
        <f t="shared" si="43"/>
        <v>2.5499999999999998</v>
      </c>
      <c r="L207" s="10">
        <f t="shared" si="44"/>
        <v>0</v>
      </c>
    </row>
    <row r="208" spans="1:12" x14ac:dyDescent="0.2">
      <c r="A208" s="13" t="s">
        <v>405</v>
      </c>
      <c r="B208" s="10" t="s">
        <v>424</v>
      </c>
      <c r="C208" s="7">
        <v>251</v>
      </c>
      <c r="D208" s="7">
        <v>0</v>
      </c>
      <c r="E208" s="7">
        <v>35.47</v>
      </c>
      <c r="F208" s="7">
        <v>10.99</v>
      </c>
      <c r="G208" s="7">
        <v>0</v>
      </c>
      <c r="H208" s="10">
        <f t="shared" si="40"/>
        <v>213.35</v>
      </c>
      <c r="I208" s="10">
        <f t="shared" si="41"/>
        <v>0</v>
      </c>
      <c r="J208" s="10">
        <f t="shared" si="42"/>
        <v>30.1495</v>
      </c>
      <c r="K208" s="10">
        <f t="shared" si="43"/>
        <v>9.3414999999999999</v>
      </c>
      <c r="L208" s="10">
        <f t="shared" si="44"/>
        <v>0</v>
      </c>
    </row>
    <row r="209" spans="1:12" x14ac:dyDescent="0.2">
      <c r="A209" s="13" t="s">
        <v>499</v>
      </c>
      <c r="B209" s="10" t="s">
        <v>424</v>
      </c>
      <c r="C209" s="7">
        <v>205</v>
      </c>
      <c r="D209" s="7">
        <v>0.1</v>
      </c>
      <c r="E209" s="7">
        <v>24.4</v>
      </c>
      <c r="F209" s="7">
        <v>11.24</v>
      </c>
      <c r="G209" s="7">
        <v>0</v>
      </c>
      <c r="H209" s="10">
        <f t="shared" si="40"/>
        <v>174.25</v>
      </c>
      <c r="I209" s="10">
        <f t="shared" si="41"/>
        <v>8.5000000000000006E-2</v>
      </c>
      <c r="J209" s="10">
        <f t="shared" si="42"/>
        <v>20.74</v>
      </c>
      <c r="K209" s="10">
        <f t="shared" si="43"/>
        <v>9.5540000000000003</v>
      </c>
      <c r="L209" s="10">
        <f t="shared" si="44"/>
        <v>0</v>
      </c>
    </row>
    <row r="210" spans="1:12" x14ac:dyDescent="0.2">
      <c r="A210" s="13" t="s">
        <v>408</v>
      </c>
      <c r="B210" s="10" t="s">
        <v>424</v>
      </c>
      <c r="C210" s="7">
        <v>137</v>
      </c>
      <c r="D210" s="7">
        <v>6.33</v>
      </c>
      <c r="E210" s="7">
        <v>24.01</v>
      </c>
      <c r="F210" s="7">
        <v>0.98</v>
      </c>
      <c r="G210" s="7">
        <v>0</v>
      </c>
      <c r="H210" s="10">
        <f t="shared" si="40"/>
        <v>116.45</v>
      </c>
      <c r="I210" s="10">
        <f t="shared" si="41"/>
        <v>5.3804999999999996</v>
      </c>
      <c r="J210" s="10">
        <f t="shared" si="42"/>
        <v>20.4085</v>
      </c>
      <c r="K210" s="10">
        <f t="shared" si="43"/>
        <v>0.83299999999999996</v>
      </c>
      <c r="L210" s="10">
        <f t="shared" si="44"/>
        <v>0</v>
      </c>
    </row>
    <row r="211" spans="1:12" x14ac:dyDescent="0.2">
      <c r="A211" s="13" t="s">
        <v>688</v>
      </c>
      <c r="B211" s="10" t="s">
        <v>424</v>
      </c>
      <c r="C211" s="7">
        <v>322</v>
      </c>
      <c r="D211" s="7">
        <v>3.59</v>
      </c>
      <c r="E211" s="7">
        <v>15.86</v>
      </c>
      <c r="F211" s="7">
        <v>26.54</v>
      </c>
      <c r="G211" s="7">
        <v>0</v>
      </c>
      <c r="H211" s="10">
        <f>(C211*60)/100</f>
        <v>193.2</v>
      </c>
      <c r="I211" s="10">
        <f>(D211*60)/100</f>
        <v>2.1539999999999999</v>
      </c>
      <c r="J211" s="10">
        <f>(E211*60)/100</f>
        <v>9.5159999999999982</v>
      </c>
      <c r="K211" s="10">
        <f>(F211*60)/100</f>
        <v>15.923999999999999</v>
      </c>
      <c r="L211" s="10">
        <f>(G211*85)/100</f>
        <v>0</v>
      </c>
    </row>
    <row r="212" spans="1:12" x14ac:dyDescent="0.2">
      <c r="A212" s="13" t="s">
        <v>660</v>
      </c>
      <c r="B212" s="10" t="s">
        <v>501</v>
      </c>
      <c r="C212" s="7">
        <v>38</v>
      </c>
      <c r="D212" s="7">
        <v>6.59</v>
      </c>
      <c r="E212" s="7">
        <v>0.42</v>
      </c>
      <c r="F212" s="7">
        <v>1.04</v>
      </c>
      <c r="G212" s="7">
        <v>0.4</v>
      </c>
      <c r="H212" s="10">
        <f t="shared" ref="H212:H225" si="45">(C212*200)/100</f>
        <v>76</v>
      </c>
      <c r="I212" s="10">
        <f t="shared" ref="I212:I225" si="46">(D212*200)/100</f>
        <v>13.18</v>
      </c>
      <c r="J212" s="10">
        <f t="shared" ref="J212:J225" si="47">(E212*200)/100</f>
        <v>0.84</v>
      </c>
      <c r="K212" s="10">
        <f t="shared" ref="K212:K225" si="48">(F212*200)/100</f>
        <v>2.08</v>
      </c>
      <c r="L212" s="10">
        <f t="shared" ref="L212:L225" si="49">(G212*200)/100</f>
        <v>0.8</v>
      </c>
    </row>
    <row r="213" spans="1:12" x14ac:dyDescent="0.2">
      <c r="A213" s="13" t="s">
        <v>661</v>
      </c>
      <c r="B213" s="10" t="s">
        <v>501</v>
      </c>
      <c r="C213" s="7">
        <v>15</v>
      </c>
      <c r="D213" s="7">
        <v>0.57999999999999996</v>
      </c>
      <c r="E213" s="7">
        <v>0.59</v>
      </c>
      <c r="F213" s="7">
        <v>1.1000000000000001</v>
      </c>
      <c r="G213" s="7">
        <v>0</v>
      </c>
      <c r="H213" s="10">
        <f t="shared" si="45"/>
        <v>30</v>
      </c>
      <c r="I213" s="10">
        <f t="shared" si="46"/>
        <v>1.1599999999999999</v>
      </c>
      <c r="J213" s="10">
        <f t="shared" si="47"/>
        <v>1.18</v>
      </c>
      <c r="K213" s="10">
        <f t="shared" si="48"/>
        <v>2.2000000000000002</v>
      </c>
      <c r="L213" s="10">
        <f t="shared" si="49"/>
        <v>0</v>
      </c>
    </row>
    <row r="214" spans="1:12" x14ac:dyDescent="0.2">
      <c r="A214" s="13" t="s">
        <v>662</v>
      </c>
      <c r="B214" s="10" t="s">
        <v>501</v>
      </c>
      <c r="C214" s="7">
        <v>47</v>
      </c>
      <c r="D214" s="7">
        <v>9.17</v>
      </c>
      <c r="E214" s="7">
        <v>0.28000000000000003</v>
      </c>
      <c r="F214" s="7">
        <v>0.97</v>
      </c>
      <c r="G214" s="7">
        <v>0.3</v>
      </c>
      <c r="H214" s="10">
        <f t="shared" si="45"/>
        <v>94</v>
      </c>
      <c r="I214" s="10">
        <f t="shared" si="46"/>
        <v>18.34</v>
      </c>
      <c r="J214" s="10">
        <f t="shared" si="47"/>
        <v>0.56000000000000005</v>
      </c>
      <c r="K214" s="10">
        <f t="shared" si="48"/>
        <v>1.94</v>
      </c>
      <c r="L214" s="10">
        <f t="shared" si="49"/>
        <v>0.6</v>
      </c>
    </row>
    <row r="215" spans="1:12" x14ac:dyDescent="0.2">
      <c r="A215" s="13" t="s">
        <v>663</v>
      </c>
      <c r="B215" s="10" t="s">
        <v>501</v>
      </c>
      <c r="C215" s="7">
        <v>69</v>
      </c>
      <c r="D215" s="7">
        <v>4.45</v>
      </c>
      <c r="E215" s="7">
        <v>3.56</v>
      </c>
      <c r="F215" s="7">
        <v>4.1399999999999997</v>
      </c>
      <c r="G215" s="7">
        <v>0</v>
      </c>
      <c r="H215" s="10">
        <f t="shared" si="45"/>
        <v>138</v>
      </c>
      <c r="I215" s="10">
        <f t="shared" si="46"/>
        <v>8.9</v>
      </c>
      <c r="J215" s="10">
        <f t="shared" si="47"/>
        <v>7.12</v>
      </c>
      <c r="K215" s="10">
        <f t="shared" si="48"/>
        <v>8.2799999999999994</v>
      </c>
      <c r="L215" s="10">
        <f t="shared" si="49"/>
        <v>0</v>
      </c>
    </row>
    <row r="216" spans="1:12" x14ac:dyDescent="0.2">
      <c r="A216" s="13" t="s">
        <v>664</v>
      </c>
      <c r="B216" s="10" t="s">
        <v>501</v>
      </c>
      <c r="C216" s="7">
        <v>230</v>
      </c>
      <c r="D216" s="7">
        <v>5.54</v>
      </c>
      <c r="E216" s="7">
        <v>2.29</v>
      </c>
      <c r="F216" s="7">
        <v>23.84</v>
      </c>
      <c r="G216" s="7">
        <v>2.2000000000000002</v>
      </c>
      <c r="H216" s="10">
        <f t="shared" si="45"/>
        <v>460</v>
      </c>
      <c r="I216" s="10">
        <f t="shared" si="46"/>
        <v>11.08</v>
      </c>
      <c r="J216" s="10">
        <f t="shared" si="47"/>
        <v>4.58</v>
      </c>
      <c r="K216" s="10">
        <f t="shared" si="48"/>
        <v>47.68</v>
      </c>
      <c r="L216" s="10">
        <f t="shared" si="49"/>
        <v>4.4000000000000004</v>
      </c>
    </row>
    <row r="217" spans="1:12" x14ac:dyDescent="0.2">
      <c r="A217" s="13" t="s">
        <v>665</v>
      </c>
      <c r="B217" s="10" t="s">
        <v>501</v>
      </c>
      <c r="C217" s="7">
        <v>43</v>
      </c>
      <c r="D217" s="7">
        <v>4.92</v>
      </c>
      <c r="E217" s="7">
        <v>2.6</v>
      </c>
      <c r="F217" s="7">
        <v>1.47</v>
      </c>
      <c r="G217" s="7">
        <v>0.2</v>
      </c>
      <c r="H217" s="10">
        <f t="shared" si="45"/>
        <v>86</v>
      </c>
      <c r="I217" s="10">
        <f t="shared" si="46"/>
        <v>9.84</v>
      </c>
      <c r="J217" s="10">
        <f t="shared" si="47"/>
        <v>5.2</v>
      </c>
      <c r="K217" s="10">
        <f t="shared" si="48"/>
        <v>2.94</v>
      </c>
      <c r="L217" s="10">
        <f t="shared" si="49"/>
        <v>0.4</v>
      </c>
    </row>
    <row r="218" spans="1:12" x14ac:dyDescent="0.2">
      <c r="A218" s="13" t="s">
        <v>666</v>
      </c>
      <c r="B218" s="10" t="s">
        <v>501</v>
      </c>
      <c r="C218" s="7">
        <v>34</v>
      </c>
      <c r="D218" s="7">
        <v>4.96</v>
      </c>
      <c r="E218" s="7">
        <v>3.37</v>
      </c>
      <c r="F218" s="7">
        <v>0.08</v>
      </c>
      <c r="G218" s="7">
        <v>0</v>
      </c>
      <c r="H218" s="10">
        <f t="shared" si="45"/>
        <v>68</v>
      </c>
      <c r="I218" s="10">
        <f t="shared" si="46"/>
        <v>9.92</v>
      </c>
      <c r="J218" s="10">
        <f t="shared" si="47"/>
        <v>6.74</v>
      </c>
      <c r="K218" s="10">
        <f t="shared" si="48"/>
        <v>0.16</v>
      </c>
      <c r="L218" s="10">
        <f t="shared" si="49"/>
        <v>0</v>
      </c>
    </row>
    <row r="219" spans="1:12" x14ac:dyDescent="0.2">
      <c r="A219" s="13" t="s">
        <v>667</v>
      </c>
      <c r="B219" s="10" t="s">
        <v>501</v>
      </c>
      <c r="C219" s="7">
        <v>61</v>
      </c>
      <c r="D219" s="7">
        <v>4.8</v>
      </c>
      <c r="E219" s="7">
        <v>3.15</v>
      </c>
      <c r="F219" s="7">
        <v>3.25</v>
      </c>
      <c r="G219" s="7">
        <v>0</v>
      </c>
      <c r="H219" s="10">
        <f t="shared" si="45"/>
        <v>122</v>
      </c>
      <c r="I219" s="10">
        <f t="shared" si="46"/>
        <v>9.6</v>
      </c>
      <c r="J219" s="10">
        <f t="shared" si="47"/>
        <v>6.3</v>
      </c>
      <c r="K219" s="10">
        <f t="shared" si="48"/>
        <v>6.5</v>
      </c>
      <c r="L219" s="10">
        <f t="shared" si="49"/>
        <v>0</v>
      </c>
    </row>
    <row r="220" spans="1:12" x14ac:dyDescent="0.2">
      <c r="A220" s="13" t="s">
        <v>668</v>
      </c>
      <c r="B220" s="10" t="s">
        <v>501</v>
      </c>
      <c r="C220" s="7">
        <v>61</v>
      </c>
      <c r="D220" s="7">
        <v>4.8</v>
      </c>
      <c r="E220" s="7">
        <v>3.15</v>
      </c>
      <c r="F220" s="7">
        <v>3.25</v>
      </c>
      <c r="G220" s="7">
        <v>0</v>
      </c>
      <c r="H220" s="10">
        <f t="shared" si="45"/>
        <v>122</v>
      </c>
      <c r="I220" s="10">
        <f t="shared" si="46"/>
        <v>9.6</v>
      </c>
      <c r="J220" s="10">
        <f t="shared" si="47"/>
        <v>6.3</v>
      </c>
      <c r="K220" s="10">
        <f t="shared" si="48"/>
        <v>6.5</v>
      </c>
      <c r="L220" s="10">
        <f t="shared" si="49"/>
        <v>0</v>
      </c>
    </row>
    <row r="221" spans="1:12" x14ac:dyDescent="0.2">
      <c r="A221" s="12" t="s">
        <v>669</v>
      </c>
      <c r="B221" s="10" t="s">
        <v>501</v>
      </c>
      <c r="C221" s="9">
        <v>78</v>
      </c>
      <c r="D221" s="9">
        <v>11.35</v>
      </c>
      <c r="E221" s="9">
        <v>7.55</v>
      </c>
      <c r="F221" s="9">
        <v>0.2</v>
      </c>
      <c r="G221" s="9">
        <v>0</v>
      </c>
      <c r="H221" s="10">
        <f t="shared" si="45"/>
        <v>156</v>
      </c>
      <c r="I221" s="10">
        <f t="shared" si="46"/>
        <v>22.7</v>
      </c>
      <c r="J221" s="10">
        <f t="shared" si="47"/>
        <v>15.1</v>
      </c>
      <c r="K221" s="10">
        <f t="shared" si="48"/>
        <v>0.4</v>
      </c>
      <c r="L221" s="10">
        <f t="shared" si="49"/>
        <v>0</v>
      </c>
    </row>
    <row r="222" spans="1:12" x14ac:dyDescent="0.2">
      <c r="A222" s="13" t="s">
        <v>670</v>
      </c>
      <c r="B222" s="10" t="s">
        <v>501</v>
      </c>
      <c r="C222" s="7">
        <v>134</v>
      </c>
      <c r="D222" s="7">
        <v>10.039999999999999</v>
      </c>
      <c r="E222" s="7">
        <v>6.81</v>
      </c>
      <c r="F222" s="7">
        <v>7.56</v>
      </c>
      <c r="G222" s="7">
        <v>0</v>
      </c>
      <c r="H222" s="10">
        <f t="shared" si="45"/>
        <v>268</v>
      </c>
      <c r="I222" s="10">
        <f t="shared" si="46"/>
        <v>20.079999999999998</v>
      </c>
      <c r="J222" s="10">
        <f t="shared" si="47"/>
        <v>13.62</v>
      </c>
      <c r="K222" s="10">
        <f t="shared" si="48"/>
        <v>15.12</v>
      </c>
      <c r="L222" s="10">
        <f t="shared" si="49"/>
        <v>0</v>
      </c>
    </row>
    <row r="223" spans="1:12" x14ac:dyDescent="0.2">
      <c r="A223" s="13" t="s">
        <v>671</v>
      </c>
      <c r="B223" s="10" t="s">
        <v>501</v>
      </c>
      <c r="C223" s="7">
        <v>42</v>
      </c>
      <c r="D223" s="7">
        <v>4.99</v>
      </c>
      <c r="E223" s="7">
        <v>3.37</v>
      </c>
      <c r="F223" s="7">
        <v>0.97</v>
      </c>
      <c r="G223" s="7">
        <v>0</v>
      </c>
      <c r="H223" s="10">
        <f t="shared" si="45"/>
        <v>84</v>
      </c>
      <c r="I223" s="10">
        <f t="shared" si="46"/>
        <v>9.98</v>
      </c>
      <c r="J223" s="10">
        <f t="shared" si="47"/>
        <v>6.74</v>
      </c>
      <c r="K223" s="10">
        <f t="shared" si="48"/>
        <v>1.94</v>
      </c>
      <c r="L223" s="10">
        <f t="shared" si="49"/>
        <v>0</v>
      </c>
    </row>
    <row r="224" spans="1:12" x14ac:dyDescent="0.2">
      <c r="A224" s="13" t="s">
        <v>672</v>
      </c>
      <c r="B224" s="10" t="s">
        <v>501</v>
      </c>
      <c r="C224" s="7">
        <v>50</v>
      </c>
      <c r="D224" s="7">
        <v>4.8</v>
      </c>
      <c r="E224" s="7">
        <v>3.3</v>
      </c>
      <c r="F224" s="7">
        <v>1.98</v>
      </c>
      <c r="G224" s="7">
        <v>0</v>
      </c>
      <c r="H224" s="10">
        <f t="shared" si="45"/>
        <v>100</v>
      </c>
      <c r="I224" s="10">
        <f t="shared" si="46"/>
        <v>9.6</v>
      </c>
      <c r="J224" s="10">
        <f t="shared" si="47"/>
        <v>6.6</v>
      </c>
      <c r="K224" s="10">
        <f t="shared" si="48"/>
        <v>3.96</v>
      </c>
      <c r="L224" s="10">
        <f t="shared" si="49"/>
        <v>0</v>
      </c>
    </row>
    <row r="225" spans="1:12" x14ac:dyDescent="0.2">
      <c r="A225" s="13" t="s">
        <v>673</v>
      </c>
      <c r="B225" s="10" t="s">
        <v>501</v>
      </c>
      <c r="C225" s="7">
        <v>61</v>
      </c>
      <c r="D225" s="7">
        <v>4.8</v>
      </c>
      <c r="E225" s="7">
        <v>3.15</v>
      </c>
      <c r="F225" s="7">
        <v>3.25</v>
      </c>
      <c r="G225" s="7">
        <v>0</v>
      </c>
      <c r="H225" s="10">
        <f t="shared" si="45"/>
        <v>122</v>
      </c>
      <c r="I225" s="10">
        <f t="shared" si="46"/>
        <v>9.6</v>
      </c>
      <c r="J225" s="10">
        <f t="shared" si="47"/>
        <v>6.3</v>
      </c>
      <c r="K225" s="10">
        <f t="shared" si="48"/>
        <v>6.5</v>
      </c>
      <c r="L225" s="10">
        <f t="shared" si="49"/>
        <v>0</v>
      </c>
    </row>
    <row r="226" spans="1:12" x14ac:dyDescent="0.2">
      <c r="A226" s="13" t="s">
        <v>318</v>
      </c>
      <c r="B226" s="10" t="s">
        <v>501</v>
      </c>
      <c r="C226" s="7">
        <v>307</v>
      </c>
      <c r="D226" s="7">
        <v>8.85</v>
      </c>
      <c r="E226" s="7">
        <v>16.09</v>
      </c>
      <c r="F226" s="7">
        <v>23.06</v>
      </c>
      <c r="G226" s="7">
        <v>0</v>
      </c>
      <c r="H226" s="10">
        <f t="shared" ref="H226:H265" si="50">(C226*28)/100</f>
        <v>85.96</v>
      </c>
      <c r="I226" s="10">
        <f t="shared" ref="I226:I265" si="51">(D226*28)/100</f>
        <v>2.4779999999999998</v>
      </c>
      <c r="J226" s="10">
        <f t="shared" ref="J226:J265" si="52">(E226*28)/100</f>
        <v>4.5051999999999994</v>
      </c>
      <c r="K226" s="10">
        <f t="shared" ref="K226:K265" si="53">(F226*28)/100</f>
        <v>6.4567999999999994</v>
      </c>
      <c r="L226" s="10">
        <f t="shared" ref="L226:L265" si="54">(G226*28)/100</f>
        <v>0</v>
      </c>
    </row>
    <row r="227" spans="1:12" x14ac:dyDescent="0.2">
      <c r="A227" s="13" t="s">
        <v>319</v>
      </c>
      <c r="B227" s="10" t="s">
        <v>501</v>
      </c>
      <c r="C227" s="7">
        <v>353</v>
      </c>
      <c r="D227" s="7">
        <v>2.34</v>
      </c>
      <c r="E227" s="7">
        <v>21.4</v>
      </c>
      <c r="F227" s="7">
        <v>28.74</v>
      </c>
      <c r="G227" s="7">
        <v>0</v>
      </c>
      <c r="H227" s="10">
        <f t="shared" si="50"/>
        <v>98.84</v>
      </c>
      <c r="I227" s="10">
        <f t="shared" si="51"/>
        <v>0.6552</v>
      </c>
      <c r="J227" s="10">
        <f t="shared" si="52"/>
        <v>5.9919999999999991</v>
      </c>
      <c r="K227" s="10">
        <f t="shared" si="53"/>
        <v>8.0471999999999984</v>
      </c>
      <c r="L227" s="10">
        <f t="shared" si="54"/>
        <v>0</v>
      </c>
    </row>
    <row r="228" spans="1:12" x14ac:dyDescent="0.2">
      <c r="A228" s="13" t="s">
        <v>320</v>
      </c>
      <c r="B228" s="10" t="s">
        <v>501</v>
      </c>
      <c r="C228" s="7">
        <v>314</v>
      </c>
      <c r="D228" s="7">
        <v>0</v>
      </c>
      <c r="E228" s="7">
        <v>23</v>
      </c>
      <c r="F228" s="7">
        <v>25</v>
      </c>
      <c r="G228" s="7">
        <v>0</v>
      </c>
      <c r="H228" s="10">
        <f t="shared" si="50"/>
        <v>87.92</v>
      </c>
      <c r="I228" s="10">
        <f t="shared" si="51"/>
        <v>0</v>
      </c>
      <c r="J228" s="10">
        <f t="shared" si="52"/>
        <v>6.44</v>
      </c>
      <c r="K228" s="10">
        <f t="shared" si="53"/>
        <v>7</v>
      </c>
      <c r="L228" s="10">
        <f t="shared" si="54"/>
        <v>0</v>
      </c>
    </row>
    <row r="229" spans="1:12" x14ac:dyDescent="0.2">
      <c r="A229" s="13" t="s">
        <v>321</v>
      </c>
      <c r="B229" s="10" t="s">
        <v>501</v>
      </c>
      <c r="C229" s="7">
        <v>68</v>
      </c>
      <c r="D229" s="7">
        <v>3</v>
      </c>
      <c r="E229" s="7">
        <v>10</v>
      </c>
      <c r="F229" s="7">
        <v>2</v>
      </c>
      <c r="G229" s="7">
        <v>0</v>
      </c>
      <c r="H229" s="10">
        <f t="shared" si="50"/>
        <v>19.04</v>
      </c>
      <c r="I229" s="10">
        <f t="shared" si="51"/>
        <v>0.84</v>
      </c>
      <c r="J229" s="10">
        <f t="shared" si="52"/>
        <v>2.8</v>
      </c>
      <c r="K229" s="10">
        <f t="shared" si="53"/>
        <v>0.56000000000000005</v>
      </c>
      <c r="L229" s="10">
        <f t="shared" si="54"/>
        <v>0</v>
      </c>
    </row>
    <row r="230" spans="1:12" x14ac:dyDescent="0.2">
      <c r="A230" s="13" t="s">
        <v>322</v>
      </c>
      <c r="B230" s="10" t="s">
        <v>501</v>
      </c>
      <c r="C230" s="7">
        <v>334</v>
      </c>
      <c r="D230" s="7">
        <v>0.45</v>
      </c>
      <c r="E230" s="7">
        <v>20.75</v>
      </c>
      <c r="F230" s="7">
        <v>27.68</v>
      </c>
      <c r="G230" s="7">
        <v>0</v>
      </c>
      <c r="H230" s="10">
        <f t="shared" si="50"/>
        <v>93.52</v>
      </c>
      <c r="I230" s="10">
        <f t="shared" si="51"/>
        <v>0.126</v>
      </c>
      <c r="J230" s="10">
        <f t="shared" si="52"/>
        <v>5.81</v>
      </c>
      <c r="K230" s="10">
        <f t="shared" si="53"/>
        <v>7.7504</v>
      </c>
      <c r="L230" s="10">
        <f t="shared" si="54"/>
        <v>0</v>
      </c>
    </row>
    <row r="231" spans="1:12" x14ac:dyDescent="0.2">
      <c r="A231" s="13" t="s">
        <v>323</v>
      </c>
      <c r="B231" s="10" t="s">
        <v>501</v>
      </c>
      <c r="C231" s="7">
        <v>167</v>
      </c>
      <c r="D231" s="7">
        <v>3</v>
      </c>
      <c r="E231" s="7">
        <v>11</v>
      </c>
      <c r="F231" s="7">
        <v>11</v>
      </c>
      <c r="G231" s="7">
        <v>0</v>
      </c>
      <c r="H231" s="10">
        <f t="shared" si="50"/>
        <v>46.76</v>
      </c>
      <c r="I231" s="10">
        <f t="shared" si="51"/>
        <v>0.84</v>
      </c>
      <c r="J231" s="10">
        <f t="shared" si="52"/>
        <v>3.08</v>
      </c>
      <c r="K231" s="10">
        <f t="shared" si="53"/>
        <v>3.08</v>
      </c>
      <c r="L231" s="10">
        <f t="shared" si="54"/>
        <v>0</v>
      </c>
    </row>
    <row r="232" spans="1:12" x14ac:dyDescent="0.2">
      <c r="A232" s="13" t="s">
        <v>324</v>
      </c>
      <c r="B232" s="10" t="s">
        <v>501</v>
      </c>
      <c r="C232" s="7">
        <v>250</v>
      </c>
      <c r="D232" s="7">
        <v>2</v>
      </c>
      <c r="E232" s="7">
        <v>17</v>
      </c>
      <c r="F232" s="7">
        <v>18</v>
      </c>
      <c r="G232" s="7">
        <v>0</v>
      </c>
      <c r="H232" s="10">
        <f t="shared" si="50"/>
        <v>70</v>
      </c>
      <c r="I232" s="10">
        <f t="shared" si="51"/>
        <v>0.56000000000000005</v>
      </c>
      <c r="J232" s="10">
        <f t="shared" si="52"/>
        <v>4.76</v>
      </c>
      <c r="K232" s="10">
        <f t="shared" si="53"/>
        <v>5.04</v>
      </c>
      <c r="L232" s="10">
        <f t="shared" si="54"/>
        <v>0</v>
      </c>
    </row>
    <row r="233" spans="1:12" x14ac:dyDescent="0.2">
      <c r="A233" s="13" t="s">
        <v>325</v>
      </c>
      <c r="B233" s="10" t="s">
        <v>501</v>
      </c>
      <c r="C233" s="7">
        <v>300</v>
      </c>
      <c r="D233" s="7">
        <v>0.46</v>
      </c>
      <c r="E233" s="7">
        <v>19.8</v>
      </c>
      <c r="F233" s="7">
        <v>24.26</v>
      </c>
      <c r="G233" s="7">
        <v>0</v>
      </c>
      <c r="H233" s="10">
        <f t="shared" si="50"/>
        <v>84</v>
      </c>
      <c r="I233" s="10">
        <f t="shared" si="51"/>
        <v>0.1288</v>
      </c>
      <c r="J233" s="10">
        <f t="shared" si="52"/>
        <v>5.5439999999999996</v>
      </c>
      <c r="K233" s="10">
        <f t="shared" si="53"/>
        <v>6.7928000000000006</v>
      </c>
      <c r="L233" s="10">
        <f t="shared" si="54"/>
        <v>0</v>
      </c>
    </row>
    <row r="234" spans="1:12" x14ac:dyDescent="0.2">
      <c r="A234" s="13" t="s">
        <v>326</v>
      </c>
      <c r="B234" s="10" t="s">
        <v>501</v>
      </c>
      <c r="C234" s="7">
        <v>404</v>
      </c>
      <c r="D234" s="7">
        <v>3.09</v>
      </c>
      <c r="E234" s="7">
        <v>22.87</v>
      </c>
      <c r="F234" s="7">
        <v>33.31</v>
      </c>
      <c r="G234" s="7">
        <v>0</v>
      </c>
      <c r="H234" s="10">
        <f t="shared" si="50"/>
        <v>113.12</v>
      </c>
      <c r="I234" s="10">
        <f t="shared" si="51"/>
        <v>0.86519999999999997</v>
      </c>
      <c r="J234" s="10">
        <f t="shared" si="52"/>
        <v>6.4036</v>
      </c>
      <c r="K234" s="10">
        <f t="shared" si="53"/>
        <v>9.3268000000000004</v>
      </c>
      <c r="L234" s="10">
        <f t="shared" si="54"/>
        <v>0</v>
      </c>
    </row>
    <row r="235" spans="1:12" x14ac:dyDescent="0.2">
      <c r="A235" s="13" t="s">
        <v>327</v>
      </c>
      <c r="B235" s="10" t="s">
        <v>501</v>
      </c>
      <c r="C235" s="7">
        <v>374</v>
      </c>
      <c r="D235" s="7">
        <v>5.56</v>
      </c>
      <c r="E235" s="7">
        <v>21.56</v>
      </c>
      <c r="F235" s="7">
        <v>29.68</v>
      </c>
      <c r="G235" s="7">
        <v>0</v>
      </c>
      <c r="H235" s="10">
        <f t="shared" si="50"/>
        <v>104.72</v>
      </c>
      <c r="I235" s="10">
        <f t="shared" si="51"/>
        <v>1.5567999999999997</v>
      </c>
      <c r="J235" s="10">
        <f t="shared" si="52"/>
        <v>6.0367999999999995</v>
      </c>
      <c r="K235" s="10">
        <f t="shared" si="53"/>
        <v>8.3103999999999996</v>
      </c>
      <c r="L235" s="10">
        <f t="shared" si="54"/>
        <v>0</v>
      </c>
    </row>
    <row r="236" spans="1:12" x14ac:dyDescent="0.2">
      <c r="A236" s="13" t="s">
        <v>328</v>
      </c>
      <c r="B236" s="10" t="s">
        <v>501</v>
      </c>
      <c r="C236" s="7">
        <v>394</v>
      </c>
      <c r="D236" s="7">
        <v>2.57</v>
      </c>
      <c r="E236" s="7">
        <v>23.76</v>
      </c>
      <c r="F236" s="7">
        <v>32.11</v>
      </c>
      <c r="G236" s="7">
        <v>0</v>
      </c>
      <c r="H236" s="10">
        <f t="shared" si="50"/>
        <v>110.32</v>
      </c>
      <c r="I236" s="10">
        <f t="shared" si="51"/>
        <v>0.71959999999999991</v>
      </c>
      <c r="J236" s="10">
        <f t="shared" si="52"/>
        <v>6.6528000000000009</v>
      </c>
      <c r="K236" s="10">
        <f t="shared" si="53"/>
        <v>8.9908000000000001</v>
      </c>
      <c r="L236" s="10">
        <f t="shared" si="54"/>
        <v>0</v>
      </c>
    </row>
    <row r="237" spans="1:12" x14ac:dyDescent="0.2">
      <c r="A237" s="13" t="s">
        <v>329</v>
      </c>
      <c r="B237" s="10" t="s">
        <v>501</v>
      </c>
      <c r="C237" s="7">
        <v>424</v>
      </c>
      <c r="D237" s="7">
        <v>5.89</v>
      </c>
      <c r="E237" s="7">
        <v>17.87</v>
      </c>
      <c r="F237" s="7">
        <v>37.72</v>
      </c>
      <c r="G237" s="7">
        <v>1.5</v>
      </c>
      <c r="H237" s="10">
        <f t="shared" si="50"/>
        <v>118.72</v>
      </c>
      <c r="I237" s="10">
        <f t="shared" si="51"/>
        <v>1.6491999999999998</v>
      </c>
      <c r="J237" s="10">
        <f t="shared" si="52"/>
        <v>5.0036000000000005</v>
      </c>
      <c r="K237" s="10">
        <f t="shared" si="53"/>
        <v>10.561599999999999</v>
      </c>
      <c r="L237" s="10">
        <f t="shared" si="54"/>
        <v>0.42</v>
      </c>
    </row>
    <row r="238" spans="1:12" x14ac:dyDescent="0.2">
      <c r="A238" s="13" t="s">
        <v>330</v>
      </c>
      <c r="B238" s="10" t="s">
        <v>501</v>
      </c>
      <c r="C238" s="7">
        <v>366</v>
      </c>
      <c r="D238" s="7">
        <v>3.97</v>
      </c>
      <c r="E238" s="7">
        <v>20</v>
      </c>
      <c r="F238" s="7">
        <v>30</v>
      </c>
      <c r="G238" s="7">
        <v>0</v>
      </c>
      <c r="H238" s="10">
        <f t="shared" si="50"/>
        <v>102.48</v>
      </c>
      <c r="I238" s="10">
        <f t="shared" si="51"/>
        <v>1.1116000000000001</v>
      </c>
      <c r="J238" s="10">
        <f t="shared" si="52"/>
        <v>5.6</v>
      </c>
      <c r="K238" s="10">
        <f t="shared" si="53"/>
        <v>8.4</v>
      </c>
      <c r="L238" s="10">
        <f t="shared" si="54"/>
        <v>0</v>
      </c>
    </row>
    <row r="239" spans="1:12" x14ac:dyDescent="0.2">
      <c r="A239" s="13" t="s">
        <v>331</v>
      </c>
      <c r="B239" s="10" t="s">
        <v>501</v>
      </c>
      <c r="C239" s="7">
        <v>350</v>
      </c>
      <c r="D239" s="7">
        <v>5.52</v>
      </c>
      <c r="E239" s="7">
        <v>6.15</v>
      </c>
      <c r="F239" s="7">
        <v>34.44</v>
      </c>
      <c r="G239" s="7">
        <v>0</v>
      </c>
      <c r="H239" s="10">
        <f t="shared" si="50"/>
        <v>98</v>
      </c>
      <c r="I239" s="10">
        <f t="shared" si="51"/>
        <v>1.5456000000000001</v>
      </c>
      <c r="J239" s="10">
        <f t="shared" si="52"/>
        <v>1.7220000000000002</v>
      </c>
      <c r="K239" s="10">
        <f t="shared" si="53"/>
        <v>9.6432000000000002</v>
      </c>
      <c r="L239" s="10">
        <f t="shared" si="54"/>
        <v>0</v>
      </c>
    </row>
    <row r="240" spans="1:12" x14ac:dyDescent="0.2">
      <c r="A240" s="13" t="s">
        <v>332</v>
      </c>
      <c r="B240" s="10" t="s">
        <v>501</v>
      </c>
      <c r="C240" s="7">
        <v>360</v>
      </c>
      <c r="D240" s="7">
        <v>0.76</v>
      </c>
      <c r="E240" s="7">
        <v>23.52</v>
      </c>
      <c r="F240" s="7">
        <v>28.85</v>
      </c>
      <c r="G240" s="7">
        <v>0</v>
      </c>
      <c r="H240" s="10">
        <f t="shared" si="50"/>
        <v>100.8</v>
      </c>
      <c r="I240" s="10">
        <f t="shared" si="51"/>
        <v>0.21280000000000002</v>
      </c>
      <c r="J240" s="10">
        <f t="shared" si="52"/>
        <v>6.5855999999999995</v>
      </c>
      <c r="K240" s="10">
        <f t="shared" si="53"/>
        <v>8.0780000000000012</v>
      </c>
      <c r="L240" s="10">
        <f t="shared" si="54"/>
        <v>0</v>
      </c>
    </row>
    <row r="241" spans="1:12" x14ac:dyDescent="0.2">
      <c r="A241" s="13" t="s">
        <v>333</v>
      </c>
      <c r="B241" s="10" t="s">
        <v>501</v>
      </c>
      <c r="C241" s="7">
        <v>367</v>
      </c>
      <c r="D241" s="7">
        <v>0</v>
      </c>
      <c r="E241" s="7">
        <v>27.3</v>
      </c>
      <c r="F241" s="7">
        <v>28.8</v>
      </c>
      <c r="G241" s="7">
        <v>0</v>
      </c>
      <c r="H241" s="10">
        <f t="shared" si="50"/>
        <v>102.76</v>
      </c>
      <c r="I241" s="10">
        <f t="shared" si="51"/>
        <v>0</v>
      </c>
      <c r="J241" s="10">
        <f t="shared" si="52"/>
        <v>7.6440000000000001</v>
      </c>
      <c r="K241" s="10">
        <f t="shared" si="53"/>
        <v>8.0640000000000001</v>
      </c>
      <c r="L241" s="10">
        <f t="shared" si="54"/>
        <v>0</v>
      </c>
    </row>
    <row r="242" spans="1:12" x14ac:dyDescent="0.2">
      <c r="A242" s="13" t="s">
        <v>334</v>
      </c>
      <c r="B242" s="10" t="s">
        <v>501</v>
      </c>
      <c r="C242" s="7">
        <v>264</v>
      </c>
      <c r="D242" s="7">
        <v>4.09</v>
      </c>
      <c r="E242" s="7">
        <v>14.21</v>
      </c>
      <c r="F242" s="7">
        <v>21.28</v>
      </c>
      <c r="G242" s="7">
        <v>0</v>
      </c>
      <c r="H242" s="10">
        <f t="shared" si="50"/>
        <v>73.92</v>
      </c>
      <c r="I242" s="10">
        <f t="shared" si="51"/>
        <v>1.1452</v>
      </c>
      <c r="J242" s="10">
        <f t="shared" si="52"/>
        <v>3.9788000000000001</v>
      </c>
      <c r="K242" s="10">
        <f t="shared" si="53"/>
        <v>5.9584000000000001</v>
      </c>
      <c r="L242" s="10">
        <f t="shared" si="54"/>
        <v>0</v>
      </c>
    </row>
    <row r="243" spans="1:12" x14ac:dyDescent="0.2">
      <c r="A243" s="13" t="s">
        <v>335</v>
      </c>
      <c r="B243" s="10" t="s">
        <v>501</v>
      </c>
      <c r="C243" s="7">
        <v>389</v>
      </c>
      <c r="D243" s="7">
        <v>1.55</v>
      </c>
      <c r="E243" s="7">
        <v>25.6</v>
      </c>
      <c r="F243" s="7">
        <v>31.14</v>
      </c>
      <c r="G243" s="7">
        <v>0</v>
      </c>
      <c r="H243" s="10">
        <f t="shared" si="50"/>
        <v>108.92</v>
      </c>
      <c r="I243" s="10">
        <f t="shared" si="51"/>
        <v>0.434</v>
      </c>
      <c r="J243" s="10">
        <f t="shared" si="52"/>
        <v>7.168000000000001</v>
      </c>
      <c r="K243" s="10">
        <f t="shared" si="53"/>
        <v>8.7192000000000007</v>
      </c>
      <c r="L243" s="10">
        <f t="shared" si="54"/>
        <v>0</v>
      </c>
    </row>
    <row r="244" spans="1:12" x14ac:dyDescent="0.2">
      <c r="A244" s="13" t="s">
        <v>336</v>
      </c>
      <c r="B244" s="10" t="s">
        <v>501</v>
      </c>
      <c r="C244" s="7">
        <v>175</v>
      </c>
      <c r="D244" s="7">
        <v>4</v>
      </c>
      <c r="E244" s="7">
        <v>15</v>
      </c>
      <c r="F244" s="7">
        <v>11</v>
      </c>
      <c r="G244" s="7">
        <v>0</v>
      </c>
      <c r="H244" s="10">
        <f t="shared" si="50"/>
        <v>49</v>
      </c>
      <c r="I244" s="10">
        <f t="shared" si="51"/>
        <v>1.1200000000000001</v>
      </c>
      <c r="J244" s="10">
        <f t="shared" si="52"/>
        <v>4.2</v>
      </c>
      <c r="K244" s="10">
        <f t="shared" si="53"/>
        <v>3.08</v>
      </c>
      <c r="L244" s="10">
        <f t="shared" si="54"/>
        <v>0</v>
      </c>
    </row>
    <row r="245" spans="1:12" x14ac:dyDescent="0.2">
      <c r="A245" s="13" t="s">
        <v>337</v>
      </c>
      <c r="B245" s="10" t="s">
        <v>501</v>
      </c>
      <c r="C245" s="7">
        <v>357</v>
      </c>
      <c r="D245" s="7">
        <v>1.67</v>
      </c>
      <c r="E245" s="7">
        <v>24.98</v>
      </c>
      <c r="F245" s="7">
        <v>27.69</v>
      </c>
      <c r="G245" s="7">
        <v>0</v>
      </c>
      <c r="H245" s="10">
        <f t="shared" si="50"/>
        <v>99.96</v>
      </c>
      <c r="I245" s="10">
        <f t="shared" si="51"/>
        <v>0.46759999999999996</v>
      </c>
      <c r="J245" s="10">
        <f t="shared" si="52"/>
        <v>6.9944000000000006</v>
      </c>
      <c r="K245" s="10">
        <f t="shared" si="53"/>
        <v>7.7532000000000005</v>
      </c>
      <c r="L245" s="10">
        <f t="shared" si="54"/>
        <v>0</v>
      </c>
    </row>
    <row r="246" spans="1:12" x14ac:dyDescent="0.2">
      <c r="A246" s="13" t="s">
        <v>338</v>
      </c>
      <c r="B246" s="10" t="s">
        <v>501</v>
      </c>
      <c r="C246" s="7">
        <v>413</v>
      </c>
      <c r="D246" s="7">
        <v>0.36</v>
      </c>
      <c r="E246" s="7">
        <v>29.81</v>
      </c>
      <c r="F246" s="7">
        <v>32.340000000000003</v>
      </c>
      <c r="G246" s="7">
        <v>0</v>
      </c>
      <c r="H246" s="10">
        <f t="shared" si="50"/>
        <v>115.64</v>
      </c>
      <c r="I246" s="10">
        <f t="shared" si="51"/>
        <v>0.1008</v>
      </c>
      <c r="J246" s="10">
        <f t="shared" si="52"/>
        <v>8.3468</v>
      </c>
      <c r="K246" s="10">
        <f t="shared" si="53"/>
        <v>9.055200000000001</v>
      </c>
      <c r="L246" s="10">
        <f t="shared" si="54"/>
        <v>0</v>
      </c>
    </row>
    <row r="247" spans="1:12" x14ac:dyDescent="0.2">
      <c r="A247" s="13" t="s">
        <v>339</v>
      </c>
      <c r="B247" s="10" t="s">
        <v>501</v>
      </c>
      <c r="C247" s="7">
        <v>327</v>
      </c>
      <c r="D247" s="7">
        <v>0.49</v>
      </c>
      <c r="E247" s="7">
        <v>20.05</v>
      </c>
      <c r="F247" s="7">
        <v>27.25</v>
      </c>
      <c r="G247" s="7">
        <v>0</v>
      </c>
      <c r="H247" s="10">
        <f t="shared" si="50"/>
        <v>91.56</v>
      </c>
      <c r="I247" s="10">
        <f t="shared" si="51"/>
        <v>0.13719999999999999</v>
      </c>
      <c r="J247" s="10">
        <f t="shared" si="52"/>
        <v>5.6139999999999999</v>
      </c>
      <c r="K247" s="10">
        <f t="shared" si="53"/>
        <v>7.63</v>
      </c>
      <c r="L247" s="10">
        <f t="shared" si="54"/>
        <v>0</v>
      </c>
    </row>
    <row r="248" spans="1:12" x14ac:dyDescent="0.2">
      <c r="A248" s="13" t="s">
        <v>340</v>
      </c>
      <c r="B248" s="10" t="s">
        <v>501</v>
      </c>
      <c r="C248" s="7">
        <v>420</v>
      </c>
      <c r="D248" s="7">
        <v>1</v>
      </c>
      <c r="E248" s="7">
        <v>32</v>
      </c>
      <c r="F248" s="7">
        <v>32</v>
      </c>
      <c r="G248" s="7">
        <v>0</v>
      </c>
      <c r="H248" s="10">
        <f t="shared" si="50"/>
        <v>117.6</v>
      </c>
      <c r="I248" s="10">
        <f t="shared" si="51"/>
        <v>0.28000000000000003</v>
      </c>
      <c r="J248" s="10">
        <f t="shared" si="52"/>
        <v>8.9600000000000009</v>
      </c>
      <c r="K248" s="10">
        <f t="shared" si="53"/>
        <v>8.9600000000000009</v>
      </c>
      <c r="L248" s="10">
        <f t="shared" si="54"/>
        <v>0</v>
      </c>
    </row>
    <row r="249" spans="1:12" x14ac:dyDescent="0.2">
      <c r="A249" s="13" t="s">
        <v>341</v>
      </c>
      <c r="B249" s="10" t="s">
        <v>501</v>
      </c>
      <c r="C249" s="7">
        <v>333</v>
      </c>
      <c r="D249" s="7">
        <v>0</v>
      </c>
      <c r="E249" s="7">
        <v>26</v>
      </c>
      <c r="F249" s="7">
        <v>25</v>
      </c>
      <c r="G249" s="7">
        <v>0</v>
      </c>
      <c r="H249" s="10">
        <f t="shared" si="50"/>
        <v>93.24</v>
      </c>
      <c r="I249" s="10">
        <f t="shared" si="51"/>
        <v>0</v>
      </c>
      <c r="J249" s="10">
        <f t="shared" si="52"/>
        <v>7.28</v>
      </c>
      <c r="K249" s="10">
        <f t="shared" si="53"/>
        <v>7</v>
      </c>
      <c r="L249" s="10">
        <f t="shared" si="54"/>
        <v>0</v>
      </c>
    </row>
    <row r="250" spans="1:12" x14ac:dyDescent="0.2">
      <c r="A250" s="13" t="s">
        <v>342</v>
      </c>
      <c r="B250" s="10" t="s">
        <v>501</v>
      </c>
      <c r="C250" s="7">
        <v>390</v>
      </c>
      <c r="D250" s="7">
        <v>0</v>
      </c>
      <c r="E250" s="7">
        <v>29</v>
      </c>
      <c r="F250" s="7">
        <v>29</v>
      </c>
      <c r="G250" s="7">
        <v>0</v>
      </c>
      <c r="H250" s="10">
        <f t="shared" si="50"/>
        <v>109.2</v>
      </c>
      <c r="I250" s="10">
        <f t="shared" si="51"/>
        <v>0</v>
      </c>
      <c r="J250" s="10">
        <f t="shared" si="52"/>
        <v>8.1199999999999992</v>
      </c>
      <c r="K250" s="10">
        <f t="shared" si="53"/>
        <v>8.1199999999999992</v>
      </c>
      <c r="L250" s="10">
        <f t="shared" si="54"/>
        <v>0</v>
      </c>
    </row>
    <row r="251" spans="1:12" x14ac:dyDescent="0.2">
      <c r="A251" s="13" t="s">
        <v>343</v>
      </c>
      <c r="B251" s="10" t="s">
        <v>501</v>
      </c>
      <c r="C251" s="7">
        <v>373</v>
      </c>
      <c r="D251" s="7">
        <v>0.68</v>
      </c>
      <c r="E251" s="7">
        <v>24.48</v>
      </c>
      <c r="F251" s="7">
        <v>30.28</v>
      </c>
      <c r="G251" s="7">
        <v>0</v>
      </c>
      <c r="H251" s="10">
        <f t="shared" si="50"/>
        <v>104.44</v>
      </c>
      <c r="I251" s="10">
        <f t="shared" si="51"/>
        <v>0.19040000000000001</v>
      </c>
      <c r="J251" s="10">
        <f t="shared" si="52"/>
        <v>6.8544000000000009</v>
      </c>
      <c r="K251" s="10">
        <f t="shared" si="53"/>
        <v>8.4784000000000006</v>
      </c>
      <c r="L251" s="10">
        <f t="shared" si="54"/>
        <v>0</v>
      </c>
    </row>
    <row r="252" spans="1:12" x14ac:dyDescent="0.2">
      <c r="A252" s="13" t="s">
        <v>344</v>
      </c>
      <c r="B252" s="10" t="s">
        <v>501</v>
      </c>
      <c r="C252" s="7">
        <v>300</v>
      </c>
      <c r="D252" s="7">
        <v>2.19</v>
      </c>
      <c r="E252" s="7">
        <v>22.17</v>
      </c>
      <c r="F252" s="7">
        <v>22.35</v>
      </c>
      <c r="G252" s="7">
        <v>0</v>
      </c>
      <c r="H252" s="10">
        <f t="shared" si="50"/>
        <v>84</v>
      </c>
      <c r="I252" s="10">
        <f t="shared" si="51"/>
        <v>0.61319999999999997</v>
      </c>
      <c r="J252" s="10">
        <f t="shared" si="52"/>
        <v>6.2076000000000002</v>
      </c>
      <c r="K252" s="10">
        <f t="shared" si="53"/>
        <v>6.2580000000000009</v>
      </c>
      <c r="L252" s="10">
        <f t="shared" si="54"/>
        <v>0</v>
      </c>
    </row>
    <row r="253" spans="1:12" x14ac:dyDescent="0.2">
      <c r="A253" s="13" t="s">
        <v>345</v>
      </c>
      <c r="B253" s="10" t="s">
        <v>501</v>
      </c>
      <c r="C253" s="7">
        <v>368</v>
      </c>
      <c r="D253" s="7">
        <v>1.1200000000000001</v>
      </c>
      <c r="E253" s="7">
        <v>23.41</v>
      </c>
      <c r="F253" s="7">
        <v>30.04</v>
      </c>
      <c r="G253" s="7">
        <v>0</v>
      </c>
      <c r="H253" s="10">
        <f t="shared" si="50"/>
        <v>103.04</v>
      </c>
      <c r="I253" s="10">
        <f t="shared" si="51"/>
        <v>0.31360000000000005</v>
      </c>
      <c r="J253" s="10">
        <f t="shared" si="52"/>
        <v>6.5548000000000002</v>
      </c>
      <c r="K253" s="10">
        <f t="shared" si="53"/>
        <v>8.4112000000000009</v>
      </c>
      <c r="L253" s="10">
        <f t="shared" si="54"/>
        <v>0</v>
      </c>
    </row>
    <row r="254" spans="1:12" x14ac:dyDescent="0.2">
      <c r="A254" s="13" t="s">
        <v>346</v>
      </c>
      <c r="B254" s="10" t="s">
        <v>501</v>
      </c>
      <c r="C254" s="7">
        <v>420</v>
      </c>
      <c r="D254" s="7">
        <v>13.91</v>
      </c>
      <c r="E254" s="7">
        <v>28.42</v>
      </c>
      <c r="F254" s="7">
        <v>27.84</v>
      </c>
      <c r="G254" s="7">
        <v>0</v>
      </c>
      <c r="H254" s="10">
        <f t="shared" si="50"/>
        <v>117.6</v>
      </c>
      <c r="I254" s="10">
        <f t="shared" si="51"/>
        <v>3.8948</v>
      </c>
      <c r="J254" s="10">
        <f t="shared" si="52"/>
        <v>7.9576000000000002</v>
      </c>
      <c r="K254" s="10">
        <f t="shared" si="53"/>
        <v>7.7951999999999995</v>
      </c>
      <c r="L254" s="10">
        <f t="shared" si="54"/>
        <v>0</v>
      </c>
    </row>
    <row r="255" spans="1:12" x14ac:dyDescent="0.2">
      <c r="A255" s="13" t="s">
        <v>347</v>
      </c>
      <c r="B255" s="10" t="s">
        <v>501</v>
      </c>
      <c r="C255" s="7">
        <v>355</v>
      </c>
      <c r="D255" s="7">
        <v>0</v>
      </c>
      <c r="E255" s="7">
        <v>22</v>
      </c>
      <c r="F255" s="7">
        <v>30</v>
      </c>
      <c r="G255" s="7">
        <v>0</v>
      </c>
      <c r="H255" s="10">
        <f t="shared" si="50"/>
        <v>99.4</v>
      </c>
      <c r="I255" s="10">
        <f t="shared" si="51"/>
        <v>0</v>
      </c>
      <c r="J255" s="10">
        <f t="shared" si="52"/>
        <v>6.16</v>
      </c>
      <c r="K255" s="10">
        <f t="shared" si="53"/>
        <v>8.4</v>
      </c>
      <c r="L255" s="10">
        <f t="shared" si="54"/>
        <v>0</v>
      </c>
    </row>
    <row r="256" spans="1:12" x14ac:dyDescent="0.2">
      <c r="A256" s="13" t="s">
        <v>348</v>
      </c>
      <c r="B256" s="10" t="s">
        <v>501</v>
      </c>
      <c r="C256" s="7">
        <v>283</v>
      </c>
      <c r="D256" s="7">
        <v>1</v>
      </c>
      <c r="E256" s="7">
        <v>18</v>
      </c>
      <c r="F256" s="7">
        <v>23</v>
      </c>
      <c r="G256" s="7">
        <v>0</v>
      </c>
      <c r="H256" s="10">
        <f t="shared" si="50"/>
        <v>79.239999999999995</v>
      </c>
      <c r="I256" s="10">
        <f t="shared" si="51"/>
        <v>0.28000000000000003</v>
      </c>
      <c r="J256" s="10">
        <f t="shared" si="52"/>
        <v>5.04</v>
      </c>
      <c r="K256" s="10">
        <f t="shared" si="53"/>
        <v>6.44</v>
      </c>
      <c r="L256" s="10">
        <f t="shared" si="54"/>
        <v>0</v>
      </c>
    </row>
    <row r="257" spans="1:12" x14ac:dyDescent="0.2">
      <c r="A257" s="13" t="s">
        <v>349</v>
      </c>
      <c r="B257" s="10" t="s">
        <v>501</v>
      </c>
      <c r="C257" s="7">
        <v>356</v>
      </c>
      <c r="D257" s="7">
        <v>2.2200000000000002</v>
      </c>
      <c r="E257" s="7">
        <v>24.94</v>
      </c>
      <c r="F257" s="7">
        <v>27.44</v>
      </c>
      <c r="G257" s="7">
        <v>0</v>
      </c>
      <c r="H257" s="10">
        <f t="shared" si="50"/>
        <v>99.68</v>
      </c>
      <c r="I257" s="10">
        <f t="shared" si="51"/>
        <v>0.62160000000000004</v>
      </c>
      <c r="J257" s="10">
        <f t="shared" si="52"/>
        <v>6.9832000000000001</v>
      </c>
      <c r="K257" s="10">
        <f t="shared" si="53"/>
        <v>7.6832000000000003</v>
      </c>
      <c r="L257" s="10">
        <f t="shared" si="54"/>
        <v>0</v>
      </c>
    </row>
    <row r="258" spans="1:12" x14ac:dyDescent="0.2">
      <c r="A258" s="13" t="s">
        <v>350</v>
      </c>
      <c r="B258" s="10" t="s">
        <v>501</v>
      </c>
      <c r="C258" s="7">
        <v>351</v>
      </c>
      <c r="D258" s="7">
        <v>2.14</v>
      </c>
      <c r="E258" s="7">
        <v>25.58</v>
      </c>
      <c r="F258" s="7">
        <v>26.62</v>
      </c>
      <c r="G258" s="7">
        <v>0</v>
      </c>
      <c r="H258" s="10">
        <f t="shared" si="50"/>
        <v>98.28</v>
      </c>
      <c r="I258" s="10">
        <f t="shared" si="51"/>
        <v>0.59920000000000007</v>
      </c>
      <c r="J258" s="10">
        <f t="shared" si="52"/>
        <v>7.1623999999999999</v>
      </c>
      <c r="K258" s="10">
        <f t="shared" si="53"/>
        <v>7.4535999999999998</v>
      </c>
      <c r="L258" s="10">
        <f t="shared" si="54"/>
        <v>0</v>
      </c>
    </row>
    <row r="259" spans="1:12" x14ac:dyDescent="0.2">
      <c r="A259" s="13" t="s">
        <v>351</v>
      </c>
      <c r="B259" s="10" t="s">
        <v>501</v>
      </c>
      <c r="C259" s="7">
        <v>167</v>
      </c>
      <c r="D259" s="7">
        <v>3</v>
      </c>
      <c r="E259" s="7">
        <v>11</v>
      </c>
      <c r="F259" s="7">
        <v>11</v>
      </c>
      <c r="G259" s="7">
        <v>0</v>
      </c>
      <c r="H259" s="10">
        <f t="shared" si="50"/>
        <v>46.76</v>
      </c>
      <c r="I259" s="10">
        <f t="shared" si="51"/>
        <v>0.84</v>
      </c>
      <c r="J259" s="10">
        <f t="shared" si="52"/>
        <v>3.08</v>
      </c>
      <c r="K259" s="10">
        <f t="shared" si="53"/>
        <v>3.08</v>
      </c>
      <c r="L259" s="10">
        <f t="shared" si="54"/>
        <v>0</v>
      </c>
    </row>
    <row r="260" spans="1:12" x14ac:dyDescent="0.2">
      <c r="A260" s="13" t="s">
        <v>352</v>
      </c>
      <c r="B260" s="10" t="s">
        <v>501</v>
      </c>
      <c r="C260" s="7">
        <v>156</v>
      </c>
      <c r="D260" s="7">
        <v>4.09</v>
      </c>
      <c r="E260" s="7">
        <v>11.32</v>
      </c>
      <c r="F260" s="7">
        <v>10.44</v>
      </c>
      <c r="G260" s="7">
        <v>0</v>
      </c>
      <c r="H260" s="10">
        <f t="shared" si="50"/>
        <v>43.68</v>
      </c>
      <c r="I260" s="10">
        <f t="shared" si="51"/>
        <v>1.1452</v>
      </c>
      <c r="J260" s="10">
        <f t="shared" si="52"/>
        <v>3.1696000000000004</v>
      </c>
      <c r="K260" s="10">
        <f t="shared" si="53"/>
        <v>2.9232</v>
      </c>
      <c r="L260" s="10">
        <f t="shared" si="54"/>
        <v>0</v>
      </c>
    </row>
    <row r="261" spans="1:12" x14ac:dyDescent="0.2">
      <c r="A261" s="13" t="s">
        <v>353</v>
      </c>
      <c r="B261" s="10" t="s">
        <v>501</v>
      </c>
      <c r="C261" s="7">
        <v>353</v>
      </c>
      <c r="D261" s="7">
        <v>2.34</v>
      </c>
      <c r="E261" s="7">
        <v>21.4</v>
      </c>
      <c r="F261" s="7">
        <v>28.74</v>
      </c>
      <c r="G261" s="7">
        <v>0</v>
      </c>
      <c r="H261" s="10">
        <f t="shared" si="50"/>
        <v>98.84</v>
      </c>
      <c r="I261" s="10">
        <f t="shared" si="51"/>
        <v>0.6552</v>
      </c>
      <c r="J261" s="10">
        <f t="shared" si="52"/>
        <v>5.9919999999999991</v>
      </c>
      <c r="K261" s="10">
        <f t="shared" si="53"/>
        <v>8.0471999999999984</v>
      </c>
      <c r="L261" s="10">
        <f t="shared" si="54"/>
        <v>0</v>
      </c>
    </row>
    <row r="262" spans="1:12" x14ac:dyDescent="0.2">
      <c r="A262" s="13" t="s">
        <v>354</v>
      </c>
      <c r="B262" s="10" t="s">
        <v>501</v>
      </c>
      <c r="C262" s="7">
        <v>393</v>
      </c>
      <c r="D262" s="7">
        <v>1.44</v>
      </c>
      <c r="E262" s="7">
        <v>26.96</v>
      </c>
      <c r="F262" s="7">
        <v>30.99</v>
      </c>
      <c r="G262" s="7">
        <v>0</v>
      </c>
      <c r="H262" s="10">
        <f t="shared" si="50"/>
        <v>110.04</v>
      </c>
      <c r="I262" s="10">
        <f t="shared" si="51"/>
        <v>0.4032</v>
      </c>
      <c r="J262" s="10">
        <f t="shared" si="52"/>
        <v>7.5488</v>
      </c>
      <c r="K262" s="10">
        <f t="shared" si="53"/>
        <v>8.6771999999999991</v>
      </c>
      <c r="L262" s="10">
        <f t="shared" si="54"/>
        <v>0</v>
      </c>
    </row>
    <row r="263" spans="1:12" x14ac:dyDescent="0.2">
      <c r="A263" s="13" t="s">
        <v>355</v>
      </c>
      <c r="B263" s="10" t="s">
        <v>501</v>
      </c>
      <c r="C263" s="7">
        <v>101</v>
      </c>
      <c r="D263" s="7">
        <v>3</v>
      </c>
      <c r="E263" s="7">
        <v>10</v>
      </c>
      <c r="F263" s="7">
        <v>5</v>
      </c>
      <c r="G263" s="7">
        <v>0</v>
      </c>
      <c r="H263" s="10">
        <f t="shared" si="50"/>
        <v>28.28</v>
      </c>
      <c r="I263" s="10">
        <f t="shared" si="51"/>
        <v>0.84</v>
      </c>
      <c r="J263" s="10">
        <f t="shared" si="52"/>
        <v>2.8</v>
      </c>
      <c r="K263" s="10">
        <f t="shared" si="53"/>
        <v>1.4</v>
      </c>
      <c r="L263" s="10">
        <f t="shared" si="54"/>
        <v>0</v>
      </c>
    </row>
    <row r="264" spans="1:12" x14ac:dyDescent="0.2">
      <c r="A264" s="13" t="s">
        <v>356</v>
      </c>
      <c r="B264" s="10" t="s">
        <v>501</v>
      </c>
      <c r="C264" s="7">
        <v>391</v>
      </c>
      <c r="D264" s="7">
        <v>21</v>
      </c>
      <c r="E264" s="7">
        <v>15</v>
      </c>
      <c r="F264" s="7">
        <v>28</v>
      </c>
      <c r="G264" s="7">
        <v>0</v>
      </c>
      <c r="H264" s="10">
        <f t="shared" si="50"/>
        <v>109.48</v>
      </c>
      <c r="I264" s="10">
        <f t="shared" si="51"/>
        <v>5.88</v>
      </c>
      <c r="J264" s="10">
        <f t="shared" si="52"/>
        <v>4.2</v>
      </c>
      <c r="K264" s="10">
        <f t="shared" si="53"/>
        <v>7.84</v>
      </c>
      <c r="L264" s="10">
        <f t="shared" si="54"/>
        <v>0</v>
      </c>
    </row>
    <row r="265" spans="1:12" x14ac:dyDescent="0.2">
      <c r="A265" s="13" t="s">
        <v>363</v>
      </c>
      <c r="B265" s="10" t="s">
        <v>501</v>
      </c>
      <c r="C265" s="7">
        <v>143</v>
      </c>
      <c r="D265" s="7">
        <v>3.18</v>
      </c>
      <c r="E265" s="7">
        <v>10.49</v>
      </c>
      <c r="F265" s="7">
        <v>9.8000000000000007</v>
      </c>
      <c r="G265" s="7">
        <v>0</v>
      </c>
      <c r="H265" s="10">
        <f t="shared" si="50"/>
        <v>40.04</v>
      </c>
      <c r="I265" s="10">
        <f t="shared" si="51"/>
        <v>0.89040000000000008</v>
      </c>
      <c r="J265" s="10">
        <f t="shared" si="52"/>
        <v>2.9372000000000003</v>
      </c>
      <c r="K265" s="10">
        <f t="shared" si="53"/>
        <v>2.7440000000000002</v>
      </c>
      <c r="L265" s="10">
        <f t="shared" si="54"/>
        <v>0</v>
      </c>
    </row>
    <row r="266" spans="1:12" x14ac:dyDescent="0.2">
      <c r="A266" s="13" t="s">
        <v>500</v>
      </c>
      <c r="B266" s="10" t="s">
        <v>501</v>
      </c>
      <c r="C266" s="7">
        <v>189</v>
      </c>
      <c r="D266" s="7">
        <v>31.5</v>
      </c>
      <c r="E266" s="7">
        <v>4.4800000000000004</v>
      </c>
      <c r="F266" s="7">
        <v>5.38</v>
      </c>
      <c r="G266" s="7">
        <v>0.2</v>
      </c>
      <c r="H266" s="10">
        <f t="shared" ref="H266:H274" si="55">(C266*125)/100</f>
        <v>236.25</v>
      </c>
      <c r="I266" s="10">
        <f t="shared" ref="I266:I274" si="56">(D266*125)/100</f>
        <v>39.375</v>
      </c>
      <c r="J266" s="10">
        <f t="shared" ref="J266:J274" si="57">(E266*125)/100</f>
        <v>5.6</v>
      </c>
      <c r="K266" s="10">
        <f t="shared" ref="K266:K274" si="58">(F266*125)/100</f>
        <v>6.7249999999999996</v>
      </c>
      <c r="L266" s="10">
        <f t="shared" ref="L266:L274" si="59">(G266*125)/100</f>
        <v>0.25</v>
      </c>
    </row>
    <row r="267" spans="1:12" x14ac:dyDescent="0.2">
      <c r="A267" s="13" t="s">
        <v>409</v>
      </c>
      <c r="B267" s="10" t="s">
        <v>501</v>
      </c>
      <c r="C267" s="7">
        <v>106</v>
      </c>
      <c r="D267" s="7">
        <v>12.29</v>
      </c>
      <c r="E267" s="7">
        <v>7.33</v>
      </c>
      <c r="F267" s="7">
        <v>3</v>
      </c>
      <c r="G267" s="7">
        <v>0</v>
      </c>
      <c r="H267" s="10">
        <f t="shared" si="55"/>
        <v>132.5</v>
      </c>
      <c r="I267" s="10">
        <f t="shared" si="56"/>
        <v>15.362500000000001</v>
      </c>
      <c r="J267" s="10">
        <f t="shared" si="57"/>
        <v>9.1624999999999996</v>
      </c>
      <c r="K267" s="10">
        <f t="shared" si="58"/>
        <v>3.75</v>
      </c>
      <c r="L267" s="10">
        <f t="shared" si="59"/>
        <v>0</v>
      </c>
    </row>
    <row r="268" spans="1:12" x14ac:dyDescent="0.2">
      <c r="A268" s="13" t="s">
        <v>410</v>
      </c>
      <c r="B268" s="10" t="s">
        <v>501</v>
      </c>
      <c r="C268" s="7">
        <v>97</v>
      </c>
      <c r="D268" s="7">
        <v>3.98</v>
      </c>
      <c r="E268" s="7">
        <v>9</v>
      </c>
      <c r="F268" s="7">
        <v>5</v>
      </c>
      <c r="G268" s="7">
        <v>0</v>
      </c>
      <c r="H268" s="10">
        <f t="shared" si="55"/>
        <v>121.25</v>
      </c>
      <c r="I268" s="10">
        <f t="shared" si="56"/>
        <v>4.9749999999999996</v>
      </c>
      <c r="J268" s="10">
        <f t="shared" si="57"/>
        <v>11.25</v>
      </c>
      <c r="K268" s="10">
        <f t="shared" si="58"/>
        <v>6.25</v>
      </c>
      <c r="L268" s="10">
        <f t="shared" si="59"/>
        <v>0</v>
      </c>
    </row>
    <row r="269" spans="1:12" x14ac:dyDescent="0.2">
      <c r="A269" s="13" t="s">
        <v>411</v>
      </c>
      <c r="B269" s="10" t="s">
        <v>501</v>
      </c>
      <c r="C269" s="7">
        <v>72</v>
      </c>
      <c r="D269" s="7">
        <v>11.81</v>
      </c>
      <c r="E269" s="7">
        <v>3.71</v>
      </c>
      <c r="F269" s="7">
        <v>1.0900000000000001</v>
      </c>
      <c r="G269" s="7">
        <v>0.1</v>
      </c>
      <c r="H269" s="10">
        <f t="shared" si="55"/>
        <v>90</v>
      </c>
      <c r="I269" s="10">
        <f t="shared" si="56"/>
        <v>14.762499999999999</v>
      </c>
      <c r="J269" s="10">
        <f t="shared" si="57"/>
        <v>4.6375000000000002</v>
      </c>
      <c r="K269" s="10">
        <f t="shared" si="58"/>
        <v>1.3625</v>
      </c>
      <c r="L269" s="10">
        <f t="shared" si="59"/>
        <v>0.125</v>
      </c>
    </row>
    <row r="270" spans="1:12" x14ac:dyDescent="0.2">
      <c r="A270" s="13" t="s">
        <v>412</v>
      </c>
      <c r="B270" s="10" t="s">
        <v>501</v>
      </c>
      <c r="C270" s="7">
        <v>83</v>
      </c>
      <c r="D270" s="7">
        <v>15.02</v>
      </c>
      <c r="E270" s="7">
        <v>5.09</v>
      </c>
      <c r="F270" s="7">
        <v>0.17</v>
      </c>
      <c r="G270" s="7">
        <v>0.1</v>
      </c>
      <c r="H270" s="10">
        <f t="shared" si="55"/>
        <v>103.75</v>
      </c>
      <c r="I270" s="10">
        <f t="shared" si="56"/>
        <v>18.774999999999999</v>
      </c>
      <c r="J270" s="10">
        <f t="shared" si="57"/>
        <v>6.3624999999999998</v>
      </c>
      <c r="K270" s="10">
        <f t="shared" si="58"/>
        <v>0.21249999999999999</v>
      </c>
      <c r="L270" s="10">
        <f t="shared" si="59"/>
        <v>0.125</v>
      </c>
    </row>
    <row r="271" spans="1:12" x14ac:dyDescent="0.2">
      <c r="A271" s="13" t="s">
        <v>413</v>
      </c>
      <c r="B271" s="10" t="s">
        <v>501</v>
      </c>
      <c r="C271" s="7">
        <v>56</v>
      </c>
      <c r="D271" s="7">
        <v>7.68</v>
      </c>
      <c r="E271" s="7">
        <v>5.73</v>
      </c>
      <c r="F271" s="7">
        <v>0.18</v>
      </c>
      <c r="G271" s="7">
        <v>0</v>
      </c>
      <c r="H271" s="10">
        <f t="shared" si="55"/>
        <v>70</v>
      </c>
      <c r="I271" s="10">
        <f t="shared" si="56"/>
        <v>9.6</v>
      </c>
      <c r="J271" s="10">
        <f t="shared" si="57"/>
        <v>7.1624999999999996</v>
      </c>
      <c r="K271" s="10">
        <f t="shared" si="58"/>
        <v>0.22500000000000001</v>
      </c>
      <c r="L271" s="10">
        <f t="shared" si="59"/>
        <v>0</v>
      </c>
    </row>
    <row r="272" spans="1:12" x14ac:dyDescent="0.2">
      <c r="A272" s="13" t="s">
        <v>414</v>
      </c>
      <c r="B272" s="10" t="s">
        <v>501</v>
      </c>
      <c r="C272" s="7">
        <v>87</v>
      </c>
      <c r="D272" s="7">
        <v>12.36</v>
      </c>
      <c r="E272" s="7">
        <v>3.1</v>
      </c>
      <c r="F272" s="7">
        <v>2.87</v>
      </c>
      <c r="G272" s="7">
        <v>0.1</v>
      </c>
      <c r="H272" s="10">
        <f t="shared" si="55"/>
        <v>108.75</v>
      </c>
      <c r="I272" s="10">
        <f t="shared" si="56"/>
        <v>15.45</v>
      </c>
      <c r="J272" s="10">
        <f t="shared" si="57"/>
        <v>3.875</v>
      </c>
      <c r="K272" s="10">
        <f t="shared" si="58"/>
        <v>3.5874999999999999</v>
      </c>
      <c r="L272" s="10">
        <f t="shared" si="59"/>
        <v>0.125</v>
      </c>
    </row>
    <row r="273" spans="1:12" x14ac:dyDescent="0.2">
      <c r="A273" s="13" t="s">
        <v>415</v>
      </c>
      <c r="B273" s="10" t="s">
        <v>501</v>
      </c>
      <c r="C273" s="7">
        <v>61</v>
      </c>
      <c r="D273" s="7">
        <v>4.66</v>
      </c>
      <c r="E273" s="7">
        <v>3.47</v>
      </c>
      <c r="F273" s="7">
        <v>3.25</v>
      </c>
      <c r="G273" s="7">
        <v>0</v>
      </c>
      <c r="H273" s="10">
        <f t="shared" si="55"/>
        <v>76.25</v>
      </c>
      <c r="I273" s="10">
        <f t="shared" si="56"/>
        <v>5.8250000000000002</v>
      </c>
      <c r="J273" s="10">
        <f t="shared" si="57"/>
        <v>4.3375000000000004</v>
      </c>
      <c r="K273" s="10">
        <f t="shared" si="58"/>
        <v>4.0625</v>
      </c>
      <c r="L273" s="10">
        <f t="shared" si="59"/>
        <v>0</v>
      </c>
    </row>
    <row r="274" spans="1:12" x14ac:dyDescent="0.2">
      <c r="A274" s="13" t="s">
        <v>416</v>
      </c>
      <c r="B274" s="10" t="s">
        <v>501</v>
      </c>
      <c r="C274" s="7">
        <v>94</v>
      </c>
      <c r="D274" s="7">
        <v>15.96</v>
      </c>
      <c r="E274" s="7">
        <v>3.5</v>
      </c>
      <c r="F274" s="7">
        <v>1.8</v>
      </c>
      <c r="G274" s="7">
        <v>0.2</v>
      </c>
      <c r="H274" s="10">
        <f t="shared" si="55"/>
        <v>117.5</v>
      </c>
      <c r="I274" s="10">
        <f t="shared" si="56"/>
        <v>19.95</v>
      </c>
      <c r="J274" s="10">
        <f t="shared" si="57"/>
        <v>4.375</v>
      </c>
      <c r="K274" s="10">
        <f t="shared" si="58"/>
        <v>2.25</v>
      </c>
      <c r="L274" s="10">
        <f t="shared" si="59"/>
        <v>0.25</v>
      </c>
    </row>
    <row r="275" spans="1:12" x14ac:dyDescent="0.2">
      <c r="A275" s="13" t="s">
        <v>20</v>
      </c>
      <c r="B275" s="10" t="s">
        <v>421</v>
      </c>
      <c r="C275" s="6">
        <v>19</v>
      </c>
      <c r="D275" s="6">
        <v>3.74</v>
      </c>
      <c r="E275" s="6">
        <v>1.8</v>
      </c>
      <c r="F275" s="6">
        <v>0.2</v>
      </c>
      <c r="G275" s="6">
        <v>1.6</v>
      </c>
      <c r="H275" s="10">
        <f t="shared" ref="H275:H287" si="60">(C275*90)/100</f>
        <v>17.100000000000001</v>
      </c>
      <c r="I275" s="10">
        <f t="shared" ref="I275:I287" si="61">(D275*90)/100</f>
        <v>3.3660000000000001</v>
      </c>
      <c r="J275" s="10">
        <f t="shared" ref="J275:J287" si="62">(E275*90)/100</f>
        <v>1.62</v>
      </c>
      <c r="K275" s="10">
        <f t="shared" ref="K275:K287" si="63">(F275*90)/100</f>
        <v>0.18</v>
      </c>
      <c r="L275" s="10">
        <f t="shared" ref="L275:L287" si="64">(G275*90)/100</f>
        <v>1.44</v>
      </c>
    </row>
    <row r="276" spans="1:12" x14ac:dyDescent="0.2">
      <c r="A276" s="13" t="s">
        <v>21</v>
      </c>
      <c r="B276" s="10" t="s">
        <v>421</v>
      </c>
      <c r="C276" s="6">
        <v>31</v>
      </c>
      <c r="D276" s="6">
        <v>7.5</v>
      </c>
      <c r="E276" s="6">
        <v>0.4</v>
      </c>
      <c r="F276" s="6">
        <v>0.3</v>
      </c>
      <c r="G276" s="6">
        <v>1.1000000000000001</v>
      </c>
      <c r="H276" s="10">
        <f t="shared" si="60"/>
        <v>27.9</v>
      </c>
      <c r="I276" s="10">
        <f t="shared" si="61"/>
        <v>6.75</v>
      </c>
      <c r="J276" s="10">
        <f t="shared" si="62"/>
        <v>0.36</v>
      </c>
      <c r="K276" s="10">
        <f t="shared" si="63"/>
        <v>0.27</v>
      </c>
      <c r="L276" s="10">
        <f t="shared" si="64"/>
        <v>0.9900000000000001</v>
      </c>
    </row>
    <row r="277" spans="1:12" x14ac:dyDescent="0.2">
      <c r="A277" s="13" t="s">
        <v>26</v>
      </c>
      <c r="B277" s="10" t="s">
        <v>421</v>
      </c>
      <c r="C277" s="6">
        <v>160</v>
      </c>
      <c r="D277" s="6">
        <v>8.5299999999999994</v>
      </c>
      <c r="E277" s="6">
        <v>2</v>
      </c>
      <c r="F277" s="6">
        <v>14.66</v>
      </c>
      <c r="G277" s="6">
        <v>6.7</v>
      </c>
      <c r="H277" s="10">
        <f t="shared" si="60"/>
        <v>144</v>
      </c>
      <c r="I277" s="10">
        <f t="shared" si="61"/>
        <v>7.6769999999999996</v>
      </c>
      <c r="J277" s="10">
        <f t="shared" si="62"/>
        <v>1.8</v>
      </c>
      <c r="K277" s="10">
        <f t="shared" si="63"/>
        <v>13.194000000000001</v>
      </c>
      <c r="L277" s="10">
        <f t="shared" si="64"/>
        <v>6.03</v>
      </c>
    </row>
    <row r="278" spans="1:12" x14ac:dyDescent="0.2">
      <c r="A278" s="13" t="s">
        <v>27</v>
      </c>
      <c r="B278" s="10" t="s">
        <v>421</v>
      </c>
      <c r="C278" s="6">
        <v>149</v>
      </c>
      <c r="D278" s="6">
        <v>33.06</v>
      </c>
      <c r="E278" s="6">
        <v>6.36</v>
      </c>
      <c r="F278" s="6">
        <v>0.5</v>
      </c>
      <c r="G278" s="6">
        <v>2.1</v>
      </c>
      <c r="H278" s="10">
        <f t="shared" si="60"/>
        <v>134.1</v>
      </c>
      <c r="I278" s="10">
        <f t="shared" si="61"/>
        <v>29.754000000000001</v>
      </c>
      <c r="J278" s="10">
        <f t="shared" si="62"/>
        <v>5.7240000000000002</v>
      </c>
      <c r="K278" s="10">
        <f t="shared" si="63"/>
        <v>0.45</v>
      </c>
      <c r="L278" s="10">
        <f t="shared" si="64"/>
        <v>1.89</v>
      </c>
    </row>
    <row r="279" spans="1:12" x14ac:dyDescent="0.2">
      <c r="A279" s="13" t="s">
        <v>28</v>
      </c>
      <c r="B279" s="10" t="s">
        <v>421</v>
      </c>
      <c r="C279" s="6">
        <v>23</v>
      </c>
      <c r="D279" s="6">
        <v>2.65</v>
      </c>
      <c r="E279" s="6">
        <v>3.15</v>
      </c>
      <c r="F279" s="6">
        <v>0.64</v>
      </c>
      <c r="G279" s="6">
        <v>1.6</v>
      </c>
      <c r="H279" s="10">
        <f t="shared" si="60"/>
        <v>20.7</v>
      </c>
      <c r="I279" s="10">
        <f t="shared" si="61"/>
        <v>2.3849999999999998</v>
      </c>
      <c r="J279" s="10">
        <f t="shared" si="62"/>
        <v>2.835</v>
      </c>
      <c r="K279" s="10">
        <f t="shared" si="63"/>
        <v>0.57600000000000007</v>
      </c>
      <c r="L279" s="10">
        <f t="shared" si="64"/>
        <v>1.44</v>
      </c>
    </row>
    <row r="280" spans="1:12" x14ac:dyDescent="0.2">
      <c r="A280" s="13" t="s">
        <v>29</v>
      </c>
      <c r="B280" s="10" t="s">
        <v>421</v>
      </c>
      <c r="C280" s="6">
        <v>48</v>
      </c>
      <c r="D280" s="6">
        <v>11.12</v>
      </c>
      <c r="E280" s="6">
        <v>1.4</v>
      </c>
      <c r="F280" s="6">
        <v>0.39</v>
      </c>
      <c r="G280" s="6">
        <v>2</v>
      </c>
      <c r="H280" s="10">
        <f t="shared" si="60"/>
        <v>43.2</v>
      </c>
      <c r="I280" s="10">
        <f t="shared" si="61"/>
        <v>10.007999999999999</v>
      </c>
      <c r="J280" s="10">
        <f t="shared" si="62"/>
        <v>1.2599999999999998</v>
      </c>
      <c r="K280" s="10">
        <f t="shared" si="63"/>
        <v>0.35100000000000003</v>
      </c>
      <c r="L280" s="10">
        <f t="shared" si="64"/>
        <v>1.8</v>
      </c>
    </row>
    <row r="281" spans="1:12" x14ac:dyDescent="0.2">
      <c r="A281" s="13" t="s">
        <v>505</v>
      </c>
      <c r="B281" s="10" t="s">
        <v>421</v>
      </c>
      <c r="C281" s="6">
        <v>74</v>
      </c>
      <c r="D281" s="6">
        <v>11.57</v>
      </c>
      <c r="E281" s="6">
        <v>2.8</v>
      </c>
      <c r="F281" s="6">
        <v>2.95</v>
      </c>
      <c r="G281" s="6">
        <v>5.5</v>
      </c>
      <c r="H281" s="10">
        <f t="shared" si="60"/>
        <v>66.599999999999994</v>
      </c>
      <c r="I281" s="10">
        <f t="shared" si="61"/>
        <v>10.413</v>
      </c>
      <c r="J281" s="10">
        <f t="shared" si="62"/>
        <v>2.5199999999999996</v>
      </c>
      <c r="K281" s="10">
        <f t="shared" si="63"/>
        <v>2.6549999999999998</v>
      </c>
      <c r="L281" s="10">
        <f t="shared" si="64"/>
        <v>4.95</v>
      </c>
    </row>
    <row r="282" spans="1:12" x14ac:dyDescent="0.2">
      <c r="A282" s="13" t="s">
        <v>506</v>
      </c>
      <c r="B282" s="10" t="s">
        <v>421</v>
      </c>
      <c r="C282" s="6">
        <v>67</v>
      </c>
      <c r="D282" s="6">
        <v>8.89</v>
      </c>
      <c r="E282" s="6">
        <v>3.01</v>
      </c>
      <c r="F282" s="6">
        <v>3.1</v>
      </c>
      <c r="G282" s="6">
        <v>4.5</v>
      </c>
      <c r="H282" s="10">
        <f t="shared" si="60"/>
        <v>60.3</v>
      </c>
      <c r="I282" s="10">
        <f t="shared" si="61"/>
        <v>8.0009999999999994</v>
      </c>
      <c r="J282" s="10">
        <f t="shared" si="62"/>
        <v>2.7089999999999996</v>
      </c>
      <c r="K282" s="10">
        <f t="shared" si="63"/>
        <v>2.79</v>
      </c>
      <c r="L282" s="10">
        <f t="shared" si="64"/>
        <v>4.05</v>
      </c>
    </row>
    <row r="283" spans="1:12" x14ac:dyDescent="0.2">
      <c r="A283" s="13" t="s">
        <v>31</v>
      </c>
      <c r="B283" s="10" t="s">
        <v>421</v>
      </c>
      <c r="C283" s="6">
        <v>23</v>
      </c>
      <c r="D283" s="6">
        <v>2.2999999999999998</v>
      </c>
      <c r="E283" s="6">
        <v>2.9</v>
      </c>
      <c r="F283" s="6">
        <v>0.2</v>
      </c>
      <c r="G283" s="6">
        <v>9.4</v>
      </c>
      <c r="H283" s="10">
        <f t="shared" si="60"/>
        <v>20.7</v>
      </c>
      <c r="I283" s="10">
        <f t="shared" si="61"/>
        <v>2.0699999999999998</v>
      </c>
      <c r="J283" s="10">
        <f t="shared" si="62"/>
        <v>2.61</v>
      </c>
      <c r="K283" s="10">
        <f t="shared" si="63"/>
        <v>0.18</v>
      </c>
      <c r="L283" s="10">
        <f t="shared" si="64"/>
        <v>8.4600000000000009</v>
      </c>
    </row>
    <row r="284" spans="1:12" x14ac:dyDescent="0.2">
      <c r="A284" s="13" t="s">
        <v>45</v>
      </c>
      <c r="B284" s="10" t="s">
        <v>421</v>
      </c>
      <c r="C284" s="6">
        <v>44</v>
      </c>
      <c r="D284" s="6">
        <v>9.6300000000000008</v>
      </c>
      <c r="E284" s="6">
        <v>1.57</v>
      </c>
      <c r="F284" s="6">
        <v>0.31</v>
      </c>
      <c r="G284" s="6">
        <v>1.9</v>
      </c>
      <c r="H284" s="10">
        <f t="shared" si="60"/>
        <v>39.6</v>
      </c>
      <c r="I284" s="10">
        <f t="shared" si="61"/>
        <v>8.6669999999999998</v>
      </c>
      <c r="J284" s="10">
        <f t="shared" si="62"/>
        <v>1.413</v>
      </c>
      <c r="K284" s="10">
        <f t="shared" si="63"/>
        <v>0.27899999999999997</v>
      </c>
      <c r="L284" s="10">
        <f t="shared" si="64"/>
        <v>1.71</v>
      </c>
    </row>
    <row r="285" spans="1:12" x14ac:dyDescent="0.2">
      <c r="A285" s="13" t="s">
        <v>46</v>
      </c>
      <c r="B285" s="10" t="s">
        <v>421</v>
      </c>
      <c r="C285" s="6">
        <v>16</v>
      </c>
      <c r="D285" s="6">
        <v>2.97</v>
      </c>
      <c r="E285" s="6">
        <v>0.69</v>
      </c>
      <c r="F285" s="6">
        <v>0.17</v>
      </c>
      <c r="G285" s="6">
        <v>1.6</v>
      </c>
      <c r="H285" s="10">
        <f t="shared" si="60"/>
        <v>14.4</v>
      </c>
      <c r="I285" s="10">
        <f t="shared" si="61"/>
        <v>2.673</v>
      </c>
      <c r="J285" s="10">
        <f t="shared" si="62"/>
        <v>0.621</v>
      </c>
      <c r="K285" s="10">
        <f t="shared" si="63"/>
        <v>0.153</v>
      </c>
      <c r="L285" s="10">
        <f t="shared" si="64"/>
        <v>1.44</v>
      </c>
    </row>
    <row r="286" spans="1:12" x14ac:dyDescent="0.2">
      <c r="A286" s="13" t="s">
        <v>47</v>
      </c>
      <c r="B286" s="10" t="s">
        <v>421</v>
      </c>
      <c r="C286" s="6">
        <v>57</v>
      </c>
      <c r="D286" s="6">
        <v>14.49</v>
      </c>
      <c r="E286" s="6">
        <v>0.74</v>
      </c>
      <c r="F286" s="6">
        <v>0.33</v>
      </c>
      <c r="G286" s="6">
        <v>2.4</v>
      </c>
      <c r="H286" s="10">
        <f t="shared" si="60"/>
        <v>51.3</v>
      </c>
      <c r="I286" s="10">
        <f t="shared" si="61"/>
        <v>13.040999999999999</v>
      </c>
      <c r="J286" s="10">
        <f t="shared" si="62"/>
        <v>0.66599999999999993</v>
      </c>
      <c r="K286" s="10">
        <f t="shared" si="63"/>
        <v>0.29700000000000004</v>
      </c>
      <c r="L286" s="10">
        <f t="shared" si="64"/>
        <v>2.16</v>
      </c>
    </row>
    <row r="287" spans="1:12" x14ac:dyDescent="0.2">
      <c r="A287" s="13" t="s">
        <v>60</v>
      </c>
      <c r="B287" s="10" t="s">
        <v>421</v>
      </c>
      <c r="C287" s="7">
        <v>25</v>
      </c>
      <c r="D287" s="7">
        <v>6.6</v>
      </c>
      <c r="E287" s="7">
        <v>1.7</v>
      </c>
      <c r="F287" s="7">
        <v>0.7</v>
      </c>
      <c r="G287" s="7">
        <v>1.5</v>
      </c>
      <c r="H287" s="10">
        <f t="shared" si="60"/>
        <v>22.5</v>
      </c>
      <c r="I287" s="10">
        <f t="shared" si="61"/>
        <v>5.94</v>
      </c>
      <c r="J287" s="10">
        <f t="shared" si="62"/>
        <v>1.53</v>
      </c>
      <c r="K287" s="10">
        <f t="shared" si="63"/>
        <v>0.62999999999999989</v>
      </c>
      <c r="L287" s="10">
        <f t="shared" si="64"/>
        <v>1.35</v>
      </c>
    </row>
    <row r="288" spans="1:12" x14ac:dyDescent="0.2">
      <c r="A288" s="13" t="s">
        <v>697</v>
      </c>
      <c r="B288" s="10" t="s">
        <v>421</v>
      </c>
      <c r="C288" s="7">
        <v>89</v>
      </c>
      <c r="D288" s="7">
        <v>22.6</v>
      </c>
      <c r="E288" s="7">
        <v>1.08</v>
      </c>
      <c r="F288" s="7">
        <v>0.34</v>
      </c>
      <c r="G288" s="7">
        <v>2.6</v>
      </c>
      <c r="H288" s="10">
        <f>(C288*160)/100</f>
        <v>142.4</v>
      </c>
      <c r="I288" s="10">
        <f>(D288*160)/100</f>
        <v>36.159999999999997</v>
      </c>
      <c r="J288" s="10">
        <f>(E288*160)/100</f>
        <v>1.7280000000000002</v>
      </c>
      <c r="K288" s="10">
        <f>(F288*160)/100</f>
        <v>0.54400000000000004</v>
      </c>
      <c r="L288" s="10">
        <f>(G288*160)/100</f>
        <v>4.16</v>
      </c>
    </row>
    <row r="289" spans="1:12" x14ac:dyDescent="0.2">
      <c r="A289" s="13" t="s">
        <v>69</v>
      </c>
      <c r="B289" s="10" t="s">
        <v>421</v>
      </c>
      <c r="C289" s="7">
        <v>48</v>
      </c>
      <c r="D289" s="7">
        <v>0</v>
      </c>
      <c r="E289" s="7">
        <v>10.7</v>
      </c>
      <c r="F289" s="7">
        <v>0.5</v>
      </c>
      <c r="G289" s="7">
        <v>0</v>
      </c>
      <c r="H289" s="10">
        <f t="shared" ref="H289:H336" si="65">(C289*90)/100</f>
        <v>43.2</v>
      </c>
      <c r="I289" s="10">
        <f t="shared" ref="I289:I336" si="66">(D289*90)/100</f>
        <v>0</v>
      </c>
      <c r="J289" s="10">
        <f t="shared" ref="J289:J336" si="67">(E289*90)/100</f>
        <v>9.629999999999999</v>
      </c>
      <c r="K289" s="10">
        <f t="shared" ref="K289:K336" si="68">(F289*90)/100</f>
        <v>0.45</v>
      </c>
      <c r="L289" s="10">
        <f t="shared" ref="L289:L336" si="69">(G289*90)/100</f>
        <v>0</v>
      </c>
    </row>
    <row r="290" spans="1:12" x14ac:dyDescent="0.2">
      <c r="A290" s="13" t="s">
        <v>70</v>
      </c>
      <c r="B290" s="10" t="s">
        <v>421</v>
      </c>
      <c r="C290" s="7">
        <v>25</v>
      </c>
      <c r="D290" s="7">
        <v>5.88</v>
      </c>
      <c r="E290" s="7">
        <v>0.98</v>
      </c>
      <c r="F290" s="7">
        <v>0.18</v>
      </c>
      <c r="G290" s="7">
        <v>3</v>
      </c>
      <c r="H290" s="10">
        <f t="shared" si="65"/>
        <v>22.5</v>
      </c>
      <c r="I290" s="10">
        <f t="shared" si="66"/>
        <v>5.2920000000000007</v>
      </c>
      <c r="J290" s="10">
        <f t="shared" si="67"/>
        <v>0.88200000000000001</v>
      </c>
      <c r="K290" s="10">
        <f t="shared" si="68"/>
        <v>0.16200000000000001</v>
      </c>
      <c r="L290" s="10">
        <f t="shared" si="69"/>
        <v>2.7</v>
      </c>
    </row>
    <row r="291" spans="1:12" x14ac:dyDescent="0.2">
      <c r="A291" s="13" t="s">
        <v>432</v>
      </c>
      <c r="B291" s="10" t="s">
        <v>421</v>
      </c>
      <c r="C291" s="7">
        <v>35</v>
      </c>
      <c r="D291" s="7">
        <v>8.64</v>
      </c>
      <c r="E291" s="7">
        <v>0.82</v>
      </c>
      <c r="F291" s="7">
        <v>0.23</v>
      </c>
      <c r="G291" s="7">
        <v>2.5</v>
      </c>
      <c r="H291" s="10">
        <f t="shared" si="65"/>
        <v>31.5</v>
      </c>
      <c r="I291" s="10">
        <f t="shared" si="66"/>
        <v>7.7759999999999998</v>
      </c>
      <c r="J291" s="10">
        <f t="shared" si="67"/>
        <v>0.73799999999999999</v>
      </c>
      <c r="K291" s="10">
        <f t="shared" si="68"/>
        <v>0.20699999999999999</v>
      </c>
      <c r="L291" s="10">
        <f t="shared" si="69"/>
        <v>2.25</v>
      </c>
    </row>
    <row r="292" spans="1:12" x14ac:dyDescent="0.2">
      <c r="A292" s="13" t="s">
        <v>433</v>
      </c>
      <c r="B292" s="10" t="s">
        <v>421</v>
      </c>
      <c r="C292" s="7">
        <v>23</v>
      </c>
      <c r="D292" s="7">
        <v>3.77</v>
      </c>
      <c r="E292" s="7">
        <v>1.89</v>
      </c>
      <c r="F292" s="7">
        <v>0.6</v>
      </c>
      <c r="G292" s="7">
        <v>0.7</v>
      </c>
      <c r="H292" s="10">
        <f t="shared" si="65"/>
        <v>20.7</v>
      </c>
      <c r="I292" s="10">
        <f t="shared" si="66"/>
        <v>3.3930000000000002</v>
      </c>
      <c r="J292" s="10">
        <f t="shared" si="67"/>
        <v>1.7009999999999998</v>
      </c>
      <c r="K292" s="10">
        <f t="shared" si="68"/>
        <v>0.54</v>
      </c>
      <c r="L292" s="10">
        <f t="shared" si="69"/>
        <v>0.62999999999999989</v>
      </c>
    </row>
    <row r="293" spans="1:12" x14ac:dyDescent="0.2">
      <c r="A293" s="13" t="s">
        <v>71</v>
      </c>
      <c r="B293" s="10" t="s">
        <v>421</v>
      </c>
      <c r="C293" s="7">
        <v>32</v>
      </c>
      <c r="D293" s="7">
        <v>5.5</v>
      </c>
      <c r="E293" s="7">
        <v>2.6</v>
      </c>
      <c r="F293" s="7">
        <v>0.7</v>
      </c>
      <c r="G293" s="7">
        <v>1.1000000000000001</v>
      </c>
      <c r="H293" s="10">
        <f t="shared" si="65"/>
        <v>28.8</v>
      </c>
      <c r="I293" s="10">
        <f t="shared" si="66"/>
        <v>4.95</v>
      </c>
      <c r="J293" s="10">
        <f t="shared" si="67"/>
        <v>2.34</v>
      </c>
      <c r="K293" s="10">
        <f t="shared" si="68"/>
        <v>0.62999999999999989</v>
      </c>
      <c r="L293" s="10">
        <f t="shared" si="69"/>
        <v>0.9900000000000001</v>
      </c>
    </row>
    <row r="294" spans="1:12" x14ac:dyDescent="0.2">
      <c r="A294" s="13" t="s">
        <v>75</v>
      </c>
      <c r="B294" s="10" t="s">
        <v>421</v>
      </c>
      <c r="C294" s="7">
        <v>34</v>
      </c>
      <c r="D294" s="7">
        <v>6.64</v>
      </c>
      <c r="E294" s="7">
        <v>2.82</v>
      </c>
      <c r="F294" s="7">
        <v>0.37</v>
      </c>
      <c r="G294" s="7">
        <v>2.6</v>
      </c>
      <c r="H294" s="10">
        <f t="shared" si="65"/>
        <v>30.6</v>
      </c>
      <c r="I294" s="10">
        <f t="shared" si="66"/>
        <v>5.976</v>
      </c>
      <c r="J294" s="10">
        <f t="shared" si="67"/>
        <v>2.5379999999999998</v>
      </c>
      <c r="K294" s="10">
        <f t="shared" si="68"/>
        <v>0.33299999999999996</v>
      </c>
      <c r="L294" s="10">
        <f t="shared" si="69"/>
        <v>2.34</v>
      </c>
    </row>
    <row r="295" spans="1:12" x14ac:dyDescent="0.2">
      <c r="A295" s="13" t="s">
        <v>435</v>
      </c>
      <c r="B295" s="10" t="s">
        <v>421</v>
      </c>
      <c r="C295" s="7">
        <v>28</v>
      </c>
      <c r="D295" s="7">
        <v>5.32</v>
      </c>
      <c r="E295" s="7">
        <v>3.08</v>
      </c>
      <c r="F295" s="7">
        <v>0.12</v>
      </c>
      <c r="G295" s="7">
        <v>3</v>
      </c>
      <c r="H295" s="10">
        <f t="shared" si="65"/>
        <v>25.2</v>
      </c>
      <c r="I295" s="10">
        <f t="shared" si="66"/>
        <v>4.7880000000000003</v>
      </c>
      <c r="J295" s="10">
        <f t="shared" si="67"/>
        <v>2.7719999999999998</v>
      </c>
      <c r="K295" s="10">
        <f t="shared" si="68"/>
        <v>0.10799999999999998</v>
      </c>
      <c r="L295" s="10">
        <f t="shared" si="69"/>
        <v>2.7</v>
      </c>
    </row>
    <row r="296" spans="1:12" x14ac:dyDescent="0.2">
      <c r="A296" s="13" t="s">
        <v>76</v>
      </c>
      <c r="B296" s="10" t="s">
        <v>421</v>
      </c>
      <c r="C296" s="7">
        <v>34</v>
      </c>
      <c r="D296" s="7">
        <v>6.64</v>
      </c>
      <c r="E296" s="7">
        <v>2.82</v>
      </c>
      <c r="F296" s="7">
        <v>0.37</v>
      </c>
      <c r="G296" s="7">
        <v>2.6</v>
      </c>
      <c r="H296" s="10">
        <f t="shared" si="65"/>
        <v>30.6</v>
      </c>
      <c r="I296" s="10">
        <f t="shared" si="66"/>
        <v>5.976</v>
      </c>
      <c r="J296" s="10">
        <f t="shared" si="67"/>
        <v>2.5379999999999998</v>
      </c>
      <c r="K296" s="10">
        <f t="shared" si="68"/>
        <v>0.33299999999999996</v>
      </c>
      <c r="L296" s="10">
        <f t="shared" si="69"/>
        <v>2.34</v>
      </c>
    </row>
    <row r="297" spans="1:12" x14ac:dyDescent="0.2">
      <c r="A297" s="13" t="s">
        <v>436</v>
      </c>
      <c r="B297" s="10" t="s">
        <v>421</v>
      </c>
      <c r="C297" s="7">
        <v>46</v>
      </c>
      <c r="D297" s="7">
        <v>5.15</v>
      </c>
      <c r="E297" s="7">
        <v>4.76</v>
      </c>
      <c r="F297" s="7">
        <v>1.95</v>
      </c>
      <c r="G297" s="7">
        <v>0.8</v>
      </c>
      <c r="H297" s="10">
        <f t="shared" si="65"/>
        <v>41.4</v>
      </c>
      <c r="I297" s="10">
        <f t="shared" si="66"/>
        <v>4.6350000000000007</v>
      </c>
      <c r="J297" s="10">
        <f t="shared" si="67"/>
        <v>4.2839999999999998</v>
      </c>
      <c r="K297" s="10">
        <f t="shared" si="68"/>
        <v>1.7549999999999999</v>
      </c>
      <c r="L297" s="10">
        <f t="shared" si="69"/>
        <v>0.72</v>
      </c>
    </row>
    <row r="298" spans="1:12" x14ac:dyDescent="0.2">
      <c r="A298" s="13" t="s">
        <v>77</v>
      </c>
      <c r="B298" s="10" t="s">
        <v>421</v>
      </c>
      <c r="C298" s="7">
        <v>30</v>
      </c>
      <c r="D298" s="7">
        <v>5.94</v>
      </c>
      <c r="E298" s="7">
        <v>3.04</v>
      </c>
      <c r="F298" s="7">
        <v>0.18</v>
      </c>
      <c r="G298" s="7">
        <v>1.8</v>
      </c>
      <c r="H298" s="10">
        <f t="shared" si="65"/>
        <v>27</v>
      </c>
      <c r="I298" s="10">
        <f t="shared" si="66"/>
        <v>5.3460000000000001</v>
      </c>
      <c r="J298" s="10">
        <f t="shared" si="67"/>
        <v>2.7360000000000002</v>
      </c>
      <c r="K298" s="10">
        <f t="shared" si="68"/>
        <v>0.16200000000000001</v>
      </c>
      <c r="L298" s="10">
        <f t="shared" si="69"/>
        <v>1.62</v>
      </c>
    </row>
    <row r="299" spans="1:12" x14ac:dyDescent="0.2">
      <c r="A299" s="13" t="s">
        <v>89</v>
      </c>
      <c r="B299" s="10" t="s">
        <v>421</v>
      </c>
      <c r="C299" s="7">
        <v>14</v>
      </c>
      <c r="D299" s="7">
        <v>2.2000000000000002</v>
      </c>
      <c r="E299" s="7">
        <v>0.6</v>
      </c>
      <c r="F299" s="7">
        <v>0.2</v>
      </c>
      <c r="G299" s="7">
        <v>0.5</v>
      </c>
      <c r="H299" s="10">
        <f t="shared" si="65"/>
        <v>12.6</v>
      </c>
      <c r="I299" s="10">
        <f t="shared" si="66"/>
        <v>1.9800000000000002</v>
      </c>
      <c r="J299" s="10">
        <f t="shared" si="67"/>
        <v>0.54</v>
      </c>
      <c r="K299" s="10">
        <f t="shared" si="68"/>
        <v>0.18</v>
      </c>
      <c r="L299" s="10">
        <f t="shared" si="69"/>
        <v>0.45</v>
      </c>
    </row>
    <row r="300" spans="1:12" x14ac:dyDescent="0.2">
      <c r="A300" s="13" t="s">
        <v>437</v>
      </c>
      <c r="B300" s="10" t="s">
        <v>421</v>
      </c>
      <c r="C300" s="7">
        <v>20</v>
      </c>
      <c r="D300" s="7">
        <v>4.88</v>
      </c>
      <c r="E300" s="7">
        <v>0.72</v>
      </c>
      <c r="F300" s="7">
        <v>7.0000000000000007E-2</v>
      </c>
      <c r="G300" s="7">
        <v>1.1000000000000001</v>
      </c>
      <c r="H300" s="10">
        <f t="shared" si="65"/>
        <v>18</v>
      </c>
      <c r="I300" s="10">
        <f t="shared" si="66"/>
        <v>4.3919999999999995</v>
      </c>
      <c r="J300" s="10">
        <f t="shared" si="67"/>
        <v>0.64800000000000002</v>
      </c>
      <c r="K300" s="10">
        <f t="shared" si="68"/>
        <v>6.3E-2</v>
      </c>
      <c r="L300" s="10">
        <f t="shared" si="69"/>
        <v>0.9900000000000001</v>
      </c>
    </row>
    <row r="301" spans="1:12" x14ac:dyDescent="0.2">
      <c r="A301" s="13" t="s">
        <v>94</v>
      </c>
      <c r="B301" s="10" t="s">
        <v>421</v>
      </c>
      <c r="C301" s="7">
        <v>5</v>
      </c>
      <c r="D301" s="7">
        <v>0.93</v>
      </c>
      <c r="E301" s="7">
        <v>0.24</v>
      </c>
      <c r="F301" s="7">
        <v>7.0000000000000007E-2</v>
      </c>
      <c r="G301" s="7">
        <v>0</v>
      </c>
      <c r="H301" s="10">
        <f t="shared" si="65"/>
        <v>4.5</v>
      </c>
      <c r="I301" s="10">
        <f t="shared" si="66"/>
        <v>0.83700000000000008</v>
      </c>
      <c r="J301" s="10">
        <f t="shared" si="67"/>
        <v>0.21599999999999997</v>
      </c>
      <c r="K301" s="10">
        <f t="shared" si="68"/>
        <v>6.3E-2</v>
      </c>
      <c r="L301" s="10">
        <f t="shared" si="69"/>
        <v>0</v>
      </c>
    </row>
    <row r="302" spans="1:12" x14ac:dyDescent="0.2">
      <c r="A302" s="13" t="s">
        <v>100</v>
      </c>
      <c r="B302" s="10" t="s">
        <v>421</v>
      </c>
      <c r="C302" s="7">
        <v>70</v>
      </c>
      <c r="D302" s="7">
        <v>18.59</v>
      </c>
      <c r="E302" s="7">
        <v>0.57999999999999996</v>
      </c>
      <c r="F302" s="7">
        <v>0.19</v>
      </c>
      <c r="G302" s="7">
        <v>3.6</v>
      </c>
      <c r="H302" s="10">
        <f t="shared" si="65"/>
        <v>63</v>
      </c>
      <c r="I302" s="10">
        <f t="shared" si="66"/>
        <v>16.730999999999998</v>
      </c>
      <c r="J302" s="10">
        <f t="shared" si="67"/>
        <v>0.52199999999999991</v>
      </c>
      <c r="K302" s="10">
        <f t="shared" si="68"/>
        <v>0.17100000000000001</v>
      </c>
      <c r="L302" s="10">
        <f t="shared" si="69"/>
        <v>3.24</v>
      </c>
    </row>
    <row r="303" spans="1:12" x14ac:dyDescent="0.2">
      <c r="A303" s="13" t="s">
        <v>102</v>
      </c>
      <c r="B303" s="10" t="s">
        <v>421</v>
      </c>
      <c r="C303" s="7">
        <v>21</v>
      </c>
      <c r="D303" s="7">
        <v>4</v>
      </c>
      <c r="E303" s="7">
        <v>1</v>
      </c>
      <c r="F303" s="7">
        <v>0</v>
      </c>
      <c r="G303" s="7">
        <v>1</v>
      </c>
      <c r="H303" s="10">
        <f t="shared" si="65"/>
        <v>18.899999999999999</v>
      </c>
      <c r="I303" s="10">
        <f t="shared" si="66"/>
        <v>3.6</v>
      </c>
      <c r="J303" s="10">
        <f t="shared" si="67"/>
        <v>0.9</v>
      </c>
      <c r="K303" s="10">
        <f t="shared" si="68"/>
        <v>0</v>
      </c>
      <c r="L303" s="10">
        <f t="shared" si="69"/>
        <v>0.9</v>
      </c>
    </row>
    <row r="304" spans="1:12" x14ac:dyDescent="0.2">
      <c r="A304" s="13" t="s">
        <v>127</v>
      </c>
      <c r="B304" s="10" t="s">
        <v>421</v>
      </c>
      <c r="C304" s="7">
        <v>40</v>
      </c>
      <c r="D304" s="7">
        <v>9</v>
      </c>
      <c r="E304" s="7">
        <v>1</v>
      </c>
      <c r="F304" s="7">
        <v>0</v>
      </c>
      <c r="G304" s="7">
        <v>1</v>
      </c>
      <c r="H304" s="10">
        <f t="shared" si="65"/>
        <v>36</v>
      </c>
      <c r="I304" s="10">
        <f t="shared" si="66"/>
        <v>8.1</v>
      </c>
      <c r="J304" s="10">
        <f t="shared" si="67"/>
        <v>0.9</v>
      </c>
      <c r="K304" s="10">
        <f t="shared" si="68"/>
        <v>0</v>
      </c>
      <c r="L304" s="10">
        <f t="shared" si="69"/>
        <v>0.9</v>
      </c>
    </row>
    <row r="305" spans="1:12" x14ac:dyDescent="0.2">
      <c r="A305" s="13" t="s">
        <v>128</v>
      </c>
      <c r="B305" s="10" t="s">
        <v>421</v>
      </c>
      <c r="C305" s="7">
        <v>30</v>
      </c>
      <c r="D305" s="7">
        <v>4.3499999999999996</v>
      </c>
      <c r="E305" s="7">
        <v>3.27</v>
      </c>
      <c r="F305" s="7">
        <v>0.73</v>
      </c>
      <c r="G305" s="7">
        <v>2.5</v>
      </c>
      <c r="H305" s="10">
        <f t="shared" si="65"/>
        <v>27</v>
      </c>
      <c r="I305" s="10">
        <f t="shared" si="66"/>
        <v>3.9149999999999996</v>
      </c>
      <c r="J305" s="10">
        <f t="shared" si="67"/>
        <v>2.9430000000000001</v>
      </c>
      <c r="K305" s="10">
        <f t="shared" si="68"/>
        <v>0.65700000000000003</v>
      </c>
      <c r="L305" s="10">
        <f t="shared" si="69"/>
        <v>2.25</v>
      </c>
    </row>
    <row r="306" spans="1:12" x14ac:dyDescent="0.2">
      <c r="A306" s="13" t="s">
        <v>151</v>
      </c>
      <c r="B306" s="10" t="s">
        <v>421</v>
      </c>
      <c r="C306" s="7">
        <v>50</v>
      </c>
      <c r="D306" s="7">
        <v>12.18</v>
      </c>
      <c r="E306" s="7">
        <v>1</v>
      </c>
      <c r="F306" s="7">
        <v>0.3</v>
      </c>
      <c r="G306" s="7">
        <v>1.6</v>
      </c>
      <c r="H306" s="10">
        <f t="shared" si="65"/>
        <v>45</v>
      </c>
      <c r="I306" s="10">
        <f t="shared" si="66"/>
        <v>10.962</v>
      </c>
      <c r="J306" s="10">
        <f t="shared" si="67"/>
        <v>0.9</v>
      </c>
      <c r="K306" s="10">
        <f t="shared" si="68"/>
        <v>0.27</v>
      </c>
      <c r="L306" s="10">
        <f t="shared" si="69"/>
        <v>1.44</v>
      </c>
    </row>
    <row r="307" spans="1:12" x14ac:dyDescent="0.2">
      <c r="A307" s="13" t="s">
        <v>152</v>
      </c>
      <c r="B307" s="10" t="s">
        <v>421</v>
      </c>
      <c r="C307" s="7">
        <v>46</v>
      </c>
      <c r="D307" s="7">
        <v>11.02</v>
      </c>
      <c r="E307" s="7">
        <v>0.92</v>
      </c>
      <c r="F307" s="7">
        <v>0.44</v>
      </c>
      <c r="G307" s="7">
        <v>1.6</v>
      </c>
      <c r="H307" s="10">
        <f t="shared" si="65"/>
        <v>41.4</v>
      </c>
      <c r="I307" s="10">
        <f t="shared" si="66"/>
        <v>9.9179999999999993</v>
      </c>
      <c r="J307" s="10">
        <f t="shared" si="67"/>
        <v>0.82799999999999996</v>
      </c>
      <c r="K307" s="10">
        <f t="shared" si="68"/>
        <v>0.39600000000000002</v>
      </c>
      <c r="L307" s="10">
        <f t="shared" si="69"/>
        <v>1.44</v>
      </c>
    </row>
    <row r="308" spans="1:12" x14ac:dyDescent="0.2">
      <c r="A308" s="13" t="s">
        <v>440</v>
      </c>
      <c r="B308" s="10" t="s">
        <v>421</v>
      </c>
      <c r="C308" s="7">
        <v>52</v>
      </c>
      <c r="D308" s="7">
        <v>5.1100000000000003</v>
      </c>
      <c r="E308" s="7">
        <v>2.1</v>
      </c>
      <c r="F308" s="7">
        <v>3.27</v>
      </c>
      <c r="G308" s="7">
        <v>2.1</v>
      </c>
      <c r="H308" s="10">
        <f t="shared" si="65"/>
        <v>46.8</v>
      </c>
      <c r="I308" s="10">
        <f t="shared" si="66"/>
        <v>4.5990000000000002</v>
      </c>
      <c r="J308" s="10">
        <f t="shared" si="67"/>
        <v>1.89</v>
      </c>
      <c r="K308" s="10">
        <f t="shared" si="68"/>
        <v>2.9430000000000001</v>
      </c>
      <c r="L308" s="10">
        <f t="shared" si="69"/>
        <v>1.89</v>
      </c>
    </row>
    <row r="309" spans="1:12" x14ac:dyDescent="0.2">
      <c r="A309" s="13" t="s">
        <v>154</v>
      </c>
      <c r="B309" s="10" t="s">
        <v>421</v>
      </c>
      <c r="C309" s="7">
        <v>22</v>
      </c>
      <c r="D309" s="7">
        <v>3.26</v>
      </c>
      <c r="E309" s="7">
        <v>3.09</v>
      </c>
      <c r="F309" s="7">
        <v>0.34</v>
      </c>
      <c r="G309" s="7">
        <v>1</v>
      </c>
      <c r="H309" s="10">
        <f t="shared" si="65"/>
        <v>19.8</v>
      </c>
      <c r="I309" s="10">
        <f t="shared" si="66"/>
        <v>2.9339999999999997</v>
      </c>
      <c r="J309" s="10">
        <f t="shared" si="67"/>
        <v>2.7809999999999997</v>
      </c>
      <c r="K309" s="10">
        <f t="shared" si="68"/>
        <v>0.30599999999999999</v>
      </c>
      <c r="L309" s="10">
        <f t="shared" si="69"/>
        <v>0.9</v>
      </c>
    </row>
    <row r="310" spans="1:12" x14ac:dyDescent="0.2">
      <c r="A310" s="13" t="s">
        <v>159</v>
      </c>
      <c r="B310" s="10" t="s">
        <v>421</v>
      </c>
      <c r="C310" s="7">
        <v>75</v>
      </c>
      <c r="D310" s="7">
        <v>18</v>
      </c>
      <c r="E310" s="7">
        <v>1.2</v>
      </c>
      <c r="F310" s="7">
        <v>0.6</v>
      </c>
      <c r="G310" s="7">
        <v>4.4000000000000004</v>
      </c>
      <c r="H310" s="10">
        <f t="shared" si="65"/>
        <v>67.5</v>
      </c>
      <c r="I310" s="10">
        <f t="shared" si="66"/>
        <v>16.2</v>
      </c>
      <c r="J310" s="10">
        <f t="shared" si="67"/>
        <v>1.08</v>
      </c>
      <c r="K310" s="10">
        <f t="shared" si="68"/>
        <v>0.54</v>
      </c>
      <c r="L310" s="10">
        <f t="shared" si="69"/>
        <v>3.9600000000000004</v>
      </c>
    </row>
    <row r="311" spans="1:12" x14ac:dyDescent="0.2">
      <c r="A311" s="13" t="s">
        <v>442</v>
      </c>
      <c r="B311" s="10" t="s">
        <v>421</v>
      </c>
      <c r="C311" s="7">
        <v>71</v>
      </c>
      <c r="D311" s="7">
        <v>16.899999999999999</v>
      </c>
      <c r="E311" s="7">
        <v>1.31</v>
      </c>
      <c r="F311" s="7">
        <v>0.3</v>
      </c>
      <c r="G311" s="7">
        <v>3.6</v>
      </c>
      <c r="H311" s="10">
        <f t="shared" si="65"/>
        <v>63.9</v>
      </c>
      <c r="I311" s="10">
        <f t="shared" si="66"/>
        <v>15.209999999999997</v>
      </c>
      <c r="J311" s="10">
        <f t="shared" si="67"/>
        <v>1.179</v>
      </c>
      <c r="K311" s="10">
        <f t="shared" si="68"/>
        <v>0.27</v>
      </c>
      <c r="L311" s="10">
        <f t="shared" si="69"/>
        <v>3.24</v>
      </c>
    </row>
    <row r="312" spans="1:12" x14ac:dyDescent="0.2">
      <c r="A312" s="13" t="s">
        <v>166</v>
      </c>
      <c r="B312" s="10" t="s">
        <v>421</v>
      </c>
      <c r="C312" s="7">
        <v>23</v>
      </c>
      <c r="D312" s="7">
        <v>3.67</v>
      </c>
      <c r="E312" s="7">
        <v>2.13</v>
      </c>
      <c r="F312" s="7">
        <v>0.52</v>
      </c>
      <c r="G312" s="7">
        <v>2.8</v>
      </c>
      <c r="H312" s="10">
        <f t="shared" si="65"/>
        <v>20.7</v>
      </c>
      <c r="I312" s="10">
        <f t="shared" si="66"/>
        <v>3.3029999999999999</v>
      </c>
      <c r="J312" s="10">
        <f t="shared" si="67"/>
        <v>1.9169999999999998</v>
      </c>
      <c r="K312" s="10">
        <f t="shared" si="68"/>
        <v>0.46800000000000003</v>
      </c>
      <c r="L312" s="10">
        <f t="shared" si="69"/>
        <v>2.5199999999999996</v>
      </c>
    </row>
    <row r="313" spans="1:12" x14ac:dyDescent="0.2">
      <c r="A313" s="13" t="s">
        <v>167</v>
      </c>
      <c r="B313" s="10" t="s">
        <v>421</v>
      </c>
      <c r="C313" s="7">
        <v>46</v>
      </c>
      <c r="D313" s="7">
        <v>11.42</v>
      </c>
      <c r="E313" s="7">
        <v>0.7</v>
      </c>
      <c r="F313" s="7">
        <v>0.28000000000000003</v>
      </c>
      <c r="G313" s="7">
        <v>1.4</v>
      </c>
      <c r="H313" s="10">
        <f t="shared" si="65"/>
        <v>41.4</v>
      </c>
      <c r="I313" s="10">
        <f t="shared" si="66"/>
        <v>10.277999999999999</v>
      </c>
      <c r="J313" s="10">
        <f t="shared" si="67"/>
        <v>0.62999999999999989</v>
      </c>
      <c r="K313" s="10">
        <f t="shared" si="68"/>
        <v>0.252</v>
      </c>
      <c r="L313" s="10">
        <f t="shared" si="69"/>
        <v>1.2599999999999998</v>
      </c>
    </row>
    <row r="314" spans="1:12" x14ac:dyDescent="0.2">
      <c r="A314" s="13" t="s">
        <v>480</v>
      </c>
      <c r="B314" s="10" t="s">
        <v>421</v>
      </c>
      <c r="C314" s="7">
        <v>27</v>
      </c>
      <c r="D314" s="7">
        <v>3.7</v>
      </c>
      <c r="E314" s="7">
        <v>1.1000000000000001</v>
      </c>
      <c r="F314" s="7">
        <v>0.3</v>
      </c>
      <c r="G314" s="7">
        <v>2.5</v>
      </c>
      <c r="H314" s="10">
        <f t="shared" si="65"/>
        <v>24.3</v>
      </c>
      <c r="I314" s="10">
        <f t="shared" si="66"/>
        <v>3.33</v>
      </c>
      <c r="J314" s="10">
        <f t="shared" si="67"/>
        <v>0.9900000000000001</v>
      </c>
      <c r="K314" s="10">
        <f t="shared" si="68"/>
        <v>0.27</v>
      </c>
      <c r="L314" s="10">
        <f t="shared" si="69"/>
        <v>2.25</v>
      </c>
    </row>
    <row r="315" spans="1:12" x14ac:dyDescent="0.2">
      <c r="A315" s="13" t="s">
        <v>495</v>
      </c>
      <c r="B315" s="10" t="s">
        <v>421</v>
      </c>
      <c r="C315" s="7">
        <v>28</v>
      </c>
      <c r="D315" s="7">
        <v>6.32</v>
      </c>
      <c r="E315" s="7">
        <v>2.0699999999999998</v>
      </c>
      <c r="F315" s="7">
        <v>0.1</v>
      </c>
      <c r="G315" s="7">
        <v>3.2</v>
      </c>
      <c r="H315" s="10">
        <f t="shared" si="65"/>
        <v>25.2</v>
      </c>
      <c r="I315" s="10">
        <f t="shared" si="66"/>
        <v>5.6880000000000006</v>
      </c>
      <c r="J315" s="10">
        <f t="shared" si="67"/>
        <v>1.8629999999999998</v>
      </c>
      <c r="K315" s="10">
        <f t="shared" si="68"/>
        <v>0.09</v>
      </c>
      <c r="L315" s="10">
        <f t="shared" si="69"/>
        <v>2.88</v>
      </c>
    </row>
    <row r="316" spans="1:12" x14ac:dyDescent="0.2">
      <c r="A316" s="13" t="s">
        <v>446</v>
      </c>
      <c r="B316" s="10" t="s">
        <v>421</v>
      </c>
      <c r="C316" s="7">
        <v>28</v>
      </c>
      <c r="D316" s="7">
        <v>5.59</v>
      </c>
      <c r="E316" s="7">
        <v>1.88</v>
      </c>
      <c r="F316" s="7">
        <v>0.4</v>
      </c>
      <c r="G316" s="7">
        <v>2</v>
      </c>
      <c r="H316" s="10">
        <f t="shared" si="65"/>
        <v>25.2</v>
      </c>
      <c r="I316" s="10">
        <f t="shared" si="66"/>
        <v>5.0309999999999997</v>
      </c>
      <c r="J316" s="10">
        <f t="shared" si="67"/>
        <v>1.6919999999999999</v>
      </c>
      <c r="K316" s="10">
        <f t="shared" si="68"/>
        <v>0.36</v>
      </c>
      <c r="L316" s="10">
        <f t="shared" si="69"/>
        <v>1.8</v>
      </c>
    </row>
    <row r="317" spans="1:12" x14ac:dyDescent="0.2">
      <c r="A317" s="13" t="s">
        <v>447</v>
      </c>
      <c r="B317" s="10" t="s">
        <v>421</v>
      </c>
      <c r="C317" s="7">
        <v>36</v>
      </c>
      <c r="D317" s="7">
        <v>7.06</v>
      </c>
      <c r="E317" s="7">
        <v>2.5299999999999998</v>
      </c>
      <c r="F317" s="7">
        <v>0.5</v>
      </c>
      <c r="G317" s="7">
        <v>2.6</v>
      </c>
      <c r="H317" s="10">
        <f t="shared" si="65"/>
        <v>32.4</v>
      </c>
      <c r="I317" s="10">
        <f t="shared" si="66"/>
        <v>6.3540000000000001</v>
      </c>
      <c r="J317" s="10">
        <f t="shared" si="67"/>
        <v>2.2769999999999997</v>
      </c>
      <c r="K317" s="10">
        <f t="shared" si="68"/>
        <v>0.45</v>
      </c>
      <c r="L317" s="10">
        <f t="shared" si="69"/>
        <v>2.34</v>
      </c>
    </row>
    <row r="318" spans="1:12" x14ac:dyDescent="0.2">
      <c r="A318" s="13" t="s">
        <v>168</v>
      </c>
      <c r="B318" s="10" t="s">
        <v>421</v>
      </c>
      <c r="C318" s="7">
        <v>43</v>
      </c>
      <c r="D318" s="7">
        <v>8.9499999999999993</v>
      </c>
      <c r="E318" s="7">
        <v>3.38</v>
      </c>
      <c r="F318" s="7">
        <v>0.3</v>
      </c>
      <c r="G318" s="7">
        <v>3.8</v>
      </c>
      <c r="H318" s="10">
        <f t="shared" si="65"/>
        <v>38.700000000000003</v>
      </c>
      <c r="I318" s="10">
        <f t="shared" si="66"/>
        <v>8.0549999999999997</v>
      </c>
      <c r="J318" s="10">
        <f t="shared" si="67"/>
        <v>3.0419999999999998</v>
      </c>
      <c r="K318" s="10">
        <f t="shared" si="68"/>
        <v>0.27</v>
      </c>
      <c r="L318" s="10">
        <f t="shared" si="69"/>
        <v>3.42</v>
      </c>
    </row>
    <row r="319" spans="1:12" x14ac:dyDescent="0.2">
      <c r="A319" s="13" t="s">
        <v>169</v>
      </c>
      <c r="B319" s="10" t="s">
        <v>421</v>
      </c>
      <c r="C319" s="7">
        <v>23</v>
      </c>
      <c r="D319" s="7">
        <v>4.08</v>
      </c>
      <c r="E319" s="7">
        <v>1.82</v>
      </c>
      <c r="F319" s="7">
        <v>0.45</v>
      </c>
      <c r="G319" s="7">
        <v>2.2999999999999998</v>
      </c>
      <c r="H319" s="10">
        <f t="shared" si="65"/>
        <v>20.7</v>
      </c>
      <c r="I319" s="10">
        <f t="shared" si="66"/>
        <v>3.6719999999999997</v>
      </c>
      <c r="J319" s="10">
        <f t="shared" si="67"/>
        <v>1.6380000000000001</v>
      </c>
      <c r="K319" s="10">
        <f t="shared" si="68"/>
        <v>0.40500000000000003</v>
      </c>
      <c r="L319" s="10">
        <f t="shared" si="69"/>
        <v>2.0699999999999998</v>
      </c>
    </row>
    <row r="320" spans="1:12" x14ac:dyDescent="0.2">
      <c r="A320" s="13" t="s">
        <v>170</v>
      </c>
      <c r="B320" s="10" t="s">
        <v>421</v>
      </c>
      <c r="C320" s="7">
        <v>25</v>
      </c>
      <c r="D320" s="7">
        <v>4.97</v>
      </c>
      <c r="E320" s="7">
        <v>1.92</v>
      </c>
      <c r="F320" s="7">
        <v>0.28000000000000003</v>
      </c>
      <c r="G320" s="7">
        <v>2</v>
      </c>
      <c r="H320" s="10">
        <f t="shared" si="65"/>
        <v>22.5</v>
      </c>
      <c r="I320" s="10">
        <f t="shared" si="66"/>
        <v>4.4729999999999999</v>
      </c>
      <c r="J320" s="10">
        <f t="shared" si="67"/>
        <v>1.7279999999999998</v>
      </c>
      <c r="K320" s="10">
        <f t="shared" si="68"/>
        <v>0.252</v>
      </c>
      <c r="L320" s="10">
        <f t="shared" si="69"/>
        <v>1.8</v>
      </c>
    </row>
    <row r="321" spans="1:12" x14ac:dyDescent="0.2">
      <c r="A321" s="13" t="s">
        <v>171</v>
      </c>
      <c r="B321" s="10" t="s">
        <v>421</v>
      </c>
      <c r="C321" s="7">
        <v>27</v>
      </c>
      <c r="D321" s="7">
        <v>6.2</v>
      </c>
      <c r="E321" s="7">
        <v>1.7</v>
      </c>
      <c r="F321" s="7">
        <v>0.1</v>
      </c>
      <c r="G321" s="7">
        <v>3.6</v>
      </c>
      <c r="H321" s="10">
        <f t="shared" si="65"/>
        <v>24.3</v>
      </c>
      <c r="I321" s="10">
        <f t="shared" si="66"/>
        <v>5.58</v>
      </c>
      <c r="J321" s="10">
        <f t="shared" si="67"/>
        <v>1.53</v>
      </c>
      <c r="K321" s="10">
        <f t="shared" si="68"/>
        <v>0.09</v>
      </c>
      <c r="L321" s="10">
        <f t="shared" si="69"/>
        <v>3.24</v>
      </c>
    </row>
    <row r="322" spans="1:12" x14ac:dyDescent="0.2">
      <c r="A322" s="13" t="s">
        <v>185</v>
      </c>
      <c r="B322" s="10" t="s">
        <v>421</v>
      </c>
      <c r="C322" s="7">
        <v>45</v>
      </c>
      <c r="D322" s="7">
        <v>9.1999999999999993</v>
      </c>
      <c r="E322" s="7">
        <v>2.7</v>
      </c>
      <c r="F322" s="7">
        <v>0.7</v>
      </c>
      <c r="G322" s="7">
        <v>3.5</v>
      </c>
      <c r="H322" s="10">
        <f t="shared" si="65"/>
        <v>40.5</v>
      </c>
      <c r="I322" s="10">
        <f t="shared" si="66"/>
        <v>8.2799999999999994</v>
      </c>
      <c r="J322" s="10">
        <f t="shared" si="67"/>
        <v>2.4300000000000002</v>
      </c>
      <c r="K322" s="10">
        <f t="shared" si="68"/>
        <v>0.62999999999999989</v>
      </c>
      <c r="L322" s="10">
        <f t="shared" si="69"/>
        <v>3.15</v>
      </c>
    </row>
    <row r="323" spans="1:12" x14ac:dyDescent="0.2">
      <c r="A323" s="13" t="s">
        <v>189</v>
      </c>
      <c r="B323" s="10" t="s">
        <v>421</v>
      </c>
      <c r="C323" s="7">
        <v>25</v>
      </c>
      <c r="D323" s="7">
        <v>3.6</v>
      </c>
      <c r="E323" s="7">
        <v>1.5</v>
      </c>
      <c r="F323" s="7">
        <v>0.24</v>
      </c>
      <c r="G323" s="7">
        <v>1.3</v>
      </c>
      <c r="H323" s="10">
        <f t="shared" si="65"/>
        <v>22.5</v>
      </c>
      <c r="I323" s="10">
        <f t="shared" si="66"/>
        <v>3.24</v>
      </c>
      <c r="J323" s="10">
        <f t="shared" si="67"/>
        <v>1.35</v>
      </c>
      <c r="K323" s="10">
        <f t="shared" si="68"/>
        <v>0.21599999999999997</v>
      </c>
      <c r="L323" s="10">
        <f t="shared" si="69"/>
        <v>1.17</v>
      </c>
    </row>
    <row r="324" spans="1:12" x14ac:dyDescent="0.2">
      <c r="A324" s="13" t="s">
        <v>451</v>
      </c>
      <c r="B324" s="10" t="s">
        <v>421</v>
      </c>
      <c r="C324" s="7">
        <v>71</v>
      </c>
      <c r="D324" s="7">
        <v>6</v>
      </c>
      <c r="E324" s="7">
        <v>4.7699999999999996</v>
      </c>
      <c r="F324" s="7">
        <v>3.41</v>
      </c>
      <c r="G324" s="7">
        <v>2</v>
      </c>
      <c r="H324" s="10">
        <f t="shared" si="65"/>
        <v>63.9</v>
      </c>
      <c r="I324" s="10">
        <f t="shared" si="66"/>
        <v>5.4</v>
      </c>
      <c r="J324" s="10">
        <f t="shared" si="67"/>
        <v>4.2929999999999993</v>
      </c>
      <c r="K324" s="10">
        <f t="shared" si="68"/>
        <v>3.0690000000000004</v>
      </c>
      <c r="L324" s="10">
        <f t="shared" si="69"/>
        <v>1.8</v>
      </c>
    </row>
    <row r="325" spans="1:12" x14ac:dyDescent="0.2">
      <c r="A325" s="13" t="s">
        <v>450</v>
      </c>
      <c r="B325" s="10" t="s">
        <v>421</v>
      </c>
      <c r="C325" s="7">
        <v>65</v>
      </c>
      <c r="D325" s="7">
        <v>2.56</v>
      </c>
      <c r="E325" s="7">
        <v>9.5500000000000007</v>
      </c>
      <c r="F325" s="7">
        <v>1.88</v>
      </c>
      <c r="G325" s="7">
        <v>1.3</v>
      </c>
      <c r="H325" s="10">
        <f t="shared" si="65"/>
        <v>58.5</v>
      </c>
      <c r="I325" s="10">
        <f t="shared" si="66"/>
        <v>2.3040000000000003</v>
      </c>
      <c r="J325" s="10">
        <f t="shared" si="67"/>
        <v>8.5950000000000006</v>
      </c>
      <c r="K325" s="10">
        <f t="shared" si="68"/>
        <v>1.6919999999999999</v>
      </c>
      <c r="L325" s="10">
        <f t="shared" si="69"/>
        <v>1.17</v>
      </c>
    </row>
    <row r="326" spans="1:12" x14ac:dyDescent="0.2">
      <c r="A326" s="13" t="s">
        <v>190</v>
      </c>
      <c r="B326" s="10" t="s">
        <v>421</v>
      </c>
      <c r="C326" s="7">
        <v>191</v>
      </c>
      <c r="D326" s="7">
        <v>2.63</v>
      </c>
      <c r="E326" s="7">
        <v>10.53</v>
      </c>
      <c r="F326" s="7">
        <v>15.41</v>
      </c>
      <c r="G326" s="7">
        <v>0.4</v>
      </c>
      <c r="H326" s="10">
        <f t="shared" si="65"/>
        <v>171.9</v>
      </c>
      <c r="I326" s="10">
        <f t="shared" si="66"/>
        <v>2.367</v>
      </c>
      <c r="J326" s="10">
        <f t="shared" si="67"/>
        <v>9.4769999999999985</v>
      </c>
      <c r="K326" s="10">
        <f t="shared" si="68"/>
        <v>13.869000000000002</v>
      </c>
      <c r="L326" s="10">
        <f t="shared" si="69"/>
        <v>0.36</v>
      </c>
    </row>
    <row r="327" spans="1:12" x14ac:dyDescent="0.2">
      <c r="A327" s="13" t="s">
        <v>191</v>
      </c>
      <c r="B327" s="10" t="s">
        <v>421</v>
      </c>
      <c r="C327" s="7">
        <v>214</v>
      </c>
      <c r="D327" s="7">
        <v>2.8</v>
      </c>
      <c r="E327" s="7">
        <v>11.54</v>
      </c>
      <c r="F327" s="7">
        <v>17.52</v>
      </c>
      <c r="G327" s="7">
        <v>0.4</v>
      </c>
      <c r="H327" s="10">
        <f t="shared" si="65"/>
        <v>192.6</v>
      </c>
      <c r="I327" s="10">
        <f t="shared" si="66"/>
        <v>2.5199999999999996</v>
      </c>
      <c r="J327" s="10">
        <f t="shared" si="67"/>
        <v>10.385999999999999</v>
      </c>
      <c r="K327" s="10">
        <f t="shared" si="68"/>
        <v>15.767999999999999</v>
      </c>
      <c r="L327" s="10">
        <f t="shared" si="69"/>
        <v>0.36</v>
      </c>
    </row>
    <row r="328" spans="1:12" x14ac:dyDescent="0.2">
      <c r="A328" s="13" t="s">
        <v>192</v>
      </c>
      <c r="B328" s="10" t="s">
        <v>421</v>
      </c>
      <c r="C328" s="7">
        <v>18</v>
      </c>
      <c r="D328" s="7">
        <v>1.91</v>
      </c>
      <c r="E328" s="7">
        <v>2.93</v>
      </c>
      <c r="F328" s="7">
        <v>0.42</v>
      </c>
      <c r="G328" s="7">
        <v>1.6</v>
      </c>
      <c r="H328" s="10">
        <f t="shared" si="65"/>
        <v>16.2</v>
      </c>
      <c r="I328" s="10">
        <f t="shared" si="66"/>
        <v>1.7190000000000001</v>
      </c>
      <c r="J328" s="10">
        <f t="shared" si="67"/>
        <v>2.637</v>
      </c>
      <c r="K328" s="10">
        <f t="shared" si="68"/>
        <v>0.37799999999999995</v>
      </c>
      <c r="L328" s="10">
        <f t="shared" si="69"/>
        <v>1.44</v>
      </c>
    </row>
    <row r="329" spans="1:12" x14ac:dyDescent="0.2">
      <c r="A329" s="13" t="s">
        <v>193</v>
      </c>
      <c r="B329" s="10" t="s">
        <v>421</v>
      </c>
      <c r="C329" s="7">
        <v>20</v>
      </c>
      <c r="D329" s="7">
        <v>3.88</v>
      </c>
      <c r="E329" s="7">
        <v>2.2000000000000002</v>
      </c>
      <c r="F329" s="7">
        <v>0.12</v>
      </c>
      <c r="G329" s="7">
        <v>2.1</v>
      </c>
      <c r="H329" s="10">
        <f t="shared" si="65"/>
        <v>18</v>
      </c>
      <c r="I329" s="10">
        <f t="shared" si="66"/>
        <v>3.492</v>
      </c>
      <c r="J329" s="10">
        <f t="shared" si="67"/>
        <v>1.9800000000000002</v>
      </c>
      <c r="K329" s="10">
        <f t="shared" si="68"/>
        <v>0.10799999999999998</v>
      </c>
      <c r="L329" s="10">
        <f t="shared" si="69"/>
        <v>1.89</v>
      </c>
    </row>
    <row r="330" spans="1:12" x14ac:dyDescent="0.2">
      <c r="A330" s="13" t="s">
        <v>194</v>
      </c>
      <c r="B330" s="10" t="s">
        <v>421</v>
      </c>
      <c r="C330" s="7">
        <v>24</v>
      </c>
      <c r="D330" s="7">
        <v>3.4</v>
      </c>
      <c r="E330" s="7">
        <v>1.9</v>
      </c>
      <c r="F330" s="7">
        <v>0.3</v>
      </c>
      <c r="G330" s="7">
        <v>1</v>
      </c>
      <c r="H330" s="10">
        <f t="shared" si="65"/>
        <v>21.6</v>
      </c>
      <c r="I330" s="10">
        <f t="shared" si="66"/>
        <v>3.06</v>
      </c>
      <c r="J330" s="10">
        <f t="shared" si="67"/>
        <v>1.71</v>
      </c>
      <c r="K330" s="10">
        <f t="shared" si="68"/>
        <v>0.27</v>
      </c>
      <c r="L330" s="10">
        <f t="shared" si="69"/>
        <v>0.9</v>
      </c>
    </row>
    <row r="331" spans="1:12" x14ac:dyDescent="0.2">
      <c r="A331" s="13" t="s">
        <v>195</v>
      </c>
      <c r="B331" s="10" t="s">
        <v>421</v>
      </c>
      <c r="C331" s="7">
        <v>23</v>
      </c>
      <c r="D331" s="7">
        <v>3.39</v>
      </c>
      <c r="E331" s="7">
        <v>2.8</v>
      </c>
      <c r="F331" s="7">
        <v>0.5</v>
      </c>
      <c r="G331" s="7">
        <v>2.4</v>
      </c>
      <c r="H331" s="10">
        <f t="shared" si="65"/>
        <v>20.7</v>
      </c>
      <c r="I331" s="10">
        <f t="shared" si="66"/>
        <v>3.0510000000000002</v>
      </c>
      <c r="J331" s="10">
        <f t="shared" si="67"/>
        <v>2.5199999999999996</v>
      </c>
      <c r="K331" s="10">
        <f t="shared" si="68"/>
        <v>0.45</v>
      </c>
      <c r="L331" s="10">
        <f t="shared" si="69"/>
        <v>2.16</v>
      </c>
    </row>
    <row r="332" spans="1:12" x14ac:dyDescent="0.2">
      <c r="A332" s="13" t="s">
        <v>197</v>
      </c>
      <c r="B332" s="10" t="s">
        <v>421</v>
      </c>
      <c r="C332" s="7">
        <v>23</v>
      </c>
      <c r="D332" s="7">
        <v>3.63</v>
      </c>
      <c r="E332" s="7">
        <v>2.86</v>
      </c>
      <c r="F332" s="7">
        <v>0.39</v>
      </c>
      <c r="G332" s="7">
        <v>2.2000000000000002</v>
      </c>
      <c r="H332" s="10">
        <f t="shared" si="65"/>
        <v>20.7</v>
      </c>
      <c r="I332" s="10">
        <f t="shared" si="66"/>
        <v>3.2669999999999999</v>
      </c>
      <c r="J332" s="10">
        <f t="shared" si="67"/>
        <v>2.5739999999999998</v>
      </c>
      <c r="K332" s="10">
        <f t="shared" si="68"/>
        <v>0.35100000000000003</v>
      </c>
      <c r="L332" s="10">
        <f t="shared" si="69"/>
        <v>1.9800000000000002</v>
      </c>
    </row>
    <row r="333" spans="1:12" x14ac:dyDescent="0.2">
      <c r="A333" s="13" t="s">
        <v>454</v>
      </c>
      <c r="B333" s="10" t="s">
        <v>421</v>
      </c>
      <c r="C333" s="7">
        <v>52</v>
      </c>
      <c r="D333" s="7">
        <v>11.94</v>
      </c>
      <c r="E333" s="7">
        <v>1.2</v>
      </c>
      <c r="F333" s="7">
        <v>0.65</v>
      </c>
      <c r="G333" s="7">
        <v>6.5</v>
      </c>
      <c r="H333" s="10">
        <f t="shared" si="65"/>
        <v>46.8</v>
      </c>
      <c r="I333" s="10">
        <f t="shared" si="66"/>
        <v>10.745999999999999</v>
      </c>
      <c r="J333" s="10">
        <f t="shared" si="67"/>
        <v>1.08</v>
      </c>
      <c r="K333" s="10">
        <f t="shared" si="68"/>
        <v>0.58499999999999996</v>
      </c>
      <c r="L333" s="10">
        <f t="shared" si="69"/>
        <v>5.85</v>
      </c>
    </row>
    <row r="334" spans="1:12" x14ac:dyDescent="0.2">
      <c r="A334" s="13" t="s">
        <v>210</v>
      </c>
      <c r="B334" s="10" t="s">
        <v>421</v>
      </c>
      <c r="C334" s="7">
        <v>52</v>
      </c>
      <c r="D334" s="7">
        <v>11.94</v>
      </c>
      <c r="E334" s="7">
        <v>1.2</v>
      </c>
      <c r="F334" s="7">
        <v>0.65</v>
      </c>
      <c r="G334" s="7">
        <v>6.5</v>
      </c>
      <c r="H334" s="10">
        <f t="shared" si="65"/>
        <v>46.8</v>
      </c>
      <c r="I334" s="10">
        <f t="shared" si="66"/>
        <v>10.745999999999999</v>
      </c>
      <c r="J334" s="10">
        <f t="shared" si="67"/>
        <v>1.08</v>
      </c>
      <c r="K334" s="10">
        <f t="shared" si="68"/>
        <v>0.58499999999999996</v>
      </c>
      <c r="L334" s="10">
        <f t="shared" si="69"/>
        <v>5.85</v>
      </c>
    </row>
    <row r="335" spans="1:12" x14ac:dyDescent="0.2">
      <c r="A335" s="13" t="s">
        <v>455</v>
      </c>
      <c r="B335" s="10" t="s">
        <v>421</v>
      </c>
      <c r="C335" s="7">
        <v>35</v>
      </c>
      <c r="D335" s="7">
        <v>9.1300000000000008</v>
      </c>
      <c r="E335" s="7">
        <v>0.43</v>
      </c>
      <c r="F335" s="7">
        <v>0.11</v>
      </c>
      <c r="G335" s="7">
        <v>2.1</v>
      </c>
      <c r="H335" s="10">
        <f t="shared" si="65"/>
        <v>31.5</v>
      </c>
      <c r="I335" s="10">
        <f t="shared" si="66"/>
        <v>8.2170000000000005</v>
      </c>
      <c r="J335" s="10">
        <f t="shared" si="67"/>
        <v>0.38700000000000001</v>
      </c>
      <c r="K335" s="10">
        <f t="shared" si="68"/>
        <v>9.9000000000000005E-2</v>
      </c>
      <c r="L335" s="10">
        <f t="shared" si="69"/>
        <v>1.89</v>
      </c>
    </row>
    <row r="336" spans="1:12" x14ac:dyDescent="0.2">
      <c r="A336" s="13" t="s">
        <v>211</v>
      </c>
      <c r="B336" s="10" t="s">
        <v>421</v>
      </c>
      <c r="C336" s="7">
        <v>32</v>
      </c>
      <c r="D336" s="7">
        <v>7.68</v>
      </c>
      <c r="E336" s="7">
        <v>0.67</v>
      </c>
      <c r="F336" s="7">
        <v>0.3</v>
      </c>
      <c r="G336" s="7">
        <v>2</v>
      </c>
      <c r="H336" s="10">
        <f t="shared" si="65"/>
        <v>28.8</v>
      </c>
      <c r="I336" s="10">
        <f t="shared" si="66"/>
        <v>6.911999999999999</v>
      </c>
      <c r="J336" s="10">
        <f t="shared" si="67"/>
        <v>0.60300000000000009</v>
      </c>
      <c r="K336" s="10">
        <f t="shared" si="68"/>
        <v>0.27</v>
      </c>
      <c r="L336" s="10">
        <f t="shared" si="69"/>
        <v>1.8</v>
      </c>
    </row>
    <row r="337" spans="1:12" x14ac:dyDescent="0.2">
      <c r="A337" s="13" t="s">
        <v>640</v>
      </c>
      <c r="B337" s="10" t="s">
        <v>421</v>
      </c>
      <c r="C337" s="7">
        <v>37</v>
      </c>
      <c r="D337" s="7">
        <v>3.84</v>
      </c>
      <c r="E337" s="7">
        <v>0.86</v>
      </c>
      <c r="F337" s="7">
        <v>2.35</v>
      </c>
      <c r="G337" s="7">
        <v>1.1000000000000001</v>
      </c>
      <c r="H337" s="10">
        <v>46</v>
      </c>
      <c r="I337" s="10">
        <v>4.3899999999999997</v>
      </c>
      <c r="J337" s="10">
        <v>7.08</v>
      </c>
      <c r="K337" s="10">
        <v>0.24</v>
      </c>
      <c r="L337" s="10">
        <v>1.3</v>
      </c>
    </row>
    <row r="338" spans="1:12" x14ac:dyDescent="0.2">
      <c r="A338" s="13" t="s">
        <v>217</v>
      </c>
      <c r="B338" s="10" t="s">
        <v>421</v>
      </c>
      <c r="C338" s="7">
        <v>34</v>
      </c>
      <c r="D338" s="7">
        <v>7.5</v>
      </c>
      <c r="E338" s="7">
        <v>0.7</v>
      </c>
      <c r="F338" s="7">
        <v>0.1</v>
      </c>
      <c r="G338" s="7">
        <v>0.2</v>
      </c>
      <c r="H338" s="10">
        <f t="shared" ref="H338:H371" si="70">(C338*90)/100</f>
        <v>30.6</v>
      </c>
      <c r="I338" s="10">
        <f t="shared" ref="I338:I371" si="71">(D338*90)/100</f>
        <v>6.75</v>
      </c>
      <c r="J338" s="10">
        <f t="shared" ref="J338:J371" si="72">(E338*90)/100</f>
        <v>0.62999999999999989</v>
      </c>
      <c r="K338" s="10">
        <f t="shared" ref="K338:K371" si="73">(F338*90)/100</f>
        <v>0.09</v>
      </c>
      <c r="L338" s="10">
        <f t="shared" ref="L338:L371" si="74">(G338*90)/100</f>
        <v>0.18</v>
      </c>
    </row>
    <row r="339" spans="1:12" x14ac:dyDescent="0.2">
      <c r="A339" s="13" t="s">
        <v>218</v>
      </c>
      <c r="B339" s="10" t="s">
        <v>421</v>
      </c>
      <c r="C339" s="7">
        <v>11</v>
      </c>
      <c r="D339" s="7">
        <v>0.1</v>
      </c>
      <c r="E339" s="7">
        <v>2.7</v>
      </c>
      <c r="F339" s="7">
        <v>0</v>
      </c>
      <c r="G339" s="7">
        <v>3.9</v>
      </c>
      <c r="H339" s="10">
        <f t="shared" si="70"/>
        <v>9.9</v>
      </c>
      <c r="I339" s="10">
        <f t="shared" si="71"/>
        <v>0.09</v>
      </c>
      <c r="J339" s="10">
        <f t="shared" si="72"/>
        <v>2.4300000000000002</v>
      </c>
      <c r="K339" s="10">
        <f t="shared" si="73"/>
        <v>0</v>
      </c>
      <c r="L339" s="10">
        <f t="shared" si="74"/>
        <v>3.51</v>
      </c>
    </row>
    <row r="340" spans="1:12" x14ac:dyDescent="0.2">
      <c r="A340" s="13" t="s">
        <v>219</v>
      </c>
      <c r="B340" s="10" t="s">
        <v>421</v>
      </c>
      <c r="C340" s="7">
        <v>56</v>
      </c>
      <c r="D340" s="7">
        <v>13.8</v>
      </c>
      <c r="E340" s="7">
        <v>1.4</v>
      </c>
      <c r="F340" s="7">
        <v>0.2</v>
      </c>
      <c r="G340" s="7">
        <v>4.3</v>
      </c>
      <c r="H340" s="10">
        <f t="shared" si="70"/>
        <v>50.4</v>
      </c>
      <c r="I340" s="10">
        <f t="shared" si="71"/>
        <v>12.42</v>
      </c>
      <c r="J340" s="10">
        <f t="shared" si="72"/>
        <v>1.2599999999999998</v>
      </c>
      <c r="K340" s="10">
        <f t="shared" si="73"/>
        <v>0.18</v>
      </c>
      <c r="L340" s="10">
        <f t="shared" si="74"/>
        <v>3.87</v>
      </c>
    </row>
    <row r="341" spans="1:12" x14ac:dyDescent="0.2">
      <c r="A341" s="13" t="s">
        <v>468</v>
      </c>
      <c r="B341" s="10" t="s">
        <v>421</v>
      </c>
      <c r="C341" s="7">
        <v>67</v>
      </c>
      <c r="D341" s="7">
        <v>9.6999999999999993</v>
      </c>
      <c r="E341" s="7">
        <v>5.6</v>
      </c>
      <c r="F341" s="7">
        <v>0.5</v>
      </c>
      <c r="G341" s="7">
        <v>3.4</v>
      </c>
      <c r="H341" s="10">
        <f t="shared" si="70"/>
        <v>60.3</v>
      </c>
      <c r="I341" s="10">
        <f t="shared" si="71"/>
        <v>8.7299999999999986</v>
      </c>
      <c r="J341" s="10">
        <f t="shared" si="72"/>
        <v>5.0399999999999991</v>
      </c>
      <c r="K341" s="10">
        <f t="shared" si="73"/>
        <v>0.45</v>
      </c>
      <c r="L341" s="10">
        <f t="shared" si="74"/>
        <v>3.06</v>
      </c>
    </row>
    <row r="342" spans="1:12" x14ac:dyDescent="0.2">
      <c r="A342" s="13" t="s">
        <v>471</v>
      </c>
      <c r="B342" s="10" t="s">
        <v>421</v>
      </c>
      <c r="C342" s="7">
        <v>81</v>
      </c>
      <c r="D342" s="7">
        <v>14.45</v>
      </c>
      <c r="E342" s="7">
        <v>5.42</v>
      </c>
      <c r="F342" s="7">
        <v>0.4</v>
      </c>
      <c r="G342" s="7">
        <v>5.7</v>
      </c>
      <c r="H342" s="10">
        <f t="shared" si="70"/>
        <v>72.900000000000006</v>
      </c>
      <c r="I342" s="10">
        <f t="shared" si="71"/>
        <v>13.005000000000001</v>
      </c>
      <c r="J342" s="10">
        <f t="shared" si="72"/>
        <v>4.8780000000000001</v>
      </c>
      <c r="K342" s="10">
        <f t="shared" si="73"/>
        <v>0.36</v>
      </c>
      <c r="L342" s="10">
        <f t="shared" si="74"/>
        <v>5.13</v>
      </c>
    </row>
    <row r="343" spans="1:12" x14ac:dyDescent="0.2">
      <c r="A343" s="13" t="s">
        <v>231</v>
      </c>
      <c r="B343" s="10" t="s">
        <v>421</v>
      </c>
      <c r="C343" s="7">
        <v>74</v>
      </c>
      <c r="D343" s="7">
        <v>19.18</v>
      </c>
      <c r="E343" s="7">
        <v>0.75</v>
      </c>
      <c r="F343" s="7">
        <v>0.3</v>
      </c>
      <c r="G343" s="7">
        <v>2.9</v>
      </c>
      <c r="H343" s="10">
        <f t="shared" si="70"/>
        <v>66.599999999999994</v>
      </c>
      <c r="I343" s="10">
        <f t="shared" si="71"/>
        <v>17.262</v>
      </c>
      <c r="J343" s="10">
        <f t="shared" si="72"/>
        <v>0.67500000000000004</v>
      </c>
      <c r="K343" s="10">
        <f t="shared" si="73"/>
        <v>0.27</v>
      </c>
      <c r="L343" s="10">
        <f t="shared" si="74"/>
        <v>2.61</v>
      </c>
    </row>
    <row r="344" spans="1:12" x14ac:dyDescent="0.2">
      <c r="A344" s="13" t="s">
        <v>474</v>
      </c>
      <c r="B344" s="10" t="s">
        <v>421</v>
      </c>
      <c r="C344" s="7">
        <v>23</v>
      </c>
      <c r="D344" s="7">
        <v>3.77</v>
      </c>
      <c r="E344" s="7">
        <v>1.89</v>
      </c>
      <c r="F344" s="7">
        <v>0.6</v>
      </c>
      <c r="G344" s="7">
        <v>0.7</v>
      </c>
      <c r="H344" s="10">
        <f t="shared" si="70"/>
        <v>20.7</v>
      </c>
      <c r="I344" s="10">
        <f t="shared" si="71"/>
        <v>3.3930000000000002</v>
      </c>
      <c r="J344" s="10">
        <f t="shared" si="72"/>
        <v>1.7009999999999998</v>
      </c>
      <c r="K344" s="10">
        <f t="shared" si="73"/>
        <v>0.54</v>
      </c>
      <c r="L344" s="10">
        <f t="shared" si="74"/>
        <v>0.62999999999999989</v>
      </c>
    </row>
    <row r="345" spans="1:12" x14ac:dyDescent="0.2">
      <c r="A345" s="13" t="s">
        <v>236</v>
      </c>
      <c r="B345" s="10" t="s">
        <v>421</v>
      </c>
      <c r="C345" s="7">
        <v>61</v>
      </c>
      <c r="D345" s="7">
        <v>14.66</v>
      </c>
      <c r="E345" s="7">
        <v>1.1399999999999999</v>
      </c>
      <c r="F345" s="7">
        <v>0.52</v>
      </c>
      <c r="G345" s="7">
        <v>3</v>
      </c>
      <c r="H345" s="10">
        <f t="shared" si="70"/>
        <v>54.9</v>
      </c>
      <c r="I345" s="10">
        <f t="shared" si="71"/>
        <v>13.194000000000001</v>
      </c>
      <c r="J345" s="10">
        <f t="shared" si="72"/>
        <v>1.026</v>
      </c>
      <c r="K345" s="10">
        <f t="shared" si="73"/>
        <v>0.46800000000000003</v>
      </c>
      <c r="L345" s="10">
        <f t="shared" si="74"/>
        <v>2.7</v>
      </c>
    </row>
    <row r="346" spans="1:12" x14ac:dyDescent="0.2">
      <c r="A346" s="13" t="s">
        <v>476</v>
      </c>
      <c r="B346" s="10" t="s">
        <v>421</v>
      </c>
      <c r="C346" s="7">
        <v>13</v>
      </c>
      <c r="D346" s="7">
        <v>2.23</v>
      </c>
      <c r="E346" s="7">
        <v>1.35</v>
      </c>
      <c r="F346" s="7">
        <v>0.22</v>
      </c>
      <c r="G346" s="7">
        <v>1.1000000000000001</v>
      </c>
      <c r="H346" s="10">
        <f t="shared" si="70"/>
        <v>11.7</v>
      </c>
      <c r="I346" s="10">
        <f t="shared" si="71"/>
        <v>2.0069999999999997</v>
      </c>
      <c r="J346" s="10">
        <f t="shared" si="72"/>
        <v>1.2150000000000001</v>
      </c>
      <c r="K346" s="10">
        <f t="shared" si="73"/>
        <v>0.19800000000000001</v>
      </c>
      <c r="L346" s="10">
        <f t="shared" si="74"/>
        <v>0.9900000000000001</v>
      </c>
    </row>
    <row r="347" spans="1:12" x14ac:dyDescent="0.2">
      <c r="A347" s="13" t="s">
        <v>238</v>
      </c>
      <c r="B347" s="10" t="s">
        <v>421</v>
      </c>
      <c r="C347" s="7">
        <v>14</v>
      </c>
      <c r="D347" s="7">
        <v>2.97</v>
      </c>
      <c r="E347" s="7">
        <v>0.9</v>
      </c>
      <c r="F347" s="7">
        <v>0.14000000000000001</v>
      </c>
      <c r="G347" s="7">
        <v>1.2</v>
      </c>
      <c r="H347" s="10">
        <f t="shared" si="70"/>
        <v>12.6</v>
      </c>
      <c r="I347" s="10">
        <f t="shared" si="71"/>
        <v>2.673</v>
      </c>
      <c r="J347" s="10">
        <f t="shared" si="72"/>
        <v>0.81</v>
      </c>
      <c r="K347" s="10">
        <f t="shared" si="73"/>
        <v>0.126</v>
      </c>
      <c r="L347" s="10">
        <f t="shared" si="74"/>
        <v>1.08</v>
      </c>
    </row>
    <row r="348" spans="1:12" x14ac:dyDescent="0.2">
      <c r="A348" s="13" t="s">
        <v>239</v>
      </c>
      <c r="B348" s="10" t="s">
        <v>421</v>
      </c>
      <c r="C348" s="7">
        <v>19</v>
      </c>
      <c r="D348" s="7">
        <v>3.78</v>
      </c>
      <c r="E348" s="7">
        <v>1.39</v>
      </c>
      <c r="F348" s="7">
        <v>0.27</v>
      </c>
      <c r="G348" s="7">
        <v>3.1</v>
      </c>
      <c r="H348" s="10">
        <f t="shared" si="70"/>
        <v>17.100000000000001</v>
      </c>
      <c r="I348" s="10">
        <f t="shared" si="71"/>
        <v>3.4019999999999997</v>
      </c>
      <c r="J348" s="10">
        <f t="shared" si="72"/>
        <v>1.2509999999999999</v>
      </c>
      <c r="K348" s="10">
        <f t="shared" si="73"/>
        <v>0.24299999999999999</v>
      </c>
      <c r="L348" s="10">
        <f t="shared" si="74"/>
        <v>2.79</v>
      </c>
    </row>
    <row r="349" spans="1:12" x14ac:dyDescent="0.2">
      <c r="A349" s="13" t="s">
        <v>477</v>
      </c>
      <c r="B349" s="10" t="s">
        <v>421</v>
      </c>
      <c r="C349" s="7">
        <v>25</v>
      </c>
      <c r="D349" s="7">
        <v>3.65</v>
      </c>
      <c r="E349" s="7">
        <v>2.58</v>
      </c>
      <c r="F349" s="7">
        <v>0.66</v>
      </c>
      <c r="G349" s="7">
        <v>1.6</v>
      </c>
      <c r="H349" s="10">
        <f t="shared" si="70"/>
        <v>22.5</v>
      </c>
      <c r="I349" s="10">
        <f t="shared" si="71"/>
        <v>3.2850000000000001</v>
      </c>
      <c r="J349" s="10">
        <f t="shared" si="72"/>
        <v>2.3220000000000001</v>
      </c>
      <c r="K349" s="10">
        <f t="shared" si="73"/>
        <v>0.59400000000000008</v>
      </c>
      <c r="L349" s="10">
        <f t="shared" si="74"/>
        <v>1.44</v>
      </c>
    </row>
    <row r="350" spans="1:12" x14ac:dyDescent="0.2">
      <c r="A350" s="13" t="s">
        <v>240</v>
      </c>
      <c r="B350" s="10" t="s">
        <v>421</v>
      </c>
      <c r="C350" s="7">
        <v>66</v>
      </c>
      <c r="D350" s="7">
        <v>16.53</v>
      </c>
      <c r="E350" s="7">
        <v>0.83</v>
      </c>
      <c r="F350" s="7">
        <v>0.44</v>
      </c>
      <c r="G350" s="7">
        <v>1.3</v>
      </c>
      <c r="H350" s="10">
        <f t="shared" si="70"/>
        <v>59.4</v>
      </c>
      <c r="I350" s="10">
        <f t="shared" si="71"/>
        <v>14.877000000000001</v>
      </c>
      <c r="J350" s="10">
        <f t="shared" si="72"/>
        <v>0.747</v>
      </c>
      <c r="K350" s="10">
        <f t="shared" si="73"/>
        <v>0.39600000000000002</v>
      </c>
      <c r="L350" s="10">
        <f t="shared" si="74"/>
        <v>1.17</v>
      </c>
    </row>
    <row r="351" spans="1:12" x14ac:dyDescent="0.2">
      <c r="A351" s="13" t="s">
        <v>241</v>
      </c>
      <c r="B351" s="10" t="s">
        <v>421</v>
      </c>
      <c r="C351" s="7">
        <v>30</v>
      </c>
      <c r="D351" s="7">
        <v>10.54</v>
      </c>
      <c r="E351" s="7">
        <v>0.7</v>
      </c>
      <c r="F351" s="7">
        <v>0.2</v>
      </c>
      <c r="G351" s="7">
        <v>2.8</v>
      </c>
      <c r="H351" s="10">
        <f t="shared" si="70"/>
        <v>27</v>
      </c>
      <c r="I351" s="10">
        <f t="shared" si="71"/>
        <v>9.4859999999999989</v>
      </c>
      <c r="J351" s="10">
        <f t="shared" si="72"/>
        <v>0.62999999999999989</v>
      </c>
      <c r="K351" s="10">
        <f t="shared" si="73"/>
        <v>0.18</v>
      </c>
      <c r="L351" s="10">
        <f t="shared" si="74"/>
        <v>2.5199999999999996</v>
      </c>
    </row>
    <row r="352" spans="1:12" x14ac:dyDescent="0.2">
      <c r="A352" s="13" t="s">
        <v>242</v>
      </c>
      <c r="B352" s="10" t="s">
        <v>421</v>
      </c>
      <c r="C352" s="7">
        <v>29</v>
      </c>
      <c r="D352" s="7">
        <v>9.32</v>
      </c>
      <c r="E352" s="7">
        <v>1.1000000000000001</v>
      </c>
      <c r="F352" s="7">
        <v>0.3</v>
      </c>
      <c r="G352" s="7">
        <v>2.8</v>
      </c>
      <c r="H352" s="10">
        <f t="shared" si="70"/>
        <v>26.1</v>
      </c>
      <c r="I352" s="10">
        <f t="shared" si="71"/>
        <v>8.3879999999999999</v>
      </c>
      <c r="J352" s="10">
        <f t="shared" si="72"/>
        <v>0.9900000000000001</v>
      </c>
      <c r="K352" s="10">
        <f t="shared" si="73"/>
        <v>0.27</v>
      </c>
      <c r="L352" s="10">
        <f t="shared" si="74"/>
        <v>2.5199999999999996</v>
      </c>
    </row>
    <row r="353" spans="1:12" x14ac:dyDescent="0.2">
      <c r="A353" s="13" t="s">
        <v>248</v>
      </c>
      <c r="B353" s="10" t="s">
        <v>421</v>
      </c>
      <c r="C353" s="7">
        <v>53</v>
      </c>
      <c r="D353" s="7">
        <v>13.34</v>
      </c>
      <c r="E353" s="7">
        <v>0.81</v>
      </c>
      <c r="F353" s="7">
        <v>0.31</v>
      </c>
      <c r="G353" s="7">
        <v>1.8</v>
      </c>
      <c r="H353" s="10">
        <f t="shared" si="70"/>
        <v>47.7</v>
      </c>
      <c r="I353" s="10">
        <f t="shared" si="71"/>
        <v>12.005999999999998</v>
      </c>
      <c r="J353" s="10">
        <f t="shared" si="72"/>
        <v>0.72900000000000009</v>
      </c>
      <c r="K353" s="10">
        <f t="shared" si="73"/>
        <v>0.27899999999999997</v>
      </c>
      <c r="L353" s="10">
        <f t="shared" si="74"/>
        <v>1.62</v>
      </c>
    </row>
    <row r="354" spans="1:12" x14ac:dyDescent="0.2">
      <c r="A354" s="13" t="s">
        <v>249</v>
      </c>
      <c r="B354" s="10" t="s">
        <v>421</v>
      </c>
      <c r="C354" s="7">
        <v>60</v>
      </c>
      <c r="D354" s="7">
        <v>14.98</v>
      </c>
      <c r="E354" s="7">
        <v>0.82</v>
      </c>
      <c r="F354" s="7">
        <v>0.38</v>
      </c>
      <c r="G354" s="7">
        <v>1.6</v>
      </c>
      <c r="H354" s="10">
        <f t="shared" si="70"/>
        <v>54</v>
      </c>
      <c r="I354" s="10">
        <f t="shared" si="71"/>
        <v>13.482000000000001</v>
      </c>
      <c r="J354" s="10">
        <f t="shared" si="72"/>
        <v>0.73799999999999999</v>
      </c>
      <c r="K354" s="10">
        <f t="shared" si="73"/>
        <v>0.34200000000000003</v>
      </c>
      <c r="L354" s="10">
        <f t="shared" si="74"/>
        <v>1.44</v>
      </c>
    </row>
    <row r="355" spans="1:12" x14ac:dyDescent="0.2">
      <c r="A355" s="13" t="s">
        <v>250</v>
      </c>
      <c r="B355" s="10" t="s">
        <v>421</v>
      </c>
      <c r="C355" s="7">
        <v>52</v>
      </c>
      <c r="D355" s="7">
        <v>13.81</v>
      </c>
      <c r="E355" s="7">
        <v>0.26</v>
      </c>
      <c r="F355" s="7">
        <v>0.17</v>
      </c>
      <c r="G355" s="7">
        <v>2.4</v>
      </c>
      <c r="H355" s="10">
        <f t="shared" si="70"/>
        <v>46.8</v>
      </c>
      <c r="I355" s="10">
        <f t="shared" si="71"/>
        <v>12.429</v>
      </c>
      <c r="J355" s="10">
        <f t="shared" si="72"/>
        <v>0.23400000000000001</v>
      </c>
      <c r="K355" s="10">
        <f t="shared" si="73"/>
        <v>0.153</v>
      </c>
      <c r="L355" s="10">
        <f t="shared" si="74"/>
        <v>2.16</v>
      </c>
    </row>
    <row r="356" spans="1:12" x14ac:dyDescent="0.2">
      <c r="A356" s="13" t="s">
        <v>254</v>
      </c>
      <c r="B356" s="10" t="s">
        <v>421</v>
      </c>
      <c r="C356" s="7">
        <v>39</v>
      </c>
      <c r="D356" s="7">
        <v>9.5399999999999991</v>
      </c>
      <c r="E356" s="7">
        <v>0.91</v>
      </c>
      <c r="F356" s="7">
        <v>0.25</v>
      </c>
      <c r="G356" s="7">
        <v>1.5</v>
      </c>
      <c r="H356" s="10">
        <f t="shared" si="70"/>
        <v>35.1</v>
      </c>
      <c r="I356" s="10">
        <f t="shared" si="71"/>
        <v>8.5859999999999985</v>
      </c>
      <c r="J356" s="10">
        <f t="shared" si="72"/>
        <v>0.81900000000000006</v>
      </c>
      <c r="K356" s="10">
        <f t="shared" si="73"/>
        <v>0.22500000000000001</v>
      </c>
      <c r="L356" s="10">
        <f t="shared" si="74"/>
        <v>1.35</v>
      </c>
    </row>
    <row r="357" spans="1:12" x14ac:dyDescent="0.2">
      <c r="A357" s="13" t="s">
        <v>255</v>
      </c>
      <c r="B357" s="10" t="s">
        <v>421</v>
      </c>
      <c r="C357" s="7">
        <v>34</v>
      </c>
      <c r="D357" s="7">
        <v>8.16</v>
      </c>
      <c r="E357" s="7">
        <v>0.84</v>
      </c>
      <c r="F357" s="7">
        <v>0.19</v>
      </c>
      <c r="G357" s="7">
        <v>0.9</v>
      </c>
      <c r="H357" s="10">
        <f t="shared" si="70"/>
        <v>30.6</v>
      </c>
      <c r="I357" s="10">
        <f t="shared" si="71"/>
        <v>7.3439999999999994</v>
      </c>
      <c r="J357" s="10">
        <f t="shared" si="72"/>
        <v>0.75599999999999989</v>
      </c>
      <c r="K357" s="10">
        <f t="shared" si="73"/>
        <v>0.17100000000000001</v>
      </c>
      <c r="L357" s="10">
        <f t="shared" si="74"/>
        <v>0.81</v>
      </c>
    </row>
    <row r="358" spans="1:12" x14ac:dyDescent="0.2">
      <c r="A358" s="13" t="s">
        <v>257</v>
      </c>
      <c r="B358" s="10" t="s">
        <v>421</v>
      </c>
      <c r="C358" s="7">
        <v>64</v>
      </c>
      <c r="D358" s="7">
        <v>15.67</v>
      </c>
      <c r="E358" s="7">
        <v>1.18</v>
      </c>
      <c r="F358" s="7">
        <v>0.43</v>
      </c>
      <c r="G358" s="7">
        <v>5</v>
      </c>
      <c r="H358" s="10">
        <f t="shared" si="70"/>
        <v>57.6</v>
      </c>
      <c r="I358" s="10">
        <f t="shared" si="71"/>
        <v>14.103</v>
      </c>
      <c r="J358" s="10">
        <f t="shared" si="72"/>
        <v>1.0619999999999998</v>
      </c>
      <c r="K358" s="10">
        <f t="shared" si="73"/>
        <v>0.38700000000000001</v>
      </c>
      <c r="L358" s="10">
        <f t="shared" si="74"/>
        <v>4.5</v>
      </c>
    </row>
    <row r="359" spans="1:12" x14ac:dyDescent="0.2">
      <c r="A359" s="13" t="s">
        <v>258</v>
      </c>
      <c r="B359" s="10" t="s">
        <v>421</v>
      </c>
      <c r="C359" s="7">
        <v>43</v>
      </c>
      <c r="D359" s="7">
        <v>9.61</v>
      </c>
      <c r="E359" s="7">
        <v>1.39</v>
      </c>
      <c r="F359" s="7">
        <v>0.49</v>
      </c>
      <c r="G359" s="7">
        <v>5.3</v>
      </c>
      <c r="H359" s="10">
        <f t="shared" si="70"/>
        <v>38.700000000000003</v>
      </c>
      <c r="I359" s="10">
        <f t="shared" si="71"/>
        <v>8.6489999999999991</v>
      </c>
      <c r="J359" s="10">
        <f t="shared" si="72"/>
        <v>1.2509999999999999</v>
      </c>
      <c r="K359" s="10">
        <f t="shared" si="73"/>
        <v>0.441</v>
      </c>
      <c r="L359" s="10">
        <f t="shared" si="74"/>
        <v>4.7699999999999996</v>
      </c>
    </row>
    <row r="360" spans="1:12" x14ac:dyDescent="0.2">
      <c r="A360" s="13" t="s">
        <v>261</v>
      </c>
      <c r="B360" s="10" t="s">
        <v>421</v>
      </c>
      <c r="C360" s="7">
        <v>28</v>
      </c>
      <c r="D360" s="7">
        <v>6.43</v>
      </c>
      <c r="E360" s="7">
        <v>0.9</v>
      </c>
      <c r="F360" s="7">
        <v>0.1</v>
      </c>
      <c r="G360" s="7">
        <v>1.8</v>
      </c>
      <c r="H360" s="10">
        <f t="shared" si="70"/>
        <v>25.2</v>
      </c>
      <c r="I360" s="10">
        <f t="shared" si="71"/>
        <v>5.786999999999999</v>
      </c>
      <c r="J360" s="10">
        <f t="shared" si="72"/>
        <v>0.81</v>
      </c>
      <c r="K360" s="10">
        <f t="shared" si="73"/>
        <v>0.09</v>
      </c>
      <c r="L360" s="10">
        <f t="shared" si="74"/>
        <v>1.62</v>
      </c>
    </row>
    <row r="361" spans="1:12" x14ac:dyDescent="0.2">
      <c r="A361" s="13" t="s">
        <v>262</v>
      </c>
      <c r="B361" s="10" t="s">
        <v>421</v>
      </c>
      <c r="C361" s="7">
        <v>47</v>
      </c>
      <c r="D361" s="7">
        <v>11.75</v>
      </c>
      <c r="E361" s="7">
        <v>0.94</v>
      </c>
      <c r="F361" s="7">
        <v>0.12</v>
      </c>
      <c r="G361" s="7">
        <v>2.4</v>
      </c>
      <c r="H361" s="10">
        <f t="shared" si="70"/>
        <v>42.3</v>
      </c>
      <c r="I361" s="10">
        <f t="shared" si="71"/>
        <v>10.574999999999999</v>
      </c>
      <c r="J361" s="10">
        <f t="shared" si="72"/>
        <v>0.84599999999999997</v>
      </c>
      <c r="K361" s="10">
        <f t="shared" si="73"/>
        <v>0.10799999999999998</v>
      </c>
      <c r="L361" s="10">
        <f t="shared" si="74"/>
        <v>2.16</v>
      </c>
    </row>
    <row r="362" spans="1:12" x14ac:dyDescent="0.2">
      <c r="A362" s="13" t="s">
        <v>263</v>
      </c>
      <c r="B362" s="10" t="s">
        <v>421</v>
      </c>
      <c r="C362" s="7">
        <v>50</v>
      </c>
      <c r="D362" s="7">
        <v>10.199999999999999</v>
      </c>
      <c r="E362" s="7">
        <v>0.9</v>
      </c>
      <c r="F362" s="7">
        <v>0.1</v>
      </c>
      <c r="G362" s="7">
        <v>2.2000000000000002</v>
      </c>
      <c r="H362" s="10">
        <f t="shared" si="70"/>
        <v>45</v>
      </c>
      <c r="I362" s="10">
        <f t="shared" si="71"/>
        <v>9.18</v>
      </c>
      <c r="J362" s="10">
        <f t="shared" si="72"/>
        <v>0.81</v>
      </c>
      <c r="K362" s="10">
        <f t="shared" si="73"/>
        <v>0.09</v>
      </c>
      <c r="L362" s="10">
        <f t="shared" si="74"/>
        <v>1.9800000000000002</v>
      </c>
    </row>
    <row r="363" spans="1:12" x14ac:dyDescent="0.2">
      <c r="A363" s="13" t="s">
        <v>273</v>
      </c>
      <c r="B363" s="10" t="s">
        <v>421</v>
      </c>
      <c r="C363" s="7">
        <v>47</v>
      </c>
      <c r="D363" s="7">
        <v>8</v>
      </c>
      <c r="E363" s="7">
        <v>2.8</v>
      </c>
      <c r="F363" s="7">
        <v>0.3</v>
      </c>
      <c r="G363" s="7">
        <v>0</v>
      </c>
      <c r="H363" s="10">
        <f t="shared" si="70"/>
        <v>42.3</v>
      </c>
      <c r="I363" s="10">
        <f t="shared" si="71"/>
        <v>7.2</v>
      </c>
      <c r="J363" s="10">
        <f t="shared" si="72"/>
        <v>2.5199999999999996</v>
      </c>
      <c r="K363" s="10">
        <f t="shared" si="73"/>
        <v>0.27</v>
      </c>
      <c r="L363" s="10">
        <f t="shared" si="74"/>
        <v>0</v>
      </c>
    </row>
    <row r="364" spans="1:12" x14ac:dyDescent="0.2">
      <c r="A364" s="13" t="s">
        <v>488</v>
      </c>
      <c r="B364" s="10" t="s">
        <v>421</v>
      </c>
      <c r="C364" s="7">
        <v>64</v>
      </c>
      <c r="D364" s="7">
        <v>15</v>
      </c>
      <c r="E364" s="7">
        <v>0.5</v>
      </c>
      <c r="F364" s="7">
        <v>0.1</v>
      </c>
      <c r="G364" s="7">
        <v>1.3</v>
      </c>
      <c r="H364" s="10">
        <f t="shared" si="70"/>
        <v>57.6</v>
      </c>
      <c r="I364" s="10">
        <f t="shared" si="71"/>
        <v>13.5</v>
      </c>
      <c r="J364" s="10">
        <f t="shared" si="72"/>
        <v>0.45</v>
      </c>
      <c r="K364" s="10">
        <f t="shared" si="73"/>
        <v>0.09</v>
      </c>
      <c r="L364" s="10">
        <f t="shared" si="74"/>
        <v>1.17</v>
      </c>
    </row>
    <row r="365" spans="1:12" x14ac:dyDescent="0.2">
      <c r="A365" s="13" t="s">
        <v>278</v>
      </c>
      <c r="B365" s="10" t="s">
        <v>421</v>
      </c>
      <c r="C365" s="7">
        <v>43</v>
      </c>
      <c r="D365" s="7">
        <v>10.82</v>
      </c>
      <c r="E365" s="7">
        <v>0.47</v>
      </c>
      <c r="F365" s="7">
        <v>0.26</v>
      </c>
      <c r="G365" s="7">
        <v>1.7</v>
      </c>
      <c r="H365" s="10">
        <f t="shared" si="70"/>
        <v>38.700000000000003</v>
      </c>
      <c r="I365" s="10">
        <f t="shared" si="71"/>
        <v>9.7380000000000013</v>
      </c>
      <c r="J365" s="10">
        <f t="shared" si="72"/>
        <v>0.42299999999999999</v>
      </c>
      <c r="K365" s="10">
        <f t="shared" si="73"/>
        <v>0.23400000000000001</v>
      </c>
      <c r="L365" s="10">
        <f t="shared" si="74"/>
        <v>1.53</v>
      </c>
    </row>
    <row r="366" spans="1:12" x14ac:dyDescent="0.2">
      <c r="A366" s="13" t="s">
        <v>293</v>
      </c>
      <c r="B366" s="10" t="s">
        <v>421</v>
      </c>
      <c r="C366" s="7">
        <v>12</v>
      </c>
      <c r="D366" s="7">
        <v>2.16</v>
      </c>
      <c r="E366" s="7">
        <v>0.59</v>
      </c>
      <c r="F366" s="7">
        <v>0.16</v>
      </c>
      <c r="G366" s="7">
        <v>0.7</v>
      </c>
      <c r="H366" s="10">
        <f t="shared" si="70"/>
        <v>10.8</v>
      </c>
      <c r="I366" s="10">
        <f t="shared" si="71"/>
        <v>1.944</v>
      </c>
      <c r="J366" s="10">
        <f t="shared" si="72"/>
        <v>0.53099999999999992</v>
      </c>
      <c r="K366" s="10">
        <f t="shared" si="73"/>
        <v>0.14400000000000002</v>
      </c>
      <c r="L366" s="10">
        <f t="shared" si="74"/>
        <v>0.62999999999999989</v>
      </c>
    </row>
    <row r="367" spans="1:12" x14ac:dyDescent="0.2">
      <c r="A367" s="13" t="s">
        <v>294</v>
      </c>
      <c r="B367" s="10" t="s">
        <v>421</v>
      </c>
      <c r="C367" s="7">
        <v>57</v>
      </c>
      <c r="D367" s="7">
        <v>15.23</v>
      </c>
      <c r="E367" s="7">
        <v>0.36</v>
      </c>
      <c r="F367" s="7">
        <v>0.14000000000000001</v>
      </c>
      <c r="G367" s="7">
        <v>3.1</v>
      </c>
      <c r="H367" s="10">
        <f t="shared" si="70"/>
        <v>51.3</v>
      </c>
      <c r="I367" s="10">
        <f t="shared" si="71"/>
        <v>13.707000000000001</v>
      </c>
      <c r="J367" s="10">
        <f t="shared" si="72"/>
        <v>0.32400000000000001</v>
      </c>
      <c r="K367" s="10">
        <f t="shared" si="73"/>
        <v>0.126</v>
      </c>
      <c r="L367" s="10">
        <f t="shared" si="74"/>
        <v>2.79</v>
      </c>
    </row>
    <row r="368" spans="1:12" x14ac:dyDescent="0.2">
      <c r="A368" s="13" t="s">
        <v>299</v>
      </c>
      <c r="B368" s="10" t="s">
        <v>421</v>
      </c>
      <c r="C368" s="7">
        <v>36</v>
      </c>
      <c r="D368" s="7">
        <v>6.33</v>
      </c>
      <c r="E368" s="7">
        <v>2.97</v>
      </c>
      <c r="F368" s="7">
        <v>0.79</v>
      </c>
      <c r="G368" s="7">
        <v>3.3</v>
      </c>
      <c r="H368" s="10">
        <f t="shared" si="70"/>
        <v>32.4</v>
      </c>
      <c r="I368" s="10">
        <f t="shared" si="71"/>
        <v>5.6970000000000001</v>
      </c>
      <c r="J368" s="10">
        <f t="shared" si="72"/>
        <v>2.673</v>
      </c>
      <c r="K368" s="10">
        <f t="shared" si="73"/>
        <v>0.71100000000000008</v>
      </c>
      <c r="L368" s="10">
        <f t="shared" si="74"/>
        <v>2.97</v>
      </c>
    </row>
    <row r="369" spans="1:12" x14ac:dyDescent="0.2">
      <c r="A369" s="13" t="s">
        <v>303</v>
      </c>
      <c r="B369" s="10" t="s">
        <v>421</v>
      </c>
      <c r="C369" s="7">
        <v>24</v>
      </c>
      <c r="D369" s="7">
        <v>5.13</v>
      </c>
      <c r="E369" s="7">
        <v>0.91</v>
      </c>
      <c r="F369" s="7">
        <v>0.22</v>
      </c>
      <c r="G369" s="7">
        <v>1.8</v>
      </c>
      <c r="H369" s="10">
        <f t="shared" si="70"/>
        <v>21.6</v>
      </c>
      <c r="I369" s="10">
        <f t="shared" si="71"/>
        <v>4.617</v>
      </c>
      <c r="J369" s="10">
        <f t="shared" si="72"/>
        <v>0.81900000000000006</v>
      </c>
      <c r="K369" s="10">
        <f t="shared" si="73"/>
        <v>0.19800000000000001</v>
      </c>
      <c r="L369" s="10">
        <f t="shared" si="74"/>
        <v>1.62</v>
      </c>
    </row>
    <row r="370" spans="1:12" x14ac:dyDescent="0.2">
      <c r="A370" s="13" t="s">
        <v>304</v>
      </c>
      <c r="B370" s="10" t="s">
        <v>421</v>
      </c>
      <c r="C370" s="7">
        <v>40</v>
      </c>
      <c r="D370" s="7">
        <v>9.0399999999999991</v>
      </c>
      <c r="E370" s="7">
        <v>0.82</v>
      </c>
      <c r="F370" s="7">
        <v>0.19</v>
      </c>
      <c r="G370" s="7">
        <v>1.6</v>
      </c>
      <c r="H370" s="10">
        <f t="shared" si="70"/>
        <v>36</v>
      </c>
      <c r="I370" s="10">
        <f t="shared" si="71"/>
        <v>8.1359999999999992</v>
      </c>
      <c r="J370" s="10">
        <f t="shared" si="72"/>
        <v>0.73799999999999999</v>
      </c>
      <c r="K370" s="10">
        <f t="shared" si="73"/>
        <v>0.17100000000000001</v>
      </c>
      <c r="L370" s="10">
        <f t="shared" si="74"/>
        <v>1.44</v>
      </c>
    </row>
    <row r="371" spans="1:12" x14ac:dyDescent="0.2">
      <c r="A371" s="13" t="s">
        <v>305</v>
      </c>
      <c r="B371" s="10" t="s">
        <v>421</v>
      </c>
      <c r="C371" s="7">
        <v>50</v>
      </c>
      <c r="D371" s="7">
        <v>13.12</v>
      </c>
      <c r="E371" s="7">
        <v>0.54</v>
      </c>
      <c r="F371" s="7">
        <v>0.12</v>
      </c>
      <c r="G371" s="7">
        <v>1.4</v>
      </c>
      <c r="H371" s="10">
        <f t="shared" si="70"/>
        <v>45</v>
      </c>
      <c r="I371" s="10">
        <f t="shared" si="71"/>
        <v>11.808</v>
      </c>
      <c r="J371" s="10">
        <f t="shared" si="72"/>
        <v>0.48599999999999999</v>
      </c>
      <c r="K371" s="10">
        <f t="shared" si="73"/>
        <v>0.10799999999999998</v>
      </c>
      <c r="L371" s="10">
        <f t="shared" si="74"/>
        <v>1.2599999999999998</v>
      </c>
    </row>
    <row r="372" spans="1:12" x14ac:dyDescent="0.2">
      <c r="A372" s="13" t="s">
        <v>314</v>
      </c>
      <c r="B372" s="10" t="s">
        <v>421</v>
      </c>
      <c r="C372" s="7">
        <v>32</v>
      </c>
      <c r="D372" s="7">
        <v>8.08</v>
      </c>
      <c r="E372" s="7">
        <v>0.63</v>
      </c>
      <c r="F372" s="7">
        <v>0.1</v>
      </c>
      <c r="G372" s="7">
        <v>1.1000000000000001</v>
      </c>
      <c r="H372" s="10">
        <f>(C372*85)/100</f>
        <v>27.2</v>
      </c>
      <c r="I372" s="10">
        <f>(D372*85)/100</f>
        <v>6.8679999999999994</v>
      </c>
      <c r="J372" s="10">
        <f>(E372*85)/100</f>
        <v>0.53549999999999998</v>
      </c>
      <c r="K372" s="10">
        <f>(F372*85)/100</f>
        <v>8.5000000000000006E-2</v>
      </c>
      <c r="L372" s="10">
        <f>(G372*85)/100</f>
        <v>0.93500000000000016</v>
      </c>
    </row>
    <row r="373" spans="1:12" x14ac:dyDescent="0.2">
      <c r="A373" s="13" t="s">
        <v>316</v>
      </c>
      <c r="B373" s="10" t="s">
        <v>421</v>
      </c>
      <c r="C373" s="7">
        <v>61</v>
      </c>
      <c r="D373" s="7">
        <v>14.15</v>
      </c>
      <c r="E373" s="7">
        <v>1.5</v>
      </c>
      <c r="F373" s="7">
        <v>0.3</v>
      </c>
      <c r="G373" s="7">
        <v>1.8</v>
      </c>
      <c r="H373" s="10">
        <f t="shared" ref="H373:H384" si="75">(C373*90)/100</f>
        <v>54.9</v>
      </c>
      <c r="I373" s="10">
        <f t="shared" ref="I373:I384" si="76">(D373*90)/100</f>
        <v>12.734999999999999</v>
      </c>
      <c r="J373" s="10">
        <f t="shared" ref="J373:J384" si="77">(E373*90)/100</f>
        <v>1.35</v>
      </c>
      <c r="K373" s="10">
        <f t="shared" ref="K373:K384" si="78">(F373*90)/100</f>
        <v>0.27</v>
      </c>
      <c r="L373" s="10">
        <f t="shared" ref="L373:L384" si="79">(G373*90)/100</f>
        <v>1.62</v>
      </c>
    </row>
    <row r="374" spans="1:12" x14ac:dyDescent="0.2">
      <c r="A374" s="13" t="s">
        <v>357</v>
      </c>
      <c r="B374" s="10" t="s">
        <v>421</v>
      </c>
      <c r="C374" s="7">
        <v>16</v>
      </c>
      <c r="D374" s="7">
        <v>3.4</v>
      </c>
      <c r="E374" s="7">
        <v>0.68</v>
      </c>
      <c r="F374" s="7">
        <v>0.1</v>
      </c>
      <c r="G374" s="7">
        <v>1.6</v>
      </c>
      <c r="H374" s="10">
        <f t="shared" si="75"/>
        <v>14.4</v>
      </c>
      <c r="I374" s="10">
        <f t="shared" si="76"/>
        <v>3.06</v>
      </c>
      <c r="J374" s="10">
        <f t="shared" si="77"/>
        <v>0.61199999999999999</v>
      </c>
      <c r="K374" s="10">
        <f t="shared" si="78"/>
        <v>0.09</v>
      </c>
      <c r="L374" s="10">
        <f t="shared" si="79"/>
        <v>1.44</v>
      </c>
    </row>
    <row r="375" spans="1:12" x14ac:dyDescent="0.2">
      <c r="A375" s="13" t="s">
        <v>496</v>
      </c>
      <c r="B375" s="10" t="s">
        <v>421</v>
      </c>
      <c r="C375" s="7">
        <v>44</v>
      </c>
      <c r="D375" s="7">
        <v>9.9</v>
      </c>
      <c r="E375" s="7">
        <v>1.67</v>
      </c>
      <c r="F375" s="7">
        <v>0.18</v>
      </c>
      <c r="G375" s="7">
        <v>2</v>
      </c>
      <c r="H375" s="10">
        <f t="shared" si="75"/>
        <v>39.6</v>
      </c>
      <c r="I375" s="10">
        <f t="shared" si="76"/>
        <v>8.91</v>
      </c>
      <c r="J375" s="10">
        <f t="shared" si="77"/>
        <v>1.5029999999999999</v>
      </c>
      <c r="K375" s="10">
        <f t="shared" si="78"/>
        <v>0.16200000000000001</v>
      </c>
      <c r="L375" s="10">
        <f t="shared" si="79"/>
        <v>1.8</v>
      </c>
    </row>
    <row r="376" spans="1:12" x14ac:dyDescent="0.2">
      <c r="A376" s="13" t="s">
        <v>362</v>
      </c>
      <c r="B376" s="10" t="s">
        <v>421</v>
      </c>
      <c r="C376" s="7">
        <v>43</v>
      </c>
      <c r="D376" s="7">
        <v>9.56</v>
      </c>
      <c r="E376" s="7">
        <v>1.61</v>
      </c>
      <c r="F376" s="7">
        <v>0.17</v>
      </c>
      <c r="G376" s="7">
        <v>2.8</v>
      </c>
      <c r="H376" s="10">
        <f t="shared" si="75"/>
        <v>38.700000000000003</v>
      </c>
      <c r="I376" s="10">
        <f t="shared" si="76"/>
        <v>8.604000000000001</v>
      </c>
      <c r="J376" s="10">
        <f t="shared" si="77"/>
        <v>1.4490000000000001</v>
      </c>
      <c r="K376" s="10">
        <f t="shared" si="78"/>
        <v>0.153</v>
      </c>
      <c r="L376" s="10">
        <f t="shared" si="79"/>
        <v>2.5199999999999996</v>
      </c>
    </row>
    <row r="377" spans="1:12" x14ac:dyDescent="0.2">
      <c r="A377" s="13" t="s">
        <v>497</v>
      </c>
      <c r="B377" s="10" t="s">
        <v>421</v>
      </c>
      <c r="C377" s="7">
        <v>13</v>
      </c>
      <c r="D377" s="7">
        <v>2.1800000000000002</v>
      </c>
      <c r="E377" s="7">
        <v>1.5</v>
      </c>
      <c r="F377" s="7">
        <v>0.2</v>
      </c>
      <c r="G377" s="7">
        <v>1</v>
      </c>
      <c r="H377" s="10">
        <f t="shared" si="75"/>
        <v>11.7</v>
      </c>
      <c r="I377" s="10">
        <f t="shared" si="76"/>
        <v>1.9620000000000002</v>
      </c>
      <c r="J377" s="10">
        <f t="shared" si="77"/>
        <v>1.35</v>
      </c>
      <c r="K377" s="10">
        <f t="shared" si="78"/>
        <v>0.18</v>
      </c>
      <c r="L377" s="10">
        <f t="shared" si="79"/>
        <v>0.9</v>
      </c>
    </row>
    <row r="378" spans="1:12" x14ac:dyDescent="0.2">
      <c r="A378" s="13" t="s">
        <v>366</v>
      </c>
      <c r="B378" s="10" t="s">
        <v>421</v>
      </c>
      <c r="C378" s="7">
        <v>21</v>
      </c>
      <c r="D378" s="7">
        <v>4.54</v>
      </c>
      <c r="E378" s="7">
        <v>0.9</v>
      </c>
      <c r="F378" s="7">
        <v>0.2</v>
      </c>
      <c r="G378" s="7">
        <v>1.8</v>
      </c>
      <c r="H378" s="10">
        <f t="shared" si="75"/>
        <v>18.899999999999999</v>
      </c>
      <c r="I378" s="10">
        <f t="shared" si="76"/>
        <v>4.0860000000000003</v>
      </c>
      <c r="J378" s="10">
        <f t="shared" si="77"/>
        <v>0.81</v>
      </c>
      <c r="K378" s="10">
        <f t="shared" si="78"/>
        <v>0.18</v>
      </c>
      <c r="L378" s="10">
        <f t="shared" si="79"/>
        <v>1.62</v>
      </c>
    </row>
    <row r="379" spans="1:12" x14ac:dyDescent="0.2">
      <c r="A379" s="13" t="s">
        <v>373</v>
      </c>
      <c r="B379" s="10" t="s">
        <v>421</v>
      </c>
      <c r="C379" s="7">
        <v>30</v>
      </c>
      <c r="D379" s="7">
        <v>7.55</v>
      </c>
      <c r="E379" s="7">
        <v>0.61</v>
      </c>
      <c r="F379" s="7">
        <v>0.15</v>
      </c>
      <c r="G379" s="7">
        <v>0.4</v>
      </c>
      <c r="H379" s="10">
        <f t="shared" si="75"/>
        <v>27</v>
      </c>
      <c r="I379" s="10">
        <f t="shared" si="76"/>
        <v>6.7949999999999999</v>
      </c>
      <c r="J379" s="10">
        <f t="shared" si="77"/>
        <v>0.54899999999999993</v>
      </c>
      <c r="K379" s="10">
        <f t="shared" si="78"/>
        <v>0.13500000000000001</v>
      </c>
      <c r="L379" s="10">
        <f t="shared" si="79"/>
        <v>0.36</v>
      </c>
    </row>
    <row r="380" spans="1:12" x14ac:dyDescent="0.2">
      <c r="A380" s="13" t="s">
        <v>507</v>
      </c>
      <c r="B380" s="10" t="s">
        <v>421</v>
      </c>
      <c r="C380" s="7">
        <v>16</v>
      </c>
      <c r="D380" s="7">
        <v>0</v>
      </c>
      <c r="E380" s="7">
        <v>3</v>
      </c>
      <c r="F380" s="7">
        <v>0</v>
      </c>
      <c r="G380" s="7">
        <v>7</v>
      </c>
      <c r="H380" s="10">
        <f t="shared" si="75"/>
        <v>14.4</v>
      </c>
      <c r="I380" s="10">
        <f t="shared" si="76"/>
        <v>0</v>
      </c>
      <c r="J380" s="10">
        <f t="shared" si="77"/>
        <v>2.7</v>
      </c>
      <c r="K380" s="10">
        <f t="shared" si="78"/>
        <v>0</v>
      </c>
      <c r="L380" s="10">
        <f t="shared" si="79"/>
        <v>6.3</v>
      </c>
    </row>
    <row r="381" spans="1:12" x14ac:dyDescent="0.2">
      <c r="A381" s="13" t="s">
        <v>386</v>
      </c>
      <c r="B381" s="10" t="s">
        <v>421</v>
      </c>
      <c r="C381" s="7">
        <v>11</v>
      </c>
      <c r="D381" s="7">
        <v>0</v>
      </c>
      <c r="E381" s="7">
        <v>2</v>
      </c>
      <c r="F381" s="7">
        <v>0</v>
      </c>
      <c r="G381" s="7">
        <v>6</v>
      </c>
      <c r="H381" s="10">
        <f t="shared" si="75"/>
        <v>9.9</v>
      </c>
      <c r="I381" s="10">
        <f t="shared" si="76"/>
        <v>0</v>
      </c>
      <c r="J381" s="10">
        <f t="shared" si="77"/>
        <v>1.8</v>
      </c>
      <c r="K381" s="10">
        <f t="shared" si="78"/>
        <v>0</v>
      </c>
      <c r="L381" s="10">
        <f t="shared" si="79"/>
        <v>5.4</v>
      </c>
    </row>
    <row r="382" spans="1:12" x14ac:dyDescent="0.2">
      <c r="A382" s="13" t="s">
        <v>387</v>
      </c>
      <c r="B382" s="10" t="s">
        <v>421</v>
      </c>
      <c r="C382" s="7">
        <v>9</v>
      </c>
      <c r="D382" s="7">
        <v>0</v>
      </c>
      <c r="E382" s="7">
        <v>2</v>
      </c>
      <c r="F382" s="7">
        <v>0</v>
      </c>
      <c r="G382" s="7">
        <v>7</v>
      </c>
      <c r="H382" s="10">
        <f t="shared" si="75"/>
        <v>8.1</v>
      </c>
      <c r="I382" s="10">
        <f t="shared" si="76"/>
        <v>0</v>
      </c>
      <c r="J382" s="10">
        <f t="shared" si="77"/>
        <v>1.8</v>
      </c>
      <c r="K382" s="10">
        <f t="shared" si="78"/>
        <v>0</v>
      </c>
      <c r="L382" s="10">
        <f t="shared" si="79"/>
        <v>6.3</v>
      </c>
    </row>
    <row r="383" spans="1:12" x14ac:dyDescent="0.2">
      <c r="A383" s="13" t="s">
        <v>388</v>
      </c>
      <c r="B383" s="10" t="s">
        <v>421</v>
      </c>
      <c r="C383" s="7">
        <v>30</v>
      </c>
      <c r="D383" s="7">
        <v>5.94</v>
      </c>
      <c r="E383" s="7">
        <v>3.04</v>
      </c>
      <c r="F383" s="7">
        <v>0.18</v>
      </c>
      <c r="G383" s="7">
        <v>1.8</v>
      </c>
      <c r="H383" s="10">
        <f t="shared" si="75"/>
        <v>27</v>
      </c>
      <c r="I383" s="10">
        <f t="shared" si="76"/>
        <v>5.3460000000000001</v>
      </c>
      <c r="J383" s="10">
        <f t="shared" si="77"/>
        <v>2.7360000000000002</v>
      </c>
      <c r="K383" s="10">
        <f t="shared" si="78"/>
        <v>0.16200000000000001</v>
      </c>
      <c r="L383" s="10">
        <f t="shared" si="79"/>
        <v>1.62</v>
      </c>
    </row>
    <row r="384" spans="1:12" x14ac:dyDescent="0.2">
      <c r="A384" s="13" t="s">
        <v>389</v>
      </c>
      <c r="B384" s="10" t="s">
        <v>421</v>
      </c>
      <c r="C384" s="7">
        <v>55</v>
      </c>
      <c r="D384" s="7">
        <v>4.68</v>
      </c>
      <c r="E384" s="7">
        <v>5.53</v>
      </c>
      <c r="F384" s="7">
        <v>1.03</v>
      </c>
      <c r="G384" s="7">
        <v>2.38</v>
      </c>
      <c r="H384" s="10">
        <f t="shared" si="75"/>
        <v>49.5</v>
      </c>
      <c r="I384" s="10">
        <f t="shared" si="76"/>
        <v>4.2119999999999997</v>
      </c>
      <c r="J384" s="10">
        <f t="shared" si="77"/>
        <v>4.9770000000000003</v>
      </c>
      <c r="K384" s="10">
        <f t="shared" si="78"/>
        <v>0.92700000000000005</v>
      </c>
      <c r="L384" s="10">
        <f t="shared" si="79"/>
        <v>2.1419999999999999</v>
      </c>
    </row>
    <row r="385" spans="1:12" x14ac:dyDescent="0.2">
      <c r="A385" s="13" t="s">
        <v>620</v>
      </c>
      <c r="B385" s="10" t="s">
        <v>421</v>
      </c>
      <c r="C385" s="7">
        <v>239</v>
      </c>
      <c r="D385" s="7">
        <v>62.5</v>
      </c>
      <c r="E385" s="7">
        <v>2.8</v>
      </c>
      <c r="F385" s="7">
        <v>0.6</v>
      </c>
      <c r="G385" s="7">
        <v>5.0999999999999996</v>
      </c>
      <c r="H385" s="10">
        <f>(C385*30)/100</f>
        <v>71.7</v>
      </c>
      <c r="I385" s="10">
        <f>(D385*30)/100</f>
        <v>18.75</v>
      </c>
      <c r="J385" s="10">
        <f>(E385*30)/100</f>
        <v>0.84</v>
      </c>
      <c r="K385" s="10">
        <f>(F385*30)/100</f>
        <v>0.18</v>
      </c>
      <c r="L385" s="10">
        <f>(G385*30)/100</f>
        <v>1.53</v>
      </c>
    </row>
    <row r="386" spans="1:12" x14ac:dyDescent="0.2">
      <c r="A386" s="13" t="s">
        <v>398</v>
      </c>
      <c r="B386" s="10" t="s">
        <v>421</v>
      </c>
      <c r="C386" s="7">
        <v>39</v>
      </c>
      <c r="D386" s="7">
        <v>5.5</v>
      </c>
      <c r="E386" s="7">
        <v>2.2999999999999998</v>
      </c>
      <c r="F386" s="7">
        <v>0.5</v>
      </c>
      <c r="G386" s="7">
        <v>0</v>
      </c>
      <c r="H386" s="10">
        <f t="shared" ref="H386:L391" si="80">(C386*90)/100</f>
        <v>35.1</v>
      </c>
      <c r="I386" s="10">
        <f t="shared" si="80"/>
        <v>4.95</v>
      </c>
      <c r="J386" s="10">
        <f t="shared" si="80"/>
        <v>2.0699999999999998</v>
      </c>
      <c r="K386" s="10">
        <f t="shared" si="80"/>
        <v>0.45</v>
      </c>
      <c r="L386" s="10">
        <f t="shared" si="80"/>
        <v>0</v>
      </c>
    </row>
    <row r="387" spans="1:12" x14ac:dyDescent="0.2">
      <c r="A387" s="13" t="s">
        <v>399</v>
      </c>
      <c r="B387" s="10" t="s">
        <v>421</v>
      </c>
      <c r="C387" s="7">
        <v>18</v>
      </c>
      <c r="D387" s="7">
        <v>3.99</v>
      </c>
      <c r="E387" s="7">
        <v>0.95</v>
      </c>
      <c r="F387" s="7">
        <v>0.11</v>
      </c>
      <c r="G387" s="7">
        <v>0.7</v>
      </c>
      <c r="H387" s="10">
        <f t="shared" si="80"/>
        <v>16.2</v>
      </c>
      <c r="I387" s="10">
        <f t="shared" si="80"/>
        <v>3.5910000000000002</v>
      </c>
      <c r="J387" s="10">
        <f t="shared" si="80"/>
        <v>0.85499999999999998</v>
      </c>
      <c r="K387" s="10">
        <f t="shared" si="80"/>
        <v>9.9000000000000005E-2</v>
      </c>
      <c r="L387" s="10">
        <f t="shared" si="80"/>
        <v>0.62999999999999989</v>
      </c>
    </row>
    <row r="388" spans="1:12" x14ac:dyDescent="0.2">
      <c r="A388" s="13" t="s">
        <v>400</v>
      </c>
      <c r="B388" s="10" t="s">
        <v>421</v>
      </c>
      <c r="C388" s="7">
        <v>18</v>
      </c>
      <c r="D388" s="7">
        <v>3.89</v>
      </c>
      <c r="E388" s="7">
        <v>0.88</v>
      </c>
      <c r="F388" s="7">
        <v>0.2</v>
      </c>
      <c r="G388" s="7">
        <v>1.2</v>
      </c>
      <c r="H388" s="10">
        <f t="shared" si="80"/>
        <v>16.2</v>
      </c>
      <c r="I388" s="10">
        <f t="shared" si="80"/>
        <v>3.5010000000000003</v>
      </c>
      <c r="J388" s="10">
        <f t="shared" si="80"/>
        <v>0.79200000000000004</v>
      </c>
      <c r="K388" s="10">
        <f t="shared" si="80"/>
        <v>0.18</v>
      </c>
      <c r="L388" s="10">
        <f t="shared" si="80"/>
        <v>1.08</v>
      </c>
    </row>
    <row r="389" spans="1:12" x14ac:dyDescent="0.2">
      <c r="A389" s="13" t="s">
        <v>402</v>
      </c>
      <c r="B389" s="10" t="s">
        <v>421</v>
      </c>
      <c r="C389" s="7">
        <v>23</v>
      </c>
      <c r="D389" s="7">
        <v>5.0999999999999996</v>
      </c>
      <c r="E389" s="7">
        <v>1.2</v>
      </c>
      <c r="F389" s="7">
        <v>0.2</v>
      </c>
      <c r="G389" s="7">
        <v>1.1000000000000001</v>
      </c>
      <c r="H389" s="10">
        <f t="shared" si="80"/>
        <v>20.7</v>
      </c>
      <c r="I389" s="10">
        <f t="shared" si="80"/>
        <v>4.59</v>
      </c>
      <c r="J389" s="10">
        <f t="shared" si="80"/>
        <v>1.08</v>
      </c>
      <c r="K389" s="10">
        <f t="shared" si="80"/>
        <v>0.18</v>
      </c>
      <c r="L389" s="10">
        <f t="shared" si="80"/>
        <v>0.9900000000000001</v>
      </c>
    </row>
    <row r="390" spans="1:12" x14ac:dyDescent="0.2">
      <c r="A390" s="13" t="s">
        <v>406</v>
      </c>
      <c r="B390" s="10" t="s">
        <v>421</v>
      </c>
      <c r="C390" s="7">
        <v>69</v>
      </c>
      <c r="D390" s="7">
        <v>18.100000000000001</v>
      </c>
      <c r="E390" s="7">
        <v>0.72</v>
      </c>
      <c r="F390" s="7">
        <v>0.16</v>
      </c>
      <c r="G390" s="7">
        <v>0.9</v>
      </c>
      <c r="H390" s="10">
        <f t="shared" si="80"/>
        <v>62.1</v>
      </c>
      <c r="I390" s="10">
        <f t="shared" si="80"/>
        <v>16.290000000000003</v>
      </c>
      <c r="J390" s="10">
        <f t="shared" si="80"/>
        <v>0.64800000000000002</v>
      </c>
      <c r="K390" s="10">
        <f t="shared" si="80"/>
        <v>0.14400000000000002</v>
      </c>
      <c r="L390" s="10">
        <f t="shared" si="80"/>
        <v>0.81</v>
      </c>
    </row>
    <row r="391" spans="1:12" x14ac:dyDescent="0.2">
      <c r="A391" s="13" t="s">
        <v>418</v>
      </c>
      <c r="B391" s="10" t="s">
        <v>421</v>
      </c>
      <c r="C391" s="7">
        <v>41</v>
      </c>
      <c r="D391" s="7">
        <v>9.58</v>
      </c>
      <c r="E391" s="7">
        <v>0.93</v>
      </c>
      <c r="F391" s="7">
        <v>0.24</v>
      </c>
      <c r="G391" s="7">
        <v>2.8</v>
      </c>
      <c r="H391" s="10">
        <f t="shared" si="80"/>
        <v>36.9</v>
      </c>
      <c r="I391" s="10">
        <f t="shared" si="80"/>
        <v>8.6219999999999999</v>
      </c>
      <c r="J391" s="10">
        <f t="shared" si="80"/>
        <v>0.83700000000000008</v>
      </c>
      <c r="K391" s="10">
        <f t="shared" si="80"/>
        <v>0.21599999999999997</v>
      </c>
      <c r="L391" s="10">
        <f t="shared" si="80"/>
        <v>2.5199999999999996</v>
      </c>
    </row>
    <row r="392" spans="1:12" x14ac:dyDescent="0.2">
      <c r="A392" s="13" t="s">
        <v>7</v>
      </c>
      <c r="B392" s="10" t="s">
        <v>422</v>
      </c>
      <c r="C392" s="6">
        <v>884</v>
      </c>
      <c r="D392" s="6">
        <v>0</v>
      </c>
      <c r="E392" s="6">
        <v>0</v>
      </c>
      <c r="F392" s="6">
        <v>100</v>
      </c>
      <c r="G392" s="6">
        <v>0</v>
      </c>
      <c r="H392" s="10">
        <f t="shared" ref="H392:H401" si="81">(D392*15)/100</f>
        <v>0</v>
      </c>
      <c r="I392" s="10">
        <f t="shared" ref="I392:I401" si="82">(E392*15)/100</f>
        <v>0</v>
      </c>
      <c r="J392" s="10">
        <f t="shared" ref="J392:J401" si="83">(F392*15)/100</f>
        <v>15</v>
      </c>
      <c r="K392" s="10">
        <f t="shared" ref="K392:K401" si="84">(G392*15)/100</f>
        <v>0</v>
      </c>
      <c r="L392" s="10">
        <f t="shared" ref="L392:L401" si="85">(H392*15)/100</f>
        <v>0</v>
      </c>
    </row>
    <row r="393" spans="1:12" x14ac:dyDescent="0.2">
      <c r="A393" s="13" t="s">
        <v>8</v>
      </c>
      <c r="B393" s="10" t="s">
        <v>422</v>
      </c>
      <c r="C393" s="6">
        <v>884</v>
      </c>
      <c r="D393" s="6">
        <v>0</v>
      </c>
      <c r="E393" s="6">
        <v>0</v>
      </c>
      <c r="F393" s="6">
        <v>100</v>
      </c>
      <c r="G393" s="6">
        <v>0</v>
      </c>
      <c r="H393" s="10">
        <f t="shared" si="81"/>
        <v>0</v>
      </c>
      <c r="I393" s="10">
        <f t="shared" si="82"/>
        <v>0</v>
      </c>
      <c r="J393" s="10">
        <f t="shared" si="83"/>
        <v>15</v>
      </c>
      <c r="K393" s="10">
        <f t="shared" si="84"/>
        <v>0</v>
      </c>
      <c r="L393" s="10">
        <f t="shared" si="85"/>
        <v>0</v>
      </c>
    </row>
    <row r="394" spans="1:12" x14ac:dyDescent="0.2">
      <c r="A394" s="13" t="s">
        <v>9</v>
      </c>
      <c r="B394" s="10" t="s">
        <v>422</v>
      </c>
      <c r="C394" s="6">
        <v>892</v>
      </c>
      <c r="D394" s="6">
        <v>0</v>
      </c>
      <c r="E394" s="6">
        <v>0</v>
      </c>
      <c r="F394" s="6">
        <v>99.06</v>
      </c>
      <c r="G394" s="6">
        <v>0</v>
      </c>
      <c r="H394" s="10">
        <f t="shared" si="81"/>
        <v>0</v>
      </c>
      <c r="I394" s="10">
        <f t="shared" si="82"/>
        <v>0</v>
      </c>
      <c r="J394" s="10">
        <f t="shared" si="83"/>
        <v>14.859000000000002</v>
      </c>
      <c r="K394" s="10">
        <f t="shared" si="84"/>
        <v>0</v>
      </c>
      <c r="L394" s="10">
        <f t="shared" si="85"/>
        <v>0</v>
      </c>
    </row>
    <row r="395" spans="1:12" x14ac:dyDescent="0.2">
      <c r="A395" s="13" t="s">
        <v>10</v>
      </c>
      <c r="B395" s="10" t="s">
        <v>422</v>
      </c>
      <c r="C395" s="6">
        <v>884</v>
      </c>
      <c r="D395" s="6">
        <v>0</v>
      </c>
      <c r="E395" s="6">
        <v>0</v>
      </c>
      <c r="F395" s="6">
        <v>100</v>
      </c>
      <c r="G395" s="6">
        <v>0</v>
      </c>
      <c r="H395" s="10">
        <f t="shared" si="81"/>
        <v>0</v>
      </c>
      <c r="I395" s="10">
        <f t="shared" si="82"/>
        <v>0</v>
      </c>
      <c r="J395" s="10">
        <f t="shared" si="83"/>
        <v>15</v>
      </c>
      <c r="K395" s="10">
        <f t="shared" si="84"/>
        <v>0</v>
      </c>
      <c r="L395" s="10">
        <f t="shared" si="85"/>
        <v>0</v>
      </c>
    </row>
    <row r="396" spans="1:12" x14ac:dyDescent="0.2">
      <c r="A396" s="13" t="s">
        <v>11</v>
      </c>
      <c r="B396" s="10" t="s">
        <v>422</v>
      </c>
      <c r="C396" s="6">
        <v>900</v>
      </c>
      <c r="D396" s="6">
        <v>0</v>
      </c>
      <c r="E396" s="6">
        <v>0</v>
      </c>
      <c r="F396" s="6">
        <v>100</v>
      </c>
      <c r="G396" s="6">
        <v>0</v>
      </c>
      <c r="H396" s="10">
        <f t="shared" si="81"/>
        <v>0</v>
      </c>
      <c r="I396" s="10">
        <f t="shared" si="82"/>
        <v>0</v>
      </c>
      <c r="J396" s="10">
        <f t="shared" si="83"/>
        <v>15</v>
      </c>
      <c r="K396" s="10">
        <f t="shared" si="84"/>
        <v>0</v>
      </c>
      <c r="L396" s="10">
        <f t="shared" si="85"/>
        <v>0</v>
      </c>
    </row>
    <row r="397" spans="1:12" x14ac:dyDescent="0.2">
      <c r="A397" s="13" t="s">
        <v>12</v>
      </c>
      <c r="B397" s="10" t="s">
        <v>422</v>
      </c>
      <c r="C397" s="6">
        <v>884</v>
      </c>
      <c r="D397" s="6">
        <v>0</v>
      </c>
      <c r="E397" s="6">
        <v>0</v>
      </c>
      <c r="F397" s="6">
        <v>100</v>
      </c>
      <c r="G397" s="6">
        <v>0</v>
      </c>
      <c r="H397" s="10">
        <f t="shared" si="81"/>
        <v>0</v>
      </c>
      <c r="I397" s="10">
        <f t="shared" si="82"/>
        <v>0</v>
      </c>
      <c r="J397" s="10">
        <f t="shared" si="83"/>
        <v>15</v>
      </c>
      <c r="K397" s="10">
        <f t="shared" si="84"/>
        <v>0</v>
      </c>
      <c r="L397" s="10">
        <f t="shared" si="85"/>
        <v>0</v>
      </c>
    </row>
    <row r="398" spans="1:12" x14ac:dyDescent="0.2">
      <c r="A398" s="13" t="s">
        <v>13</v>
      </c>
      <c r="B398" s="10" t="s">
        <v>422</v>
      </c>
      <c r="C398" s="6">
        <v>884</v>
      </c>
      <c r="D398" s="6">
        <v>0</v>
      </c>
      <c r="E398" s="6">
        <v>0</v>
      </c>
      <c r="F398" s="6">
        <v>100</v>
      </c>
      <c r="G398" s="6">
        <v>0</v>
      </c>
      <c r="H398" s="10">
        <f t="shared" si="81"/>
        <v>0</v>
      </c>
      <c r="I398" s="10">
        <f t="shared" si="82"/>
        <v>0</v>
      </c>
      <c r="J398" s="10">
        <f t="shared" si="83"/>
        <v>15</v>
      </c>
      <c r="K398" s="10">
        <f t="shared" si="84"/>
        <v>0</v>
      </c>
      <c r="L398" s="10">
        <f t="shared" si="85"/>
        <v>0</v>
      </c>
    </row>
    <row r="399" spans="1:12" x14ac:dyDescent="0.2">
      <c r="A399" s="13" t="s">
        <v>14</v>
      </c>
      <c r="B399" s="10" t="s">
        <v>422</v>
      </c>
      <c r="C399" s="6">
        <v>884</v>
      </c>
      <c r="D399" s="6">
        <v>0</v>
      </c>
      <c r="E399" s="6">
        <v>0</v>
      </c>
      <c r="F399" s="6">
        <v>100</v>
      </c>
      <c r="G399" s="6">
        <v>0</v>
      </c>
      <c r="H399" s="10">
        <f t="shared" si="81"/>
        <v>0</v>
      </c>
      <c r="I399" s="10">
        <f t="shared" si="82"/>
        <v>0</v>
      </c>
      <c r="J399" s="10">
        <f t="shared" si="83"/>
        <v>15</v>
      </c>
      <c r="K399" s="10">
        <f t="shared" si="84"/>
        <v>0</v>
      </c>
      <c r="L399" s="10">
        <f t="shared" si="85"/>
        <v>0</v>
      </c>
    </row>
    <row r="400" spans="1:12" x14ac:dyDescent="0.2">
      <c r="A400" s="13" t="s">
        <v>15</v>
      </c>
      <c r="B400" s="10" t="s">
        <v>422</v>
      </c>
      <c r="C400" s="6">
        <v>884</v>
      </c>
      <c r="D400" s="6">
        <v>0</v>
      </c>
      <c r="E400" s="6">
        <v>0</v>
      </c>
      <c r="F400" s="6">
        <v>100</v>
      </c>
      <c r="G400" s="6">
        <v>0</v>
      </c>
      <c r="H400" s="10">
        <f t="shared" si="81"/>
        <v>0</v>
      </c>
      <c r="I400" s="10">
        <f t="shared" si="82"/>
        <v>0</v>
      </c>
      <c r="J400" s="10">
        <f t="shared" si="83"/>
        <v>15</v>
      </c>
      <c r="K400" s="10">
        <f t="shared" si="84"/>
        <v>0</v>
      </c>
      <c r="L400" s="10">
        <f t="shared" si="85"/>
        <v>0</v>
      </c>
    </row>
    <row r="401" spans="1:12" x14ac:dyDescent="0.2">
      <c r="A401" s="13" t="s">
        <v>16</v>
      </c>
      <c r="B401" s="10" t="s">
        <v>422</v>
      </c>
      <c r="C401" s="6">
        <v>899</v>
      </c>
      <c r="D401" s="6">
        <v>0</v>
      </c>
      <c r="E401" s="6">
        <v>0</v>
      </c>
      <c r="F401" s="6">
        <v>100</v>
      </c>
      <c r="G401" s="6">
        <v>0</v>
      </c>
      <c r="H401" s="10">
        <f t="shared" si="81"/>
        <v>0</v>
      </c>
      <c r="I401" s="10">
        <f t="shared" si="82"/>
        <v>0</v>
      </c>
      <c r="J401" s="10">
        <f t="shared" si="83"/>
        <v>15</v>
      </c>
      <c r="K401" s="10">
        <f t="shared" si="84"/>
        <v>0</v>
      </c>
      <c r="L401" s="10">
        <f t="shared" si="85"/>
        <v>0</v>
      </c>
    </row>
    <row r="402" spans="1:12" x14ac:dyDescent="0.2">
      <c r="A402" s="13" t="s">
        <v>17</v>
      </c>
      <c r="B402" s="10" t="s">
        <v>422</v>
      </c>
      <c r="C402" s="6">
        <v>105</v>
      </c>
      <c r="D402" s="6">
        <v>6.06</v>
      </c>
      <c r="E402" s="6">
        <v>0.88</v>
      </c>
      <c r="F402" s="6">
        <v>9.5399999999999991</v>
      </c>
      <c r="G402" s="6">
        <v>3</v>
      </c>
      <c r="H402" s="10">
        <f t="shared" ref="H402:L404" si="86">(C402*35)/100</f>
        <v>36.75</v>
      </c>
      <c r="I402" s="10">
        <f t="shared" si="86"/>
        <v>2.121</v>
      </c>
      <c r="J402" s="10">
        <f t="shared" si="86"/>
        <v>0.308</v>
      </c>
      <c r="K402" s="10">
        <f t="shared" si="86"/>
        <v>3.339</v>
      </c>
      <c r="L402" s="10">
        <f t="shared" si="86"/>
        <v>1.05</v>
      </c>
    </row>
    <row r="403" spans="1:12" x14ac:dyDescent="0.2">
      <c r="A403" s="13" t="s">
        <v>18</v>
      </c>
      <c r="B403" s="10" t="s">
        <v>422</v>
      </c>
      <c r="C403" s="6">
        <v>145</v>
      </c>
      <c r="D403" s="6">
        <v>3.84</v>
      </c>
      <c r="E403" s="6">
        <v>1.03</v>
      </c>
      <c r="F403" s="6">
        <v>15.32</v>
      </c>
      <c r="G403" s="6">
        <v>3.3</v>
      </c>
      <c r="H403" s="10">
        <f t="shared" si="86"/>
        <v>50.75</v>
      </c>
      <c r="I403" s="10">
        <f t="shared" si="86"/>
        <v>1.3440000000000001</v>
      </c>
      <c r="J403" s="10">
        <f t="shared" si="86"/>
        <v>0.36050000000000004</v>
      </c>
      <c r="K403" s="10">
        <f t="shared" si="86"/>
        <v>5.3620000000000001</v>
      </c>
      <c r="L403" s="10">
        <f t="shared" si="86"/>
        <v>1.155</v>
      </c>
    </row>
    <row r="404" spans="1:12" x14ac:dyDescent="0.2">
      <c r="A404" s="13" t="s">
        <v>19</v>
      </c>
      <c r="B404" s="10" t="s">
        <v>422</v>
      </c>
      <c r="C404" s="6">
        <v>128</v>
      </c>
      <c r="D404" s="6">
        <v>4.0199999999999996</v>
      </c>
      <c r="E404" s="6">
        <v>1.04</v>
      </c>
      <c r="F404" s="6">
        <v>13.22</v>
      </c>
      <c r="G404" s="6">
        <v>3.1</v>
      </c>
      <c r="H404" s="10">
        <f t="shared" si="86"/>
        <v>44.8</v>
      </c>
      <c r="I404" s="10">
        <f t="shared" si="86"/>
        <v>1.4069999999999998</v>
      </c>
      <c r="J404" s="10">
        <f t="shared" si="86"/>
        <v>0.36399999999999999</v>
      </c>
      <c r="K404" s="10">
        <f t="shared" si="86"/>
        <v>4.6270000000000007</v>
      </c>
      <c r="L404" s="10">
        <f t="shared" si="86"/>
        <v>1.085</v>
      </c>
    </row>
    <row r="405" spans="1:12" x14ac:dyDescent="0.2">
      <c r="A405" s="13" t="s">
        <v>22</v>
      </c>
      <c r="B405" s="10" t="s">
        <v>422</v>
      </c>
      <c r="C405" s="6">
        <v>542</v>
      </c>
      <c r="D405" s="6">
        <v>3.3</v>
      </c>
      <c r="E405" s="6">
        <v>2.17</v>
      </c>
      <c r="F405" s="6">
        <v>57.85</v>
      </c>
      <c r="G405" s="6">
        <v>0.5</v>
      </c>
      <c r="H405" s="10">
        <f t="shared" ref="H405:L408" si="87">(C405*15)/100</f>
        <v>81.3</v>
      </c>
      <c r="I405" s="10">
        <f t="shared" si="87"/>
        <v>0.495</v>
      </c>
      <c r="J405" s="10">
        <f t="shared" si="87"/>
        <v>0.32549999999999996</v>
      </c>
      <c r="K405" s="10">
        <f t="shared" si="87"/>
        <v>8.6775000000000002</v>
      </c>
      <c r="L405" s="10">
        <f t="shared" si="87"/>
        <v>7.4999999999999997E-2</v>
      </c>
    </row>
    <row r="406" spans="1:12" x14ac:dyDescent="0.2">
      <c r="A406" s="13" t="s">
        <v>23</v>
      </c>
      <c r="B406" s="10" t="s">
        <v>422</v>
      </c>
      <c r="C406" s="6">
        <v>464</v>
      </c>
      <c r="D406" s="6">
        <v>23.33</v>
      </c>
      <c r="E406" s="6">
        <v>0.87</v>
      </c>
      <c r="F406" s="6">
        <v>40.83</v>
      </c>
      <c r="G406" s="6">
        <v>0.4</v>
      </c>
      <c r="H406" s="10">
        <f t="shared" si="87"/>
        <v>69.599999999999994</v>
      </c>
      <c r="I406" s="10">
        <f t="shared" si="87"/>
        <v>3.4994999999999998</v>
      </c>
      <c r="J406" s="10">
        <f t="shared" si="87"/>
        <v>0.1305</v>
      </c>
      <c r="K406" s="10">
        <f t="shared" si="87"/>
        <v>6.1244999999999994</v>
      </c>
      <c r="L406" s="10">
        <f t="shared" si="87"/>
        <v>0.06</v>
      </c>
    </row>
    <row r="407" spans="1:12" x14ac:dyDescent="0.2">
      <c r="A407" s="13" t="s">
        <v>24</v>
      </c>
      <c r="B407" s="10" t="s">
        <v>422</v>
      </c>
      <c r="C407" s="6">
        <v>484</v>
      </c>
      <c r="D407" s="6">
        <v>4.7699999999999996</v>
      </c>
      <c r="E407" s="6">
        <v>1.37</v>
      </c>
      <c r="F407" s="6">
        <v>51.1</v>
      </c>
      <c r="G407" s="6">
        <v>0.4</v>
      </c>
      <c r="H407" s="10">
        <f t="shared" si="87"/>
        <v>72.599999999999994</v>
      </c>
      <c r="I407" s="10">
        <f t="shared" si="87"/>
        <v>0.71550000000000002</v>
      </c>
      <c r="J407" s="10">
        <f t="shared" si="87"/>
        <v>0.20550000000000002</v>
      </c>
      <c r="K407" s="10">
        <f t="shared" si="87"/>
        <v>7.665</v>
      </c>
      <c r="L407" s="10">
        <f t="shared" si="87"/>
        <v>0.06</v>
      </c>
    </row>
    <row r="408" spans="1:12" x14ac:dyDescent="0.2">
      <c r="A408" s="13" t="s">
        <v>25</v>
      </c>
      <c r="B408" s="10" t="s">
        <v>422</v>
      </c>
      <c r="C408" s="6">
        <v>220</v>
      </c>
      <c r="D408" s="6">
        <v>11.75</v>
      </c>
      <c r="E408" s="6">
        <v>3.45</v>
      </c>
      <c r="F408" s="6">
        <v>18.27</v>
      </c>
      <c r="G408" s="6">
        <v>0.1</v>
      </c>
      <c r="H408" s="10">
        <f t="shared" si="87"/>
        <v>33</v>
      </c>
      <c r="I408" s="10">
        <f t="shared" si="87"/>
        <v>1.7625</v>
      </c>
      <c r="J408" s="10">
        <f t="shared" si="87"/>
        <v>0.51749999999999996</v>
      </c>
      <c r="K408" s="10">
        <f t="shared" si="87"/>
        <v>2.7404999999999999</v>
      </c>
      <c r="L408" s="10">
        <f t="shared" si="87"/>
        <v>1.4999999999999999E-2</v>
      </c>
    </row>
    <row r="409" spans="1:12" x14ac:dyDescent="0.2">
      <c r="A409" s="13" t="s">
        <v>508</v>
      </c>
      <c r="B409" s="10" t="s">
        <v>422</v>
      </c>
      <c r="C409" s="6">
        <v>83</v>
      </c>
      <c r="D409" s="6">
        <v>21.47</v>
      </c>
      <c r="E409" s="6">
        <v>0.53</v>
      </c>
      <c r="F409" s="6">
        <v>0.08</v>
      </c>
      <c r="G409" s="6">
        <v>1.6</v>
      </c>
      <c r="H409" s="10">
        <f>(C409*50)/100</f>
        <v>41.5</v>
      </c>
      <c r="I409" s="10">
        <f>(D409*50)/100</f>
        <v>10.734999999999999</v>
      </c>
      <c r="J409" s="10">
        <f>(E409*50)/100</f>
        <v>0.26500000000000001</v>
      </c>
      <c r="K409" s="10">
        <f>(F409*50)/100</f>
        <v>0.04</v>
      </c>
      <c r="L409" s="10">
        <f>(G409*50)/100</f>
        <v>0.8</v>
      </c>
    </row>
    <row r="410" spans="1:12" x14ac:dyDescent="0.2">
      <c r="A410" s="13" t="s">
        <v>503</v>
      </c>
      <c r="B410" s="10" t="s">
        <v>422</v>
      </c>
      <c r="C410" s="6">
        <v>241</v>
      </c>
      <c r="D410" s="6">
        <v>62.64</v>
      </c>
      <c r="E410" s="6">
        <v>3.39</v>
      </c>
      <c r="F410" s="6">
        <v>0.51</v>
      </c>
      <c r="G410" s="6">
        <v>7.3</v>
      </c>
      <c r="H410" s="10">
        <f t="shared" ref="H410:L416" si="88">(C410*30)/100</f>
        <v>72.3</v>
      </c>
      <c r="I410" s="10">
        <f t="shared" si="88"/>
        <v>18.792000000000002</v>
      </c>
      <c r="J410" s="10">
        <f t="shared" si="88"/>
        <v>1.0170000000000001</v>
      </c>
      <c r="K410" s="10">
        <f t="shared" si="88"/>
        <v>0.153</v>
      </c>
      <c r="L410" s="10">
        <f t="shared" si="88"/>
        <v>2.19</v>
      </c>
    </row>
    <row r="411" spans="1:12" x14ac:dyDescent="0.2">
      <c r="A411" s="13" t="s">
        <v>35</v>
      </c>
      <c r="B411" s="10" t="s">
        <v>422</v>
      </c>
      <c r="C411" s="6">
        <v>601</v>
      </c>
      <c r="D411" s="6">
        <v>20.18</v>
      </c>
      <c r="E411" s="6">
        <v>20.13</v>
      </c>
      <c r="F411" s="6">
        <v>53.43</v>
      </c>
      <c r="G411" s="6">
        <v>10.5</v>
      </c>
      <c r="H411" s="10">
        <f t="shared" si="88"/>
        <v>180.3</v>
      </c>
      <c r="I411" s="10">
        <f t="shared" si="88"/>
        <v>6.0539999999999994</v>
      </c>
      <c r="J411" s="10">
        <f t="shared" si="88"/>
        <v>6.0389999999999997</v>
      </c>
      <c r="K411" s="10">
        <f t="shared" si="88"/>
        <v>16.029</v>
      </c>
      <c r="L411" s="10">
        <f t="shared" si="88"/>
        <v>3.15</v>
      </c>
    </row>
    <row r="412" spans="1:12" x14ac:dyDescent="0.2">
      <c r="A412" s="13" t="s">
        <v>36</v>
      </c>
      <c r="B412" s="10" t="s">
        <v>422</v>
      </c>
      <c r="C412" s="6">
        <v>607</v>
      </c>
      <c r="D412" s="6">
        <v>20.38</v>
      </c>
      <c r="E412" s="6">
        <v>20.329999999999998</v>
      </c>
      <c r="F412" s="6">
        <v>53.96</v>
      </c>
      <c r="G412" s="6">
        <v>10.6</v>
      </c>
      <c r="H412" s="10">
        <f t="shared" si="88"/>
        <v>182.1</v>
      </c>
      <c r="I412" s="10">
        <f t="shared" si="88"/>
        <v>6.1139999999999999</v>
      </c>
      <c r="J412" s="10">
        <f t="shared" si="88"/>
        <v>6.0990000000000002</v>
      </c>
      <c r="K412" s="10">
        <f t="shared" si="88"/>
        <v>16.187999999999999</v>
      </c>
      <c r="L412" s="10">
        <f t="shared" si="88"/>
        <v>3.18</v>
      </c>
    </row>
    <row r="413" spans="1:12" x14ac:dyDescent="0.2">
      <c r="A413" s="13" t="s">
        <v>37</v>
      </c>
      <c r="B413" s="10" t="s">
        <v>422</v>
      </c>
      <c r="C413" s="6">
        <v>579</v>
      </c>
      <c r="D413" s="6">
        <v>21.55</v>
      </c>
      <c r="E413" s="6">
        <v>21.15</v>
      </c>
      <c r="F413" s="6">
        <v>49.93</v>
      </c>
      <c r="G413" s="6">
        <v>12.5</v>
      </c>
      <c r="H413" s="10">
        <f t="shared" si="88"/>
        <v>173.7</v>
      </c>
      <c r="I413" s="10">
        <f t="shared" si="88"/>
        <v>6.4649999999999999</v>
      </c>
      <c r="J413" s="10">
        <f t="shared" si="88"/>
        <v>6.3449999999999998</v>
      </c>
      <c r="K413" s="10">
        <f t="shared" si="88"/>
        <v>14.979000000000001</v>
      </c>
      <c r="L413" s="10">
        <f t="shared" si="88"/>
        <v>3.75</v>
      </c>
    </row>
    <row r="414" spans="1:12" x14ac:dyDescent="0.2">
      <c r="A414" s="13" t="s">
        <v>425</v>
      </c>
      <c r="B414" s="10" t="s">
        <v>422</v>
      </c>
      <c r="C414" s="6">
        <v>168</v>
      </c>
      <c r="D414" s="6">
        <v>30.91</v>
      </c>
      <c r="E414" s="6">
        <v>10.84</v>
      </c>
      <c r="F414" s="6">
        <v>0.56999999999999995</v>
      </c>
      <c r="G414" s="6">
        <v>7.2</v>
      </c>
      <c r="H414" s="10">
        <f t="shared" si="88"/>
        <v>50.4</v>
      </c>
      <c r="I414" s="10">
        <f t="shared" si="88"/>
        <v>9.2729999999999997</v>
      </c>
      <c r="J414" s="10">
        <f t="shared" si="88"/>
        <v>3.2519999999999998</v>
      </c>
      <c r="K414" s="10">
        <f t="shared" si="88"/>
        <v>0.17099999999999999</v>
      </c>
      <c r="L414" s="10">
        <f t="shared" si="88"/>
        <v>2.16</v>
      </c>
    </row>
    <row r="415" spans="1:12" x14ac:dyDescent="0.2">
      <c r="A415" s="13" t="s">
        <v>38</v>
      </c>
      <c r="B415" s="10" t="s">
        <v>422</v>
      </c>
      <c r="C415" s="6">
        <v>609</v>
      </c>
      <c r="D415" s="6">
        <v>30.3</v>
      </c>
      <c r="E415" s="6">
        <v>12.12</v>
      </c>
      <c r="F415" s="6">
        <v>53.03</v>
      </c>
      <c r="G415" s="6">
        <v>3</v>
      </c>
      <c r="H415" s="10">
        <f t="shared" si="88"/>
        <v>182.7</v>
      </c>
      <c r="I415" s="10">
        <f t="shared" si="88"/>
        <v>9.09</v>
      </c>
      <c r="J415" s="10">
        <f t="shared" si="88"/>
        <v>3.6359999999999997</v>
      </c>
      <c r="K415" s="10">
        <f t="shared" si="88"/>
        <v>15.909000000000001</v>
      </c>
      <c r="L415" s="10">
        <f t="shared" si="88"/>
        <v>0.9</v>
      </c>
    </row>
    <row r="416" spans="1:12" x14ac:dyDescent="0.2">
      <c r="A416" s="13" t="s">
        <v>48</v>
      </c>
      <c r="B416" s="10" t="s">
        <v>422</v>
      </c>
      <c r="C416" s="6">
        <v>308</v>
      </c>
      <c r="D416" s="6">
        <v>82.8</v>
      </c>
      <c r="E416" s="6">
        <v>0.17</v>
      </c>
      <c r="F416" s="6">
        <v>1.0900000000000001</v>
      </c>
      <c r="G416" s="6">
        <v>5.3</v>
      </c>
      <c r="H416" s="10">
        <f t="shared" si="88"/>
        <v>92.4</v>
      </c>
      <c r="I416" s="10">
        <f t="shared" si="88"/>
        <v>24.84</v>
      </c>
      <c r="J416" s="10">
        <f t="shared" si="88"/>
        <v>5.1000000000000004E-2</v>
      </c>
      <c r="K416" s="10">
        <f t="shared" si="88"/>
        <v>0.32700000000000001</v>
      </c>
      <c r="L416" s="10">
        <f t="shared" si="88"/>
        <v>1.59</v>
      </c>
    </row>
    <row r="417" spans="1:12" x14ac:dyDescent="0.2">
      <c r="A417" s="13" t="s">
        <v>426</v>
      </c>
      <c r="B417" s="10" t="s">
        <v>422</v>
      </c>
      <c r="C417" s="6">
        <v>129</v>
      </c>
      <c r="D417" s="6">
        <v>27.99</v>
      </c>
      <c r="E417" s="6">
        <v>2.67</v>
      </c>
      <c r="F417" s="6">
        <v>0.28000000000000003</v>
      </c>
      <c r="G417" s="6">
        <v>0.4</v>
      </c>
      <c r="H417" s="11">
        <v>129</v>
      </c>
      <c r="I417" s="11">
        <v>27.99</v>
      </c>
      <c r="J417" s="11">
        <v>2.67</v>
      </c>
      <c r="K417" s="11">
        <v>0.28000000000000003</v>
      </c>
      <c r="L417" s="11">
        <v>0.4</v>
      </c>
    </row>
    <row r="418" spans="1:12" x14ac:dyDescent="0.2">
      <c r="A418" s="13" t="s">
        <v>52</v>
      </c>
      <c r="B418" s="10" t="s">
        <v>422</v>
      </c>
      <c r="C418" s="6">
        <v>143</v>
      </c>
      <c r="D418" s="6">
        <v>25.03</v>
      </c>
      <c r="E418" s="6">
        <v>5.0599999999999996</v>
      </c>
      <c r="F418" s="6">
        <v>2.21</v>
      </c>
      <c r="G418" s="6">
        <v>0.3</v>
      </c>
      <c r="H418" s="11">
        <v>143</v>
      </c>
      <c r="I418" s="11">
        <v>25.03</v>
      </c>
      <c r="J418" s="11">
        <v>5.0599999999999996</v>
      </c>
      <c r="K418" s="11">
        <v>2.21</v>
      </c>
      <c r="L418" s="11">
        <v>0.3</v>
      </c>
    </row>
    <row r="419" spans="1:12" x14ac:dyDescent="0.2">
      <c r="A419" s="13" t="s">
        <v>53</v>
      </c>
      <c r="B419" s="10" t="s">
        <v>422</v>
      </c>
      <c r="C419" s="6">
        <v>357</v>
      </c>
      <c r="D419" s="6">
        <v>77</v>
      </c>
      <c r="E419" s="6">
        <v>7</v>
      </c>
      <c r="F419" s="6">
        <v>2</v>
      </c>
      <c r="G419" s="6">
        <v>3</v>
      </c>
      <c r="H419" s="11">
        <v>357</v>
      </c>
      <c r="I419" s="11">
        <v>77</v>
      </c>
      <c r="J419" s="11">
        <v>7</v>
      </c>
      <c r="K419" s="11">
        <v>2</v>
      </c>
      <c r="L419" s="11">
        <v>3</v>
      </c>
    </row>
    <row r="420" spans="1:12" x14ac:dyDescent="0.2">
      <c r="A420" s="13" t="s">
        <v>427</v>
      </c>
      <c r="B420" s="10" t="s">
        <v>422</v>
      </c>
      <c r="C420" s="6">
        <v>120</v>
      </c>
      <c r="D420" s="6">
        <v>24.9</v>
      </c>
      <c r="E420" s="6">
        <v>2.89</v>
      </c>
      <c r="F420" s="6">
        <v>0.88</v>
      </c>
      <c r="G420" s="6">
        <v>1.6</v>
      </c>
      <c r="H420" s="11">
        <v>120</v>
      </c>
      <c r="I420" s="11">
        <v>24.9</v>
      </c>
      <c r="J420" s="11">
        <v>2.89</v>
      </c>
      <c r="K420" s="11">
        <v>0.88</v>
      </c>
      <c r="L420" s="11">
        <v>1.6</v>
      </c>
    </row>
    <row r="421" spans="1:12" x14ac:dyDescent="0.2">
      <c r="A421" s="13" t="s">
        <v>54</v>
      </c>
      <c r="B421" s="10" t="s">
        <v>422</v>
      </c>
      <c r="C421" s="6">
        <v>361</v>
      </c>
      <c r="D421" s="6">
        <v>87</v>
      </c>
      <c r="E421" s="6">
        <v>6</v>
      </c>
      <c r="F421" s="6">
        <v>1</v>
      </c>
      <c r="G421" s="6">
        <v>2</v>
      </c>
      <c r="H421" s="11">
        <v>361</v>
      </c>
      <c r="I421" s="11">
        <v>87</v>
      </c>
      <c r="J421" s="11">
        <v>6</v>
      </c>
      <c r="K421" s="11">
        <v>1</v>
      </c>
      <c r="L421" s="11">
        <v>2</v>
      </c>
    </row>
    <row r="422" spans="1:12" x14ac:dyDescent="0.2">
      <c r="A422" s="13" t="s">
        <v>428</v>
      </c>
      <c r="B422" s="10" t="s">
        <v>422</v>
      </c>
      <c r="C422" s="6">
        <v>100</v>
      </c>
      <c r="D422" s="6">
        <v>21.21</v>
      </c>
      <c r="E422" s="6">
        <v>3.97</v>
      </c>
      <c r="F422" s="6">
        <v>0.34</v>
      </c>
      <c r="G422" s="6">
        <v>1.8</v>
      </c>
      <c r="H422" s="11">
        <v>100</v>
      </c>
      <c r="I422" s="11">
        <v>21.21</v>
      </c>
      <c r="J422" s="11">
        <v>3.97</v>
      </c>
      <c r="K422" s="11">
        <v>0.34</v>
      </c>
      <c r="L422" s="11">
        <v>1.8</v>
      </c>
    </row>
    <row r="423" spans="1:12" x14ac:dyDescent="0.2">
      <c r="A423" s="13" t="s">
        <v>58</v>
      </c>
      <c r="B423" s="10" t="s">
        <v>422</v>
      </c>
      <c r="C423" s="7">
        <v>628</v>
      </c>
      <c r="D423" s="7">
        <v>16.7</v>
      </c>
      <c r="E423" s="7">
        <v>14.95</v>
      </c>
      <c r="F423" s="7">
        <v>60.75</v>
      </c>
      <c r="G423" s="7">
        <v>9.6999999999999993</v>
      </c>
      <c r="H423" s="10">
        <f t="shared" ref="H423:L424" si="89">(C423*30)/100</f>
        <v>188.4</v>
      </c>
      <c r="I423" s="10">
        <f t="shared" si="89"/>
        <v>5.01</v>
      </c>
      <c r="J423" s="10">
        <f t="shared" si="89"/>
        <v>4.4850000000000003</v>
      </c>
      <c r="K423" s="10">
        <f t="shared" si="89"/>
        <v>18.225000000000001</v>
      </c>
      <c r="L423" s="10">
        <f t="shared" si="89"/>
        <v>2.91</v>
      </c>
    </row>
    <row r="424" spans="1:12" x14ac:dyDescent="0.2">
      <c r="A424" s="13" t="s">
        <v>59</v>
      </c>
      <c r="B424" s="10" t="s">
        <v>422</v>
      </c>
      <c r="C424" s="7">
        <v>379</v>
      </c>
      <c r="D424" s="7">
        <v>67.7</v>
      </c>
      <c r="E424" s="7">
        <v>13.15</v>
      </c>
      <c r="F424" s="7">
        <v>6.52</v>
      </c>
      <c r="G424" s="7">
        <v>10.1</v>
      </c>
      <c r="H424" s="10">
        <f t="shared" si="89"/>
        <v>113.7</v>
      </c>
      <c r="I424" s="10">
        <f t="shared" si="89"/>
        <v>20.309999999999999</v>
      </c>
      <c r="J424" s="10">
        <f t="shared" si="89"/>
        <v>3.9449999999999998</v>
      </c>
      <c r="K424" s="10">
        <f t="shared" si="89"/>
        <v>1.956</v>
      </c>
      <c r="L424" s="10">
        <f t="shared" si="89"/>
        <v>3.03</v>
      </c>
    </row>
    <row r="425" spans="1:12" x14ac:dyDescent="0.2">
      <c r="A425" s="13" t="s">
        <v>62</v>
      </c>
      <c r="B425" s="10" t="s">
        <v>422</v>
      </c>
      <c r="C425" s="7">
        <v>387</v>
      </c>
      <c r="D425" s="7">
        <v>99.98</v>
      </c>
      <c r="E425" s="7">
        <v>0</v>
      </c>
      <c r="F425" s="7">
        <v>0</v>
      </c>
      <c r="G425" s="7">
        <v>0</v>
      </c>
      <c r="H425" s="10">
        <f t="shared" ref="H425:L427" si="90">(C425*5)/100</f>
        <v>19.350000000000001</v>
      </c>
      <c r="I425" s="10">
        <f t="shared" si="90"/>
        <v>4.9990000000000006</v>
      </c>
      <c r="J425" s="10">
        <f t="shared" si="90"/>
        <v>0</v>
      </c>
      <c r="K425" s="10">
        <f t="shared" si="90"/>
        <v>0</v>
      </c>
      <c r="L425" s="10">
        <f t="shared" si="90"/>
        <v>0</v>
      </c>
    </row>
    <row r="426" spans="1:12" x14ac:dyDescent="0.2">
      <c r="A426" s="13" t="s">
        <v>63</v>
      </c>
      <c r="B426" s="10" t="s">
        <v>422</v>
      </c>
      <c r="C426" s="7">
        <v>389</v>
      </c>
      <c r="D426" s="7">
        <v>99.77</v>
      </c>
      <c r="E426" s="7">
        <v>0</v>
      </c>
      <c r="F426" s="7">
        <v>0</v>
      </c>
      <c r="G426" s="7">
        <v>0</v>
      </c>
      <c r="H426" s="10">
        <f t="shared" si="90"/>
        <v>19.45</v>
      </c>
      <c r="I426" s="10">
        <f t="shared" si="90"/>
        <v>4.9884999999999993</v>
      </c>
      <c r="J426" s="10">
        <f t="shared" si="90"/>
        <v>0</v>
      </c>
      <c r="K426" s="10">
        <f t="shared" si="90"/>
        <v>0</v>
      </c>
      <c r="L426" s="10">
        <f t="shared" si="90"/>
        <v>0</v>
      </c>
    </row>
    <row r="427" spans="1:12" x14ac:dyDescent="0.2">
      <c r="A427" s="13" t="s">
        <v>64</v>
      </c>
      <c r="B427" s="10" t="s">
        <v>422</v>
      </c>
      <c r="C427" s="7">
        <v>380</v>
      </c>
      <c r="D427" s="7">
        <v>98.09</v>
      </c>
      <c r="E427" s="7">
        <v>0.12</v>
      </c>
      <c r="F427" s="7">
        <v>0</v>
      </c>
      <c r="G427" s="7">
        <v>0</v>
      </c>
      <c r="H427" s="10">
        <f t="shared" si="90"/>
        <v>19</v>
      </c>
      <c r="I427" s="10">
        <f t="shared" si="90"/>
        <v>4.9045000000000005</v>
      </c>
      <c r="J427" s="10">
        <f t="shared" si="90"/>
        <v>6.0000000000000001E-3</v>
      </c>
      <c r="K427" s="10">
        <f t="shared" si="90"/>
        <v>0</v>
      </c>
      <c r="L427" s="10">
        <f t="shared" si="90"/>
        <v>0</v>
      </c>
    </row>
    <row r="428" spans="1:12" x14ac:dyDescent="0.2">
      <c r="A428" s="13" t="s">
        <v>509</v>
      </c>
      <c r="B428" s="10" t="s">
        <v>422</v>
      </c>
      <c r="C428" s="7">
        <v>467</v>
      </c>
      <c r="D428" s="7">
        <v>62.7</v>
      </c>
      <c r="E428" s="7">
        <v>8.1</v>
      </c>
      <c r="F428" s="7">
        <v>23</v>
      </c>
      <c r="G428" s="7">
        <v>2</v>
      </c>
      <c r="H428" s="10">
        <f t="shared" ref="H428:L430" si="91">(C428*50)/100</f>
        <v>233.5</v>
      </c>
      <c r="I428" s="10">
        <f t="shared" si="91"/>
        <v>31.35</v>
      </c>
      <c r="J428" s="10">
        <f t="shared" si="91"/>
        <v>4.05</v>
      </c>
      <c r="K428" s="10">
        <f t="shared" si="91"/>
        <v>11.5</v>
      </c>
      <c r="L428" s="10">
        <f t="shared" si="91"/>
        <v>1</v>
      </c>
    </row>
    <row r="429" spans="1:12" x14ac:dyDescent="0.2">
      <c r="A429" s="13" t="s">
        <v>510</v>
      </c>
      <c r="B429" s="10" t="s">
        <v>422</v>
      </c>
      <c r="C429" s="7">
        <v>491</v>
      </c>
      <c r="D429" s="7">
        <v>61.51</v>
      </c>
      <c r="E429" s="7">
        <v>7.53</v>
      </c>
      <c r="F429" s="7">
        <v>23.85</v>
      </c>
      <c r="G429" s="7">
        <v>2.2999999999999998</v>
      </c>
      <c r="H429" s="10">
        <f t="shared" si="91"/>
        <v>245.5</v>
      </c>
      <c r="I429" s="10">
        <f t="shared" si="91"/>
        <v>30.754999999999999</v>
      </c>
      <c r="J429" s="10">
        <f t="shared" si="91"/>
        <v>3.7650000000000001</v>
      </c>
      <c r="K429" s="10">
        <f t="shared" si="91"/>
        <v>11.925000000000001</v>
      </c>
      <c r="L429" s="10">
        <f t="shared" si="91"/>
        <v>1.1499999999999999</v>
      </c>
    </row>
    <row r="430" spans="1:12" x14ac:dyDescent="0.2">
      <c r="A430" s="13" t="s">
        <v>626</v>
      </c>
      <c r="B430" s="10" t="s">
        <v>422</v>
      </c>
      <c r="C430" s="7">
        <v>502</v>
      </c>
      <c r="D430" s="7">
        <v>64.8</v>
      </c>
      <c r="E430" s="7">
        <v>4.91</v>
      </c>
      <c r="F430" s="7">
        <v>24.85</v>
      </c>
      <c r="G430" s="7">
        <v>1.1000000000000001</v>
      </c>
      <c r="H430" s="10">
        <f t="shared" si="91"/>
        <v>251</v>
      </c>
      <c r="I430" s="10">
        <f t="shared" si="91"/>
        <v>32.4</v>
      </c>
      <c r="J430" s="10">
        <f t="shared" si="91"/>
        <v>2.4550000000000001</v>
      </c>
      <c r="K430" s="10">
        <f t="shared" si="91"/>
        <v>12.425000000000001</v>
      </c>
      <c r="L430" s="10">
        <f t="shared" si="91"/>
        <v>0.55000000000000004</v>
      </c>
    </row>
    <row r="431" spans="1:12" x14ac:dyDescent="0.2">
      <c r="A431" s="13" t="s">
        <v>513</v>
      </c>
      <c r="B431" s="10" t="s">
        <v>422</v>
      </c>
      <c r="C431" s="7">
        <v>101</v>
      </c>
      <c r="D431" s="7">
        <v>23</v>
      </c>
      <c r="E431" s="7">
        <v>1.2</v>
      </c>
      <c r="F431" s="7">
        <v>0.3</v>
      </c>
      <c r="G431" s="7">
        <v>2.9</v>
      </c>
      <c r="H431" s="10">
        <f t="shared" ref="H431:L432" si="92">(C431*90)/100</f>
        <v>90.9</v>
      </c>
      <c r="I431" s="10">
        <f t="shared" si="92"/>
        <v>20.7</v>
      </c>
      <c r="J431" s="10">
        <f t="shared" si="92"/>
        <v>1.08</v>
      </c>
      <c r="K431" s="10">
        <f t="shared" si="92"/>
        <v>0.27</v>
      </c>
      <c r="L431" s="10">
        <f t="shared" si="92"/>
        <v>2.61</v>
      </c>
    </row>
    <row r="432" spans="1:12" x14ac:dyDescent="0.2">
      <c r="A432" s="13" t="s">
        <v>431</v>
      </c>
      <c r="B432" s="10" t="s">
        <v>422</v>
      </c>
      <c r="C432" s="7">
        <v>90</v>
      </c>
      <c r="D432" s="7">
        <v>20.63</v>
      </c>
      <c r="E432" s="7">
        <v>2</v>
      </c>
      <c r="F432" s="7">
        <v>0.15</v>
      </c>
      <c r="G432" s="7">
        <v>3.3</v>
      </c>
      <c r="H432" s="10">
        <f t="shared" si="92"/>
        <v>81</v>
      </c>
      <c r="I432" s="10">
        <f t="shared" si="92"/>
        <v>18.566999999999997</v>
      </c>
      <c r="J432" s="10">
        <f t="shared" si="92"/>
        <v>1.8</v>
      </c>
      <c r="K432" s="10">
        <f t="shared" si="92"/>
        <v>0.13500000000000001</v>
      </c>
      <c r="L432" s="10">
        <f t="shared" si="92"/>
        <v>2.97</v>
      </c>
    </row>
    <row r="433" spans="1:12" x14ac:dyDescent="0.2">
      <c r="A433" s="13" t="s">
        <v>511</v>
      </c>
      <c r="B433" s="10" t="s">
        <v>422</v>
      </c>
      <c r="C433" s="7">
        <v>366</v>
      </c>
      <c r="D433" s="7">
        <v>73</v>
      </c>
      <c r="E433" s="7">
        <v>9</v>
      </c>
      <c r="F433" s="7">
        <v>4</v>
      </c>
      <c r="G433" s="7">
        <v>4</v>
      </c>
      <c r="H433" s="10">
        <f t="shared" ref="H433:L434" si="93">(C433*10)/100</f>
        <v>36.6</v>
      </c>
      <c r="I433" s="10">
        <f t="shared" si="93"/>
        <v>7.3</v>
      </c>
      <c r="J433" s="10">
        <f t="shared" si="93"/>
        <v>0.9</v>
      </c>
      <c r="K433" s="10">
        <f t="shared" si="93"/>
        <v>0.4</v>
      </c>
      <c r="L433" s="10">
        <f t="shared" si="93"/>
        <v>0.4</v>
      </c>
    </row>
    <row r="434" spans="1:12" x14ac:dyDescent="0.2">
      <c r="A434" s="13" t="s">
        <v>512</v>
      </c>
      <c r="B434" s="10" t="s">
        <v>422</v>
      </c>
      <c r="C434" s="7">
        <v>407</v>
      </c>
      <c r="D434" s="7">
        <v>62</v>
      </c>
      <c r="E434" s="7">
        <v>11</v>
      </c>
      <c r="F434" s="7">
        <v>11</v>
      </c>
      <c r="G434" s="7">
        <v>8.6999999999999993</v>
      </c>
      <c r="H434" s="10">
        <f t="shared" si="93"/>
        <v>40.700000000000003</v>
      </c>
      <c r="I434" s="10">
        <f t="shared" si="93"/>
        <v>6.2</v>
      </c>
      <c r="J434" s="10">
        <f t="shared" si="93"/>
        <v>1.1000000000000001</v>
      </c>
      <c r="K434" s="10">
        <f t="shared" si="93"/>
        <v>1.1000000000000001</v>
      </c>
      <c r="L434" s="10">
        <f t="shared" si="93"/>
        <v>0.87</v>
      </c>
    </row>
    <row r="435" spans="1:12" x14ac:dyDescent="0.2">
      <c r="A435" s="13" t="s">
        <v>514</v>
      </c>
      <c r="B435" s="10" t="s">
        <v>422</v>
      </c>
      <c r="C435" s="7">
        <v>387</v>
      </c>
      <c r="D435" s="7">
        <v>49</v>
      </c>
      <c r="E435" s="7">
        <v>5</v>
      </c>
      <c r="F435" s="7">
        <v>20</v>
      </c>
      <c r="G435" s="7">
        <v>1</v>
      </c>
      <c r="H435" s="10">
        <f>(C435*80)/100</f>
        <v>309.60000000000002</v>
      </c>
      <c r="I435" s="10">
        <f>(D435*80)/100</f>
        <v>39.200000000000003</v>
      </c>
      <c r="J435" s="10">
        <f>(E435*80)/100</f>
        <v>4</v>
      </c>
      <c r="K435" s="10">
        <f>(F435*80)/100</f>
        <v>16</v>
      </c>
      <c r="L435" s="10">
        <f>(G435*80)/100</f>
        <v>0.8</v>
      </c>
    </row>
    <row r="436" spans="1:12" x14ac:dyDescent="0.2">
      <c r="A436" s="13" t="s">
        <v>515</v>
      </c>
      <c r="B436" s="10" t="s">
        <v>422</v>
      </c>
      <c r="C436" s="7">
        <v>458</v>
      </c>
      <c r="D436" s="7">
        <v>66</v>
      </c>
      <c r="E436" s="7">
        <v>5</v>
      </c>
      <c r="F436" s="7">
        <v>21</v>
      </c>
      <c r="G436" s="7">
        <v>0</v>
      </c>
      <c r="H436" s="10">
        <f>(C436*15)/100</f>
        <v>68.7</v>
      </c>
      <c r="I436" s="10">
        <f>(D436*15)/100</f>
        <v>9.9</v>
      </c>
      <c r="J436" s="10">
        <f>(E436*15)/100</f>
        <v>0.75</v>
      </c>
      <c r="K436" s="10">
        <f>(F436*15)/100</f>
        <v>3.15</v>
      </c>
      <c r="L436" s="10">
        <f>(G436*15)/100</f>
        <v>0</v>
      </c>
    </row>
    <row r="437" spans="1:12" x14ac:dyDescent="0.2">
      <c r="A437" s="13" t="s">
        <v>517</v>
      </c>
      <c r="B437" s="10" t="s">
        <v>422</v>
      </c>
      <c r="C437" s="7">
        <v>342</v>
      </c>
      <c r="D437" s="7">
        <v>34.43</v>
      </c>
      <c r="E437" s="7">
        <v>5.03</v>
      </c>
      <c r="F437" s="7">
        <v>21.33</v>
      </c>
      <c r="G437" s="7">
        <v>2.1</v>
      </c>
      <c r="H437" s="10">
        <f t="shared" ref="H437:L440" si="94">(C437*60)/100</f>
        <v>205.2</v>
      </c>
      <c r="I437" s="10">
        <f t="shared" si="94"/>
        <v>20.658000000000001</v>
      </c>
      <c r="J437" s="10">
        <f t="shared" si="94"/>
        <v>3.0180000000000002</v>
      </c>
      <c r="K437" s="10">
        <f t="shared" si="94"/>
        <v>12.798</v>
      </c>
      <c r="L437" s="10">
        <f t="shared" si="94"/>
        <v>1.26</v>
      </c>
    </row>
    <row r="438" spans="1:12" x14ac:dyDescent="0.2">
      <c r="A438" s="13" t="s">
        <v>516</v>
      </c>
      <c r="B438" s="10" t="s">
        <v>422</v>
      </c>
      <c r="C438" s="7">
        <v>412</v>
      </c>
      <c r="D438" s="7">
        <v>59.5</v>
      </c>
      <c r="E438" s="7">
        <v>3.1</v>
      </c>
      <c r="F438" s="7">
        <v>18.3</v>
      </c>
      <c r="G438" s="7">
        <v>1.2</v>
      </c>
      <c r="H438" s="10">
        <f t="shared" si="94"/>
        <v>247.2</v>
      </c>
      <c r="I438" s="10">
        <f t="shared" si="94"/>
        <v>35.700000000000003</v>
      </c>
      <c r="J438" s="10">
        <f t="shared" si="94"/>
        <v>1.86</v>
      </c>
      <c r="K438" s="10">
        <f t="shared" si="94"/>
        <v>10.98</v>
      </c>
      <c r="L438" s="10">
        <f t="shared" si="94"/>
        <v>0.72</v>
      </c>
    </row>
    <row r="439" spans="1:12" x14ac:dyDescent="0.2">
      <c r="A439" s="13" t="s">
        <v>518</v>
      </c>
      <c r="B439" s="10" t="s">
        <v>422</v>
      </c>
      <c r="C439" s="7">
        <v>278</v>
      </c>
      <c r="D439" s="7">
        <v>36.020000000000003</v>
      </c>
      <c r="E439" s="7">
        <v>15.32</v>
      </c>
      <c r="F439" s="7">
        <v>7.45</v>
      </c>
      <c r="G439" s="7">
        <v>1.3</v>
      </c>
      <c r="H439" s="10">
        <f t="shared" si="94"/>
        <v>166.8</v>
      </c>
      <c r="I439" s="10">
        <f t="shared" si="94"/>
        <v>21.612000000000002</v>
      </c>
      <c r="J439" s="10">
        <f t="shared" si="94"/>
        <v>9.1920000000000002</v>
      </c>
      <c r="K439" s="10">
        <f t="shared" si="94"/>
        <v>4.47</v>
      </c>
      <c r="L439" s="10">
        <f t="shared" si="94"/>
        <v>0.78</v>
      </c>
    </row>
    <row r="440" spans="1:12" x14ac:dyDescent="0.2">
      <c r="A440" s="13" t="s">
        <v>519</v>
      </c>
      <c r="B440" s="10" t="s">
        <v>422</v>
      </c>
      <c r="C440" s="7">
        <v>394</v>
      </c>
      <c r="D440" s="7">
        <v>40.81</v>
      </c>
      <c r="E440" s="7">
        <v>8.24</v>
      </c>
      <c r="F440" s="7">
        <v>22.57</v>
      </c>
      <c r="G440" s="7">
        <v>2.2000000000000002</v>
      </c>
      <c r="H440" s="10">
        <f t="shared" si="94"/>
        <v>236.4</v>
      </c>
      <c r="I440" s="10">
        <f t="shared" si="94"/>
        <v>24.486000000000004</v>
      </c>
      <c r="J440" s="10">
        <f t="shared" si="94"/>
        <v>4.944</v>
      </c>
      <c r="K440" s="10">
        <f t="shared" si="94"/>
        <v>13.542</v>
      </c>
      <c r="L440" s="10">
        <f t="shared" si="94"/>
        <v>1.32</v>
      </c>
    </row>
    <row r="441" spans="1:12" x14ac:dyDescent="0.2">
      <c r="A441" s="13" t="s">
        <v>520</v>
      </c>
      <c r="B441" s="10" t="s">
        <v>422</v>
      </c>
      <c r="C441" s="7">
        <v>242</v>
      </c>
      <c r="D441" s="7">
        <v>14.44</v>
      </c>
      <c r="E441" s="7">
        <v>13.03</v>
      </c>
      <c r="F441" s="7">
        <v>14.48</v>
      </c>
      <c r="G441" s="7">
        <v>1.2</v>
      </c>
      <c r="H441" s="10">
        <f t="shared" ref="H441:L443" si="95">(C441*125)/100</f>
        <v>302.5</v>
      </c>
      <c r="I441" s="10">
        <f t="shared" si="95"/>
        <v>18.05</v>
      </c>
      <c r="J441" s="10">
        <f t="shared" si="95"/>
        <v>16.287500000000001</v>
      </c>
      <c r="K441" s="10">
        <f t="shared" si="95"/>
        <v>18.100000000000001</v>
      </c>
      <c r="L441" s="10">
        <f t="shared" si="95"/>
        <v>1.5</v>
      </c>
    </row>
    <row r="442" spans="1:12" x14ac:dyDescent="0.2">
      <c r="A442" s="13" t="s">
        <v>522</v>
      </c>
      <c r="B442" s="10" t="s">
        <v>422</v>
      </c>
      <c r="C442" s="7">
        <v>229</v>
      </c>
      <c r="D442" s="7">
        <v>19.690000000000001</v>
      </c>
      <c r="E442" s="7">
        <v>10.27</v>
      </c>
      <c r="F442" s="7">
        <v>11.84</v>
      </c>
      <c r="G442" s="7">
        <v>1.4</v>
      </c>
      <c r="H442" s="10">
        <f t="shared" si="95"/>
        <v>286.25</v>
      </c>
      <c r="I442" s="10">
        <f t="shared" si="95"/>
        <v>24.612500000000001</v>
      </c>
      <c r="J442" s="10">
        <f t="shared" si="95"/>
        <v>12.8375</v>
      </c>
      <c r="K442" s="10">
        <f t="shared" si="95"/>
        <v>14.8</v>
      </c>
      <c r="L442" s="10">
        <f t="shared" si="95"/>
        <v>1.75</v>
      </c>
    </row>
    <row r="443" spans="1:12" x14ac:dyDescent="0.2">
      <c r="A443" s="13" t="s">
        <v>521</v>
      </c>
      <c r="B443" s="10" t="s">
        <v>422</v>
      </c>
      <c r="C443" s="7">
        <v>242</v>
      </c>
      <c r="D443" s="7">
        <v>16.57</v>
      </c>
      <c r="E443" s="7">
        <v>16.899999999999999</v>
      </c>
      <c r="F443" s="7">
        <v>12.01</v>
      </c>
      <c r="G443" s="7">
        <v>1.4</v>
      </c>
      <c r="H443" s="10">
        <f t="shared" si="95"/>
        <v>302.5</v>
      </c>
      <c r="I443" s="10">
        <f t="shared" si="95"/>
        <v>20.712499999999999</v>
      </c>
      <c r="J443" s="10">
        <f t="shared" si="95"/>
        <v>21.125</v>
      </c>
      <c r="K443" s="10">
        <f t="shared" si="95"/>
        <v>15.012499999999999</v>
      </c>
      <c r="L443" s="10">
        <f t="shared" si="95"/>
        <v>1.75</v>
      </c>
    </row>
    <row r="444" spans="1:12" x14ac:dyDescent="0.2">
      <c r="A444" s="13" t="s">
        <v>88</v>
      </c>
      <c r="B444" s="10" t="s">
        <v>422</v>
      </c>
      <c r="C444" s="7">
        <v>567</v>
      </c>
      <c r="D444" s="7">
        <v>16.13</v>
      </c>
      <c r="E444" s="7">
        <v>25.8</v>
      </c>
      <c r="F444" s="7">
        <v>49.24</v>
      </c>
      <c r="G444" s="7">
        <v>8.5</v>
      </c>
      <c r="H444" s="10">
        <f t="shared" ref="H444:L445" si="96">(C444*30)/100</f>
        <v>170.1</v>
      </c>
      <c r="I444" s="10">
        <f t="shared" si="96"/>
        <v>4.8389999999999995</v>
      </c>
      <c r="J444" s="10">
        <f t="shared" si="96"/>
        <v>7.74</v>
      </c>
      <c r="K444" s="10">
        <f t="shared" si="96"/>
        <v>14.772</v>
      </c>
      <c r="L444" s="10">
        <f t="shared" si="96"/>
        <v>2.5499999999999998</v>
      </c>
    </row>
    <row r="445" spans="1:12" x14ac:dyDescent="0.2">
      <c r="A445" s="13" t="s">
        <v>523</v>
      </c>
      <c r="B445" s="10" t="s">
        <v>422</v>
      </c>
      <c r="C445" s="7">
        <v>599</v>
      </c>
      <c r="D445" s="7">
        <v>15.26</v>
      </c>
      <c r="E445" s="7">
        <v>28.03</v>
      </c>
      <c r="F445" s="7">
        <v>52.5</v>
      </c>
      <c r="G445" s="7">
        <v>9.4</v>
      </c>
      <c r="H445" s="10">
        <f t="shared" si="96"/>
        <v>179.7</v>
      </c>
      <c r="I445" s="10">
        <f t="shared" si="96"/>
        <v>4.5780000000000003</v>
      </c>
      <c r="J445" s="10">
        <f t="shared" si="96"/>
        <v>8.4090000000000007</v>
      </c>
      <c r="K445" s="10">
        <f t="shared" si="96"/>
        <v>15.75</v>
      </c>
      <c r="L445" s="10">
        <f t="shared" si="96"/>
        <v>2.82</v>
      </c>
    </row>
    <row r="446" spans="1:12" x14ac:dyDescent="0.2">
      <c r="A446" s="13" t="s">
        <v>524</v>
      </c>
      <c r="B446" s="10" t="s">
        <v>422</v>
      </c>
      <c r="C446" s="7">
        <v>357</v>
      </c>
      <c r="D446" s="7">
        <v>11</v>
      </c>
      <c r="E446" s="7">
        <v>20</v>
      </c>
      <c r="F446" s="7">
        <v>24</v>
      </c>
      <c r="G446" s="7">
        <v>38</v>
      </c>
      <c r="H446" s="10">
        <f>(C446*15)/100</f>
        <v>53.55</v>
      </c>
      <c r="I446" s="10">
        <f>(D446*15)/100</f>
        <v>1.65</v>
      </c>
      <c r="J446" s="10">
        <f>(E446*15)/100</f>
        <v>3</v>
      </c>
      <c r="K446" s="10">
        <f>(F446*15)/100</f>
        <v>3.6</v>
      </c>
      <c r="L446" s="10">
        <f>(G446*15)/100</f>
        <v>5.7</v>
      </c>
    </row>
    <row r="447" spans="1:12" x14ac:dyDescent="0.2">
      <c r="A447" s="13" t="s">
        <v>525</v>
      </c>
      <c r="B447" s="10" t="s">
        <v>422</v>
      </c>
      <c r="C447" s="7">
        <v>348</v>
      </c>
      <c r="D447" s="7">
        <v>31.16</v>
      </c>
      <c r="E447" s="7">
        <v>14.28</v>
      </c>
      <c r="F447" s="7">
        <v>18.239999999999998</v>
      </c>
      <c r="G447" s="7">
        <v>1.4</v>
      </c>
      <c r="H447" s="10">
        <f t="shared" ref="H447:L448" si="97">(C447*125)/100</f>
        <v>435</v>
      </c>
      <c r="I447" s="10">
        <f t="shared" si="97"/>
        <v>38.950000000000003</v>
      </c>
      <c r="J447" s="10">
        <f t="shared" si="97"/>
        <v>17.850000000000001</v>
      </c>
      <c r="K447" s="10">
        <f t="shared" si="97"/>
        <v>22.8</v>
      </c>
      <c r="L447" s="10">
        <f t="shared" si="97"/>
        <v>1.75</v>
      </c>
    </row>
    <row r="448" spans="1:12" x14ac:dyDescent="0.2">
      <c r="A448" s="13" t="s">
        <v>526</v>
      </c>
      <c r="B448" s="10" t="s">
        <v>422</v>
      </c>
      <c r="C448" s="7">
        <v>158</v>
      </c>
      <c r="D448" s="7">
        <v>17.41</v>
      </c>
      <c r="E448" s="7">
        <v>6.95</v>
      </c>
      <c r="F448" s="7">
        <v>6.71</v>
      </c>
      <c r="G448" s="7">
        <v>1.2</v>
      </c>
      <c r="H448" s="10">
        <f t="shared" si="97"/>
        <v>197.5</v>
      </c>
      <c r="I448" s="10">
        <f t="shared" si="97"/>
        <v>21.762499999999999</v>
      </c>
      <c r="J448" s="10">
        <f t="shared" si="97"/>
        <v>8.6875</v>
      </c>
      <c r="K448" s="10">
        <f t="shared" si="97"/>
        <v>8.3874999999999993</v>
      </c>
      <c r="L448" s="10">
        <f t="shared" si="97"/>
        <v>1.5</v>
      </c>
    </row>
    <row r="449" spans="1:12" x14ac:dyDescent="0.2">
      <c r="A449" s="13" t="s">
        <v>124</v>
      </c>
      <c r="B449" s="10" t="s">
        <v>422</v>
      </c>
      <c r="C449" s="7">
        <v>245</v>
      </c>
      <c r="D449" s="7">
        <v>52.96</v>
      </c>
      <c r="E449" s="7">
        <v>3.17</v>
      </c>
      <c r="F449" s="7">
        <v>2.2000000000000002</v>
      </c>
      <c r="G449" s="7">
        <v>5.0999999999999996</v>
      </c>
      <c r="H449" s="10">
        <f>(C449*30)/100</f>
        <v>73.5</v>
      </c>
      <c r="I449" s="10">
        <f>(D449*30)/100</f>
        <v>15.888</v>
      </c>
      <c r="J449" s="10">
        <f>(E449*30)/100</f>
        <v>0.95099999999999996</v>
      </c>
      <c r="K449" s="10">
        <f>(F449*30)/100</f>
        <v>0.66</v>
      </c>
      <c r="L449" s="10">
        <f>(G449*30)/100</f>
        <v>1.53</v>
      </c>
    </row>
    <row r="450" spans="1:12" x14ac:dyDescent="0.2">
      <c r="A450" s="13" t="s">
        <v>126</v>
      </c>
      <c r="B450" s="10" t="s">
        <v>422</v>
      </c>
      <c r="C450" s="7">
        <v>360</v>
      </c>
      <c r="D450" s="7">
        <v>84</v>
      </c>
      <c r="E450" s="7">
        <v>8</v>
      </c>
      <c r="F450" s="7">
        <v>2</v>
      </c>
      <c r="G450" s="7">
        <v>6</v>
      </c>
      <c r="H450" s="10">
        <f t="shared" ref="H450:H467" si="98">(C450*40)/100</f>
        <v>144</v>
      </c>
      <c r="I450" s="10">
        <f t="shared" ref="I450:I467" si="99">(D450*40)/100</f>
        <v>33.6</v>
      </c>
      <c r="J450" s="10">
        <f t="shared" ref="J450:J467" si="100">(E450*40)/100</f>
        <v>3.2</v>
      </c>
      <c r="K450" s="10">
        <f t="shared" ref="K450:K467" si="101">(F450*40)/100</f>
        <v>0.8</v>
      </c>
      <c r="L450" s="10">
        <f t="shared" ref="L450:L467" si="102">(G450*40)/100</f>
        <v>2.4</v>
      </c>
    </row>
    <row r="451" spans="1:12" x14ac:dyDescent="0.2">
      <c r="A451" s="13" t="s">
        <v>134</v>
      </c>
      <c r="B451" s="10" t="s">
        <v>422</v>
      </c>
      <c r="C451" s="7">
        <v>357</v>
      </c>
      <c r="D451" s="7">
        <v>84.1</v>
      </c>
      <c r="E451" s="7">
        <v>7.5</v>
      </c>
      <c r="F451" s="7">
        <v>0.4</v>
      </c>
      <c r="G451" s="7">
        <v>3.3</v>
      </c>
      <c r="H451" s="10">
        <f t="shared" si="98"/>
        <v>142.80000000000001</v>
      </c>
      <c r="I451" s="10">
        <f t="shared" si="99"/>
        <v>33.64</v>
      </c>
      <c r="J451" s="10">
        <f t="shared" si="100"/>
        <v>3</v>
      </c>
      <c r="K451" s="10">
        <f t="shared" si="101"/>
        <v>0.16</v>
      </c>
      <c r="L451" s="10">
        <f t="shared" si="102"/>
        <v>1.32</v>
      </c>
    </row>
    <row r="452" spans="1:12" x14ac:dyDescent="0.2">
      <c r="A452" s="13" t="s">
        <v>135</v>
      </c>
      <c r="B452" s="10" t="s">
        <v>422</v>
      </c>
      <c r="C452" s="7">
        <v>378</v>
      </c>
      <c r="D452" s="7">
        <v>87.19</v>
      </c>
      <c r="E452" s="7">
        <v>6.59</v>
      </c>
      <c r="F452" s="7">
        <v>0.8</v>
      </c>
      <c r="G452" s="7">
        <v>1</v>
      </c>
      <c r="H452" s="10">
        <f t="shared" si="98"/>
        <v>151.19999999999999</v>
      </c>
      <c r="I452" s="10">
        <f t="shared" si="99"/>
        <v>34.875999999999998</v>
      </c>
      <c r="J452" s="10">
        <f t="shared" si="100"/>
        <v>2.6360000000000001</v>
      </c>
      <c r="K452" s="10">
        <f t="shared" si="101"/>
        <v>0.32</v>
      </c>
      <c r="L452" s="10">
        <f t="shared" si="102"/>
        <v>0.4</v>
      </c>
    </row>
    <row r="453" spans="1:12" x14ac:dyDescent="0.2">
      <c r="A453" s="13" t="s">
        <v>136</v>
      </c>
      <c r="B453" s="10" t="s">
        <v>422</v>
      </c>
      <c r="C453" s="7">
        <v>259</v>
      </c>
      <c r="D453" s="7">
        <v>74.239999999999995</v>
      </c>
      <c r="E453" s="7">
        <v>13.14</v>
      </c>
      <c r="F453" s="7">
        <v>4.9000000000000004</v>
      </c>
      <c r="G453" s="7">
        <v>29.3</v>
      </c>
      <c r="H453" s="10">
        <f t="shared" si="98"/>
        <v>103.6</v>
      </c>
      <c r="I453" s="10">
        <f t="shared" si="99"/>
        <v>29.695999999999998</v>
      </c>
      <c r="J453" s="10">
        <f t="shared" si="100"/>
        <v>5.2560000000000002</v>
      </c>
      <c r="K453" s="10">
        <f t="shared" si="101"/>
        <v>1.96</v>
      </c>
      <c r="L453" s="10">
        <f t="shared" si="102"/>
        <v>11.72</v>
      </c>
    </row>
    <row r="454" spans="1:12" x14ac:dyDescent="0.2">
      <c r="A454" s="13" t="s">
        <v>137</v>
      </c>
      <c r="B454" s="10" t="s">
        <v>422</v>
      </c>
      <c r="C454" s="7">
        <v>389</v>
      </c>
      <c r="D454" s="7">
        <v>87.9</v>
      </c>
      <c r="E454" s="7">
        <v>4.5999999999999996</v>
      </c>
      <c r="F454" s="7">
        <v>2.7</v>
      </c>
      <c r="G454" s="7">
        <v>1.4</v>
      </c>
      <c r="H454" s="10">
        <f t="shared" si="98"/>
        <v>155.6</v>
      </c>
      <c r="I454" s="10">
        <f t="shared" si="99"/>
        <v>35.159999999999997</v>
      </c>
      <c r="J454" s="10">
        <f t="shared" si="100"/>
        <v>1.84</v>
      </c>
      <c r="K454" s="10">
        <f t="shared" si="101"/>
        <v>1.08</v>
      </c>
      <c r="L454" s="10">
        <f t="shared" si="102"/>
        <v>0.56000000000000005</v>
      </c>
    </row>
    <row r="455" spans="1:12" x14ac:dyDescent="0.2">
      <c r="A455" s="13" t="s">
        <v>138</v>
      </c>
      <c r="B455" s="10" t="s">
        <v>422</v>
      </c>
      <c r="C455" s="7">
        <v>381</v>
      </c>
      <c r="D455" s="7">
        <v>85.05</v>
      </c>
      <c r="E455" s="7">
        <v>6.75</v>
      </c>
      <c r="F455" s="7">
        <v>2.0499999999999998</v>
      </c>
      <c r="G455" s="7">
        <v>0.4</v>
      </c>
      <c r="H455" s="10">
        <f t="shared" si="98"/>
        <v>152.4</v>
      </c>
      <c r="I455" s="10">
        <f t="shared" si="99"/>
        <v>34.020000000000003</v>
      </c>
      <c r="J455" s="10">
        <f t="shared" si="100"/>
        <v>2.7</v>
      </c>
      <c r="K455" s="10">
        <f t="shared" si="101"/>
        <v>0.82</v>
      </c>
      <c r="L455" s="10">
        <f t="shared" si="102"/>
        <v>0.16</v>
      </c>
    </row>
    <row r="456" spans="1:12" x14ac:dyDescent="0.2">
      <c r="A456" s="13" t="s">
        <v>139</v>
      </c>
      <c r="B456" s="10" t="s">
        <v>422</v>
      </c>
      <c r="C456" s="7">
        <v>377</v>
      </c>
      <c r="D456" s="7">
        <v>73.400000000000006</v>
      </c>
      <c r="E456" s="7">
        <v>17.79</v>
      </c>
      <c r="F456" s="7">
        <v>1.79</v>
      </c>
      <c r="G456" s="7">
        <v>1.4</v>
      </c>
      <c r="H456" s="10">
        <f t="shared" si="98"/>
        <v>150.80000000000001</v>
      </c>
      <c r="I456" s="10">
        <f t="shared" si="99"/>
        <v>29.36</v>
      </c>
      <c r="J456" s="10">
        <f t="shared" si="100"/>
        <v>7.1159999999999988</v>
      </c>
      <c r="K456" s="10">
        <f t="shared" si="101"/>
        <v>0.71599999999999997</v>
      </c>
      <c r="L456" s="10">
        <f t="shared" si="102"/>
        <v>0.56000000000000005</v>
      </c>
    </row>
    <row r="457" spans="1:12" x14ac:dyDescent="0.2">
      <c r="A457" s="13" t="s">
        <v>140</v>
      </c>
      <c r="B457" s="10" t="s">
        <v>422</v>
      </c>
      <c r="C457" s="7">
        <v>395</v>
      </c>
      <c r="D457" s="7">
        <v>70.3</v>
      </c>
      <c r="E457" s="7">
        <v>9.1999999999999993</v>
      </c>
      <c r="F457" s="7">
        <v>14.1</v>
      </c>
      <c r="G457" s="7">
        <v>12.7</v>
      </c>
      <c r="H457" s="10">
        <f t="shared" si="98"/>
        <v>158</v>
      </c>
      <c r="I457" s="10">
        <f t="shared" si="99"/>
        <v>28.12</v>
      </c>
      <c r="J457" s="10">
        <f t="shared" si="100"/>
        <v>3.68</v>
      </c>
      <c r="K457" s="10">
        <f t="shared" si="101"/>
        <v>5.64</v>
      </c>
      <c r="L457" s="10">
        <f t="shared" si="102"/>
        <v>5.08</v>
      </c>
    </row>
    <row r="458" spans="1:12" x14ac:dyDescent="0.2">
      <c r="A458" s="13" t="s">
        <v>141</v>
      </c>
      <c r="B458" s="10" t="s">
        <v>422</v>
      </c>
      <c r="C458" s="7">
        <v>339</v>
      </c>
      <c r="D458" s="7">
        <v>80.650000000000006</v>
      </c>
      <c r="E458" s="7">
        <v>10.93</v>
      </c>
      <c r="F458" s="7">
        <v>2.06</v>
      </c>
      <c r="G458" s="7">
        <v>14.7</v>
      </c>
      <c r="H458" s="10">
        <f t="shared" si="98"/>
        <v>135.6</v>
      </c>
      <c r="I458" s="10">
        <f t="shared" si="99"/>
        <v>32.26</v>
      </c>
      <c r="J458" s="10">
        <f t="shared" si="100"/>
        <v>4.3719999999999999</v>
      </c>
      <c r="K458" s="10">
        <f t="shared" si="101"/>
        <v>0.82400000000000007</v>
      </c>
      <c r="L458" s="10">
        <f t="shared" si="102"/>
        <v>5.88</v>
      </c>
    </row>
    <row r="459" spans="1:12" x14ac:dyDescent="0.2">
      <c r="A459" s="13" t="s">
        <v>142</v>
      </c>
      <c r="B459" s="10" t="s">
        <v>422</v>
      </c>
      <c r="C459" s="7">
        <v>371</v>
      </c>
      <c r="D459" s="7">
        <v>81.5</v>
      </c>
      <c r="E459" s="7">
        <v>11.43</v>
      </c>
      <c r="F459" s="7">
        <v>2.86</v>
      </c>
      <c r="G459" s="7">
        <v>11.4</v>
      </c>
      <c r="H459" s="10">
        <f t="shared" si="98"/>
        <v>148.4</v>
      </c>
      <c r="I459" s="10">
        <f t="shared" si="99"/>
        <v>32.6</v>
      </c>
      <c r="J459" s="10">
        <f t="shared" si="100"/>
        <v>4.5720000000000001</v>
      </c>
      <c r="K459" s="10">
        <f t="shared" si="101"/>
        <v>1.1439999999999999</v>
      </c>
      <c r="L459" s="10">
        <f t="shared" si="102"/>
        <v>4.5599999999999996</v>
      </c>
    </row>
    <row r="460" spans="1:12" x14ac:dyDescent="0.2">
      <c r="A460" s="13" t="s">
        <v>143</v>
      </c>
      <c r="B460" s="10" t="s">
        <v>422</v>
      </c>
      <c r="C460" s="7">
        <v>394</v>
      </c>
      <c r="D460" s="7">
        <v>86.22</v>
      </c>
      <c r="E460" s="7">
        <v>6.69</v>
      </c>
      <c r="F460" s="7">
        <v>1.26</v>
      </c>
      <c r="G460" s="7">
        <v>0.7</v>
      </c>
      <c r="H460" s="10">
        <f t="shared" si="98"/>
        <v>157.6</v>
      </c>
      <c r="I460" s="10">
        <f t="shared" si="99"/>
        <v>34.488</v>
      </c>
      <c r="J460" s="10">
        <f t="shared" si="100"/>
        <v>2.6760000000000002</v>
      </c>
      <c r="K460" s="10">
        <f t="shared" si="101"/>
        <v>0.504</v>
      </c>
      <c r="L460" s="10">
        <f t="shared" si="102"/>
        <v>0.28000000000000003</v>
      </c>
    </row>
    <row r="461" spans="1:12" x14ac:dyDescent="0.2">
      <c r="A461" s="13" t="s">
        <v>144</v>
      </c>
      <c r="B461" s="10" t="s">
        <v>422</v>
      </c>
      <c r="C461" s="7">
        <v>383</v>
      </c>
      <c r="D461" s="7">
        <v>87.78</v>
      </c>
      <c r="E461" s="7">
        <v>7.01</v>
      </c>
      <c r="F461" s="7">
        <v>0.9</v>
      </c>
      <c r="G461" s="7">
        <v>1.4</v>
      </c>
      <c r="H461" s="10">
        <f t="shared" si="98"/>
        <v>153.19999999999999</v>
      </c>
      <c r="I461" s="10">
        <f t="shared" si="99"/>
        <v>35.111999999999995</v>
      </c>
      <c r="J461" s="10">
        <f t="shared" si="100"/>
        <v>2.8039999999999998</v>
      </c>
      <c r="K461" s="10">
        <f t="shared" si="101"/>
        <v>0.36</v>
      </c>
      <c r="L461" s="10">
        <f t="shared" si="102"/>
        <v>0.56000000000000005</v>
      </c>
    </row>
    <row r="462" spans="1:12" x14ac:dyDescent="0.2">
      <c r="A462" s="13" t="s">
        <v>145</v>
      </c>
      <c r="B462" s="10" t="s">
        <v>422</v>
      </c>
      <c r="C462" s="7">
        <v>357</v>
      </c>
      <c r="D462" s="7">
        <v>75.5</v>
      </c>
      <c r="E462" s="7">
        <v>10.71</v>
      </c>
      <c r="F462" s="7">
        <v>5.36</v>
      </c>
      <c r="G462" s="7">
        <v>10.7</v>
      </c>
      <c r="H462" s="10">
        <f t="shared" si="98"/>
        <v>142.80000000000001</v>
      </c>
      <c r="I462" s="10">
        <f t="shared" si="99"/>
        <v>30.2</v>
      </c>
      <c r="J462" s="10">
        <f t="shared" si="100"/>
        <v>4.2840000000000007</v>
      </c>
      <c r="K462" s="10">
        <f t="shared" si="101"/>
        <v>2.1440000000000001</v>
      </c>
      <c r="L462" s="10">
        <f t="shared" si="102"/>
        <v>4.28</v>
      </c>
    </row>
    <row r="463" spans="1:12" x14ac:dyDescent="0.2">
      <c r="A463" s="13" t="s">
        <v>146</v>
      </c>
      <c r="B463" s="10" t="s">
        <v>422</v>
      </c>
      <c r="C463" s="7">
        <v>355</v>
      </c>
      <c r="D463" s="7">
        <v>74.900000000000006</v>
      </c>
      <c r="E463" s="7">
        <v>8.6</v>
      </c>
      <c r="F463" s="7">
        <v>5.4</v>
      </c>
      <c r="G463" s="7">
        <v>7.7</v>
      </c>
      <c r="H463" s="10">
        <f t="shared" si="98"/>
        <v>142</v>
      </c>
      <c r="I463" s="10">
        <f t="shared" si="99"/>
        <v>29.96</v>
      </c>
      <c r="J463" s="10">
        <f t="shared" si="100"/>
        <v>3.44</v>
      </c>
      <c r="K463" s="10">
        <f t="shared" si="101"/>
        <v>2.16</v>
      </c>
      <c r="L463" s="10">
        <f t="shared" si="102"/>
        <v>3.08</v>
      </c>
    </row>
    <row r="464" spans="1:12" x14ac:dyDescent="0.2">
      <c r="A464" s="13" t="s">
        <v>147</v>
      </c>
      <c r="B464" s="10" t="s">
        <v>422</v>
      </c>
      <c r="C464" s="7">
        <v>380</v>
      </c>
      <c r="D464" s="7">
        <v>88.5</v>
      </c>
      <c r="E464" s="7">
        <v>5.7</v>
      </c>
      <c r="F464" s="7">
        <v>2.2000000000000002</v>
      </c>
      <c r="G464" s="7">
        <v>5</v>
      </c>
      <c r="H464" s="10">
        <f t="shared" si="98"/>
        <v>152</v>
      </c>
      <c r="I464" s="10">
        <f t="shared" si="99"/>
        <v>35.4</v>
      </c>
      <c r="J464" s="10">
        <f t="shared" si="100"/>
        <v>2.2799999999999998</v>
      </c>
      <c r="K464" s="10">
        <f t="shared" si="101"/>
        <v>0.88</v>
      </c>
      <c r="L464" s="10">
        <f t="shared" si="102"/>
        <v>2</v>
      </c>
    </row>
    <row r="465" spans="1:12" x14ac:dyDescent="0.2">
      <c r="A465" s="13" t="s">
        <v>148</v>
      </c>
      <c r="B465" s="10" t="s">
        <v>422</v>
      </c>
      <c r="C465" s="7">
        <v>366</v>
      </c>
      <c r="D465" s="7">
        <v>76.39</v>
      </c>
      <c r="E465" s="7">
        <v>16.260000000000002</v>
      </c>
      <c r="F465" s="7">
        <v>2.15</v>
      </c>
      <c r="G465" s="7">
        <v>9.4</v>
      </c>
      <c r="H465" s="10">
        <f t="shared" si="98"/>
        <v>146.4</v>
      </c>
      <c r="I465" s="10">
        <f t="shared" si="99"/>
        <v>30.555999999999997</v>
      </c>
      <c r="J465" s="10">
        <f t="shared" si="100"/>
        <v>6.5040000000000013</v>
      </c>
      <c r="K465" s="10">
        <f t="shared" si="101"/>
        <v>0.86</v>
      </c>
      <c r="L465" s="10">
        <f t="shared" si="102"/>
        <v>3.76</v>
      </c>
    </row>
    <row r="466" spans="1:12" x14ac:dyDescent="0.2">
      <c r="A466" s="13" t="s">
        <v>149</v>
      </c>
      <c r="B466" s="10" t="s">
        <v>422</v>
      </c>
      <c r="C466" s="7">
        <v>378</v>
      </c>
      <c r="D466" s="7">
        <v>84</v>
      </c>
      <c r="E466" s="7">
        <v>7</v>
      </c>
      <c r="F466" s="7">
        <v>0</v>
      </c>
      <c r="G466" s="7">
        <v>3</v>
      </c>
      <c r="H466" s="10">
        <f t="shared" si="98"/>
        <v>151.19999999999999</v>
      </c>
      <c r="I466" s="10">
        <f t="shared" si="99"/>
        <v>33.6</v>
      </c>
      <c r="J466" s="10">
        <f t="shared" si="100"/>
        <v>2.8</v>
      </c>
      <c r="K466" s="10">
        <f t="shared" si="101"/>
        <v>0</v>
      </c>
      <c r="L466" s="10">
        <f t="shared" si="102"/>
        <v>1.2</v>
      </c>
    </row>
    <row r="467" spans="1:12" x14ac:dyDescent="0.2">
      <c r="A467" s="13" t="s">
        <v>150</v>
      </c>
      <c r="B467" s="10" t="s">
        <v>422</v>
      </c>
      <c r="C467" s="7">
        <v>357</v>
      </c>
      <c r="D467" s="7">
        <v>84.1</v>
      </c>
      <c r="E467" s="7">
        <v>7.5</v>
      </c>
      <c r="F467" s="7">
        <v>0.4</v>
      </c>
      <c r="G467" s="7">
        <v>3.3</v>
      </c>
      <c r="H467" s="10">
        <f t="shared" si="98"/>
        <v>142.80000000000001</v>
      </c>
      <c r="I467" s="10">
        <f t="shared" si="99"/>
        <v>33.64</v>
      </c>
      <c r="J467" s="10">
        <f t="shared" si="100"/>
        <v>3</v>
      </c>
      <c r="K467" s="10">
        <f t="shared" si="101"/>
        <v>0.16</v>
      </c>
      <c r="L467" s="10">
        <f t="shared" si="102"/>
        <v>1.32</v>
      </c>
    </row>
    <row r="468" spans="1:12" x14ac:dyDescent="0.2">
      <c r="A468" s="13" t="s">
        <v>528</v>
      </c>
      <c r="B468" s="10" t="s">
        <v>422</v>
      </c>
      <c r="C468" s="7">
        <v>158</v>
      </c>
      <c r="D468" s="7">
        <v>15</v>
      </c>
      <c r="E468" s="7">
        <v>2</v>
      </c>
      <c r="F468" s="7">
        <v>10</v>
      </c>
      <c r="G468" s="7">
        <v>0</v>
      </c>
      <c r="H468" s="10">
        <f>(C468*30)/100</f>
        <v>47.4</v>
      </c>
      <c r="I468" s="10">
        <f>(D468*30)/100</f>
        <v>4.5</v>
      </c>
      <c r="J468" s="10">
        <f>(E468*30)/100</f>
        <v>0.6</v>
      </c>
      <c r="K468" s="10">
        <f>(F468*30)/100</f>
        <v>3</v>
      </c>
      <c r="L468" s="10">
        <f>(G468*30)/100</f>
        <v>0</v>
      </c>
    </row>
    <row r="469" spans="1:12" x14ac:dyDescent="0.2">
      <c r="A469" s="13" t="s">
        <v>441</v>
      </c>
      <c r="B469" s="10" t="s">
        <v>422</v>
      </c>
      <c r="C469" s="7">
        <v>110</v>
      </c>
      <c r="D469" s="7">
        <v>19.36</v>
      </c>
      <c r="E469" s="7">
        <v>5.92</v>
      </c>
      <c r="F469" s="7">
        <v>1.35</v>
      </c>
      <c r="G469" s="7">
        <v>4.2</v>
      </c>
      <c r="H469" s="11">
        <v>110</v>
      </c>
      <c r="I469" s="11">
        <v>19.36</v>
      </c>
      <c r="J469" s="11">
        <v>5.92</v>
      </c>
      <c r="K469" s="11">
        <v>1.35</v>
      </c>
      <c r="L469" s="11">
        <v>4.2</v>
      </c>
    </row>
    <row r="470" spans="1:12" x14ac:dyDescent="0.2">
      <c r="A470" s="13" t="s">
        <v>157</v>
      </c>
      <c r="B470" s="10" t="s">
        <v>422</v>
      </c>
      <c r="C470" s="7">
        <v>42</v>
      </c>
      <c r="D470" s="7">
        <v>8.19</v>
      </c>
      <c r="E470" s="7">
        <v>2.39</v>
      </c>
      <c r="F470" s="7">
        <v>0.33</v>
      </c>
      <c r="G470" s="7">
        <v>2.7</v>
      </c>
      <c r="H470" s="11">
        <v>42</v>
      </c>
      <c r="I470" s="11">
        <v>8.19</v>
      </c>
      <c r="J470" s="11">
        <v>2.39</v>
      </c>
      <c r="K470" s="11">
        <v>0.33</v>
      </c>
      <c r="L470" s="11">
        <v>2.7</v>
      </c>
    </row>
    <row r="471" spans="1:12" x14ac:dyDescent="0.2">
      <c r="A471" s="13" t="s">
        <v>158</v>
      </c>
      <c r="B471" s="10" t="s">
        <v>422</v>
      </c>
      <c r="C471" s="7">
        <v>104</v>
      </c>
      <c r="D471" s="7">
        <v>10.71</v>
      </c>
      <c r="E471" s="7">
        <v>6.88</v>
      </c>
      <c r="F471" s="7">
        <v>3.81</v>
      </c>
      <c r="G471" s="7">
        <v>2.7</v>
      </c>
      <c r="H471" s="11">
        <v>104</v>
      </c>
      <c r="I471" s="11">
        <v>10.71</v>
      </c>
      <c r="J471" s="11">
        <v>6.88</v>
      </c>
      <c r="K471" s="11">
        <v>3.81</v>
      </c>
      <c r="L471" s="11">
        <v>2.7</v>
      </c>
    </row>
    <row r="472" spans="1:12" x14ac:dyDescent="0.2">
      <c r="A472" s="13" t="s">
        <v>530</v>
      </c>
      <c r="B472" s="10" t="s">
        <v>422</v>
      </c>
      <c r="C472" s="7">
        <v>539</v>
      </c>
      <c r="D472" s="7">
        <v>59.24</v>
      </c>
      <c r="E472" s="7">
        <v>5.87</v>
      </c>
      <c r="F472" s="7">
        <v>32.090000000000003</v>
      </c>
      <c r="G472" s="7">
        <v>0.2</v>
      </c>
      <c r="H472" s="10">
        <f t="shared" ref="H472:L477" si="103">(C472*30)/100</f>
        <v>161.69999999999999</v>
      </c>
      <c r="I472" s="10">
        <f t="shared" si="103"/>
        <v>17.772000000000002</v>
      </c>
      <c r="J472" s="10">
        <f t="shared" si="103"/>
        <v>1.7609999999999999</v>
      </c>
      <c r="K472" s="10">
        <f t="shared" si="103"/>
        <v>9.6270000000000007</v>
      </c>
      <c r="L472" s="10">
        <f t="shared" si="103"/>
        <v>0.06</v>
      </c>
    </row>
    <row r="473" spans="1:12" x14ac:dyDescent="0.2">
      <c r="A473" s="13" t="s">
        <v>531</v>
      </c>
      <c r="B473" s="10" t="s">
        <v>422</v>
      </c>
      <c r="C473" s="7">
        <v>547</v>
      </c>
      <c r="D473" s="7">
        <v>53.15</v>
      </c>
      <c r="E473" s="7">
        <v>8.1999999999999993</v>
      </c>
      <c r="F473" s="7">
        <v>35.15</v>
      </c>
      <c r="G473" s="7">
        <v>1.7</v>
      </c>
      <c r="H473" s="10">
        <f t="shared" si="103"/>
        <v>164.1</v>
      </c>
      <c r="I473" s="10">
        <f t="shared" si="103"/>
        <v>15.945</v>
      </c>
      <c r="J473" s="10">
        <f t="shared" si="103"/>
        <v>2.4599999999999995</v>
      </c>
      <c r="K473" s="10">
        <f t="shared" si="103"/>
        <v>10.545</v>
      </c>
      <c r="L473" s="10">
        <f t="shared" si="103"/>
        <v>0.51</v>
      </c>
    </row>
    <row r="474" spans="1:12" x14ac:dyDescent="0.2">
      <c r="A474" s="13" t="s">
        <v>532</v>
      </c>
      <c r="B474" s="10" t="s">
        <v>422</v>
      </c>
      <c r="C474" s="7">
        <v>550</v>
      </c>
      <c r="D474" s="7">
        <v>56</v>
      </c>
      <c r="E474" s="7">
        <v>6</v>
      </c>
      <c r="F474" s="7">
        <v>34</v>
      </c>
      <c r="G474" s="7">
        <v>0</v>
      </c>
      <c r="H474" s="10">
        <f t="shared" si="103"/>
        <v>165</v>
      </c>
      <c r="I474" s="10">
        <f t="shared" si="103"/>
        <v>16.8</v>
      </c>
      <c r="J474" s="10">
        <f t="shared" si="103"/>
        <v>1.8</v>
      </c>
      <c r="K474" s="10">
        <f t="shared" si="103"/>
        <v>10.199999999999999</v>
      </c>
      <c r="L474" s="10">
        <f t="shared" si="103"/>
        <v>0</v>
      </c>
    </row>
    <row r="475" spans="1:12" x14ac:dyDescent="0.2">
      <c r="A475" s="13" t="s">
        <v>533</v>
      </c>
      <c r="B475" s="10" t="s">
        <v>422</v>
      </c>
      <c r="C475" s="7">
        <v>528</v>
      </c>
      <c r="D475" s="7">
        <v>60.18</v>
      </c>
      <c r="E475" s="7">
        <v>4.5</v>
      </c>
      <c r="F475" s="7">
        <v>33.200000000000003</v>
      </c>
      <c r="G475" s="7">
        <v>6.4</v>
      </c>
      <c r="H475" s="10">
        <f t="shared" si="103"/>
        <v>158.4</v>
      </c>
      <c r="I475" s="10">
        <f t="shared" si="103"/>
        <v>18.054000000000002</v>
      </c>
      <c r="J475" s="10">
        <f t="shared" si="103"/>
        <v>1.35</v>
      </c>
      <c r="K475" s="10">
        <f t="shared" si="103"/>
        <v>9.9600000000000009</v>
      </c>
      <c r="L475" s="10">
        <f t="shared" si="103"/>
        <v>1.92</v>
      </c>
    </row>
    <row r="476" spans="1:12" x14ac:dyDescent="0.2">
      <c r="A476" s="13" t="s">
        <v>534</v>
      </c>
      <c r="B476" s="10" t="s">
        <v>422</v>
      </c>
      <c r="C476" s="7">
        <v>553</v>
      </c>
      <c r="D476" s="7">
        <v>56.48</v>
      </c>
      <c r="E476" s="7">
        <v>6.55</v>
      </c>
      <c r="F476" s="7">
        <v>33.81</v>
      </c>
      <c r="G476" s="7">
        <v>7.7</v>
      </c>
      <c r="H476" s="10">
        <f t="shared" si="103"/>
        <v>165.9</v>
      </c>
      <c r="I476" s="10">
        <f t="shared" si="103"/>
        <v>16.943999999999999</v>
      </c>
      <c r="J476" s="10">
        <f t="shared" si="103"/>
        <v>1.9650000000000001</v>
      </c>
      <c r="K476" s="10">
        <f t="shared" si="103"/>
        <v>10.143000000000001</v>
      </c>
      <c r="L476" s="10">
        <f t="shared" si="103"/>
        <v>2.31</v>
      </c>
    </row>
    <row r="477" spans="1:12" x14ac:dyDescent="0.2">
      <c r="A477" s="13" t="s">
        <v>160</v>
      </c>
      <c r="B477" s="10" t="s">
        <v>422</v>
      </c>
      <c r="C477" s="7">
        <v>530</v>
      </c>
      <c r="D477" s="7">
        <v>63</v>
      </c>
      <c r="E477" s="7">
        <v>2</v>
      </c>
      <c r="F477" s="7">
        <v>30</v>
      </c>
      <c r="G477" s="7">
        <v>0</v>
      </c>
      <c r="H477" s="10">
        <f t="shared" si="103"/>
        <v>159</v>
      </c>
      <c r="I477" s="10">
        <f t="shared" si="103"/>
        <v>18.899999999999999</v>
      </c>
      <c r="J477" s="10">
        <f t="shared" si="103"/>
        <v>0.6</v>
      </c>
      <c r="K477" s="10">
        <f t="shared" si="103"/>
        <v>9</v>
      </c>
      <c r="L477" s="10">
        <f t="shared" si="103"/>
        <v>0</v>
      </c>
    </row>
    <row r="478" spans="1:12" x14ac:dyDescent="0.2">
      <c r="A478" s="13" t="s">
        <v>535</v>
      </c>
      <c r="B478" s="10" t="s">
        <v>422</v>
      </c>
      <c r="C478" s="7">
        <v>481</v>
      </c>
      <c r="D478" s="7">
        <v>49.8</v>
      </c>
      <c r="E478" s="7">
        <v>3.02</v>
      </c>
      <c r="F478" s="7">
        <v>30.58</v>
      </c>
      <c r="G478" s="7">
        <v>0.8</v>
      </c>
      <c r="H478" s="10">
        <f>(C478*40)/100</f>
        <v>192.4</v>
      </c>
      <c r="I478" s="10">
        <f>(D478*40)/100</f>
        <v>19.920000000000002</v>
      </c>
      <c r="J478" s="10">
        <f>(E478*40)/100</f>
        <v>1.208</v>
      </c>
      <c r="K478" s="10">
        <f>(F478*40)/100</f>
        <v>12.231999999999998</v>
      </c>
      <c r="L478" s="10">
        <f>(G478*40)/100</f>
        <v>0.32</v>
      </c>
    </row>
    <row r="479" spans="1:12" x14ac:dyDescent="0.2">
      <c r="A479" s="13" t="s">
        <v>537</v>
      </c>
      <c r="B479" s="10" t="s">
        <v>422</v>
      </c>
      <c r="C479" s="7">
        <v>216</v>
      </c>
      <c r="D479" s="7">
        <v>14.46</v>
      </c>
      <c r="E479" s="7">
        <v>3.91</v>
      </c>
      <c r="F479" s="7">
        <v>16.28</v>
      </c>
      <c r="G479" s="7">
        <v>1.6</v>
      </c>
      <c r="H479" s="10">
        <f>(C479*90)/100</f>
        <v>194.4</v>
      </c>
      <c r="I479" s="10">
        <f>(D479*90)/100</f>
        <v>13.014000000000001</v>
      </c>
      <c r="J479" s="10">
        <f>(E479*90)/100</f>
        <v>3.5190000000000001</v>
      </c>
      <c r="K479" s="10">
        <f>(F479*90)/100</f>
        <v>14.652000000000001</v>
      </c>
      <c r="L479" s="10">
        <f>(G479*90)/100</f>
        <v>1.44</v>
      </c>
    </row>
    <row r="480" spans="1:12" x14ac:dyDescent="0.2">
      <c r="A480" s="13" t="s">
        <v>539</v>
      </c>
      <c r="B480" s="10" t="s">
        <v>422</v>
      </c>
      <c r="C480" s="7">
        <v>510</v>
      </c>
      <c r="D480" s="7">
        <v>50.1</v>
      </c>
      <c r="E480" s="7">
        <v>11.7</v>
      </c>
      <c r="F480" s="7">
        <v>29.2</v>
      </c>
      <c r="G480" s="7">
        <v>0</v>
      </c>
      <c r="H480" s="10">
        <f>(C480*30)/100</f>
        <v>153</v>
      </c>
      <c r="I480" s="10">
        <f>(D480*30)/100</f>
        <v>15.03</v>
      </c>
      <c r="J480" s="10">
        <f>(E480*30)/100</f>
        <v>3.51</v>
      </c>
      <c r="K480" s="10">
        <f>(F480*30)/100</f>
        <v>8.76</v>
      </c>
      <c r="L480" s="10">
        <f>(G480*30)/100</f>
        <v>0</v>
      </c>
    </row>
    <row r="481" spans="1:12" x14ac:dyDescent="0.2">
      <c r="A481" s="13" t="s">
        <v>182</v>
      </c>
      <c r="B481" s="10" t="s">
        <v>422</v>
      </c>
      <c r="C481" s="7">
        <v>549</v>
      </c>
      <c r="D481" s="7">
        <v>60.5</v>
      </c>
      <c r="E481" s="7">
        <v>6.2</v>
      </c>
      <c r="F481" s="7">
        <v>33</v>
      </c>
      <c r="G481" s="7">
        <v>1.2</v>
      </c>
      <c r="H481" s="10">
        <f>(C481*15)/100</f>
        <v>82.35</v>
      </c>
      <c r="I481" s="10">
        <f>(D481*15)/100</f>
        <v>9.0749999999999993</v>
      </c>
      <c r="J481" s="10">
        <f>(E481*15)/100</f>
        <v>0.93</v>
      </c>
      <c r="K481" s="10">
        <f>(F481*15)/100</f>
        <v>4.95</v>
      </c>
      <c r="L481" s="10">
        <f>(G481*15)/100</f>
        <v>0.18</v>
      </c>
    </row>
    <row r="482" spans="1:12" x14ac:dyDescent="0.2">
      <c r="A482" s="13" t="s">
        <v>527</v>
      </c>
      <c r="B482" s="10" t="s">
        <v>422</v>
      </c>
      <c r="C482" s="7">
        <v>81</v>
      </c>
      <c r="D482" s="7">
        <v>7.01</v>
      </c>
      <c r="E482" s="7">
        <v>2.91</v>
      </c>
      <c r="F482" s="7">
        <v>4.9800000000000004</v>
      </c>
      <c r="G482" s="7">
        <v>1.3</v>
      </c>
      <c r="H482" s="10">
        <f t="shared" ref="H482:L483" si="104">(C482*90)/100</f>
        <v>72.900000000000006</v>
      </c>
      <c r="I482" s="10">
        <f t="shared" si="104"/>
        <v>6.3090000000000002</v>
      </c>
      <c r="J482" s="10">
        <f t="shared" si="104"/>
        <v>2.6190000000000002</v>
      </c>
      <c r="K482" s="10">
        <f t="shared" si="104"/>
        <v>4.4820000000000002</v>
      </c>
      <c r="L482" s="10">
        <f t="shared" si="104"/>
        <v>1.17</v>
      </c>
    </row>
    <row r="483" spans="1:12" x14ac:dyDescent="0.2">
      <c r="A483" s="13" t="s">
        <v>529</v>
      </c>
      <c r="B483" s="10" t="s">
        <v>422</v>
      </c>
      <c r="C483" s="7">
        <v>105</v>
      </c>
      <c r="D483" s="7">
        <v>13.5</v>
      </c>
      <c r="E483" s="7">
        <v>2.44</v>
      </c>
      <c r="F483" s="7">
        <v>4.8899999999999997</v>
      </c>
      <c r="G483" s="7">
        <v>2.1</v>
      </c>
      <c r="H483" s="10">
        <f t="shared" si="104"/>
        <v>94.5</v>
      </c>
      <c r="I483" s="10">
        <f t="shared" si="104"/>
        <v>12.15</v>
      </c>
      <c r="J483" s="10">
        <f t="shared" si="104"/>
        <v>2.1959999999999997</v>
      </c>
      <c r="K483" s="10">
        <f t="shared" si="104"/>
        <v>4.4009999999999998</v>
      </c>
      <c r="L483" s="10">
        <f t="shared" si="104"/>
        <v>1.89</v>
      </c>
    </row>
    <row r="484" spans="1:12" x14ac:dyDescent="0.2">
      <c r="A484" s="13" t="s">
        <v>183</v>
      </c>
      <c r="B484" s="10" t="s">
        <v>422</v>
      </c>
      <c r="C484" s="7">
        <v>331</v>
      </c>
      <c r="D484" s="7">
        <v>10</v>
      </c>
      <c r="E484" s="7">
        <v>2</v>
      </c>
      <c r="F484" s="7">
        <v>31</v>
      </c>
      <c r="G484" s="7">
        <v>0</v>
      </c>
      <c r="H484" s="10">
        <f>(C484*15)/100</f>
        <v>49.65</v>
      </c>
      <c r="I484" s="10">
        <f>(D484*15)/100</f>
        <v>1.5</v>
      </c>
      <c r="J484" s="10">
        <f>(E484*15)/100</f>
        <v>0.3</v>
      </c>
      <c r="K484" s="10">
        <f>(F484*15)/100</f>
        <v>4.6500000000000004</v>
      </c>
      <c r="L484" s="10">
        <f>(G484*15)/100</f>
        <v>0</v>
      </c>
    </row>
    <row r="485" spans="1:12" x14ac:dyDescent="0.2">
      <c r="A485" s="13" t="s">
        <v>540</v>
      </c>
      <c r="B485" s="10" t="s">
        <v>422</v>
      </c>
      <c r="C485" s="7">
        <v>223</v>
      </c>
      <c r="D485" s="7">
        <v>21.72</v>
      </c>
      <c r="E485" s="7">
        <v>8.74</v>
      </c>
      <c r="F485" s="7">
        <v>10.95</v>
      </c>
      <c r="G485" s="7">
        <v>0.6</v>
      </c>
      <c r="H485" s="10">
        <f>(C485*50)/100</f>
        <v>111.5</v>
      </c>
      <c r="I485" s="10">
        <f>(D485*50)/100</f>
        <v>10.86</v>
      </c>
      <c r="J485" s="10">
        <f>(E485*50)/100</f>
        <v>4.37</v>
      </c>
      <c r="K485" s="10">
        <f>(F485*50)/100</f>
        <v>5.4749999999999996</v>
      </c>
      <c r="L485" s="10">
        <f>(G485*50)/100</f>
        <v>0.3</v>
      </c>
    </row>
    <row r="486" spans="1:12" x14ac:dyDescent="0.2">
      <c r="A486" s="13" t="s">
        <v>542</v>
      </c>
      <c r="B486" s="10" t="s">
        <v>422</v>
      </c>
      <c r="C486" s="7">
        <v>414</v>
      </c>
      <c r="D486" s="7">
        <v>47</v>
      </c>
      <c r="E486" s="7">
        <v>9.1999999999999993</v>
      </c>
      <c r="F486" s="7">
        <v>20.9</v>
      </c>
      <c r="G486" s="7">
        <v>2.6</v>
      </c>
      <c r="H486" s="10">
        <f t="shared" ref="H486:L487" si="105">(C486*90)/100</f>
        <v>372.6</v>
      </c>
      <c r="I486" s="10">
        <f t="shared" si="105"/>
        <v>42.3</v>
      </c>
      <c r="J486" s="10">
        <f t="shared" si="105"/>
        <v>8.2799999999999994</v>
      </c>
      <c r="K486" s="10">
        <f t="shared" si="105"/>
        <v>18.809999999999999</v>
      </c>
      <c r="L486" s="10">
        <f t="shared" si="105"/>
        <v>2.34</v>
      </c>
    </row>
    <row r="487" spans="1:12" x14ac:dyDescent="0.2">
      <c r="A487" s="13" t="s">
        <v>541</v>
      </c>
      <c r="B487" s="10" t="s">
        <v>422</v>
      </c>
      <c r="C487" s="7">
        <v>421</v>
      </c>
      <c r="D487" s="7">
        <v>49.4</v>
      </c>
      <c r="E487" s="7">
        <v>7.4</v>
      </c>
      <c r="F487" s="7">
        <v>22.79</v>
      </c>
      <c r="G487" s="7">
        <v>3.3</v>
      </c>
      <c r="H487" s="10">
        <f t="shared" si="105"/>
        <v>378.9</v>
      </c>
      <c r="I487" s="10">
        <f t="shared" si="105"/>
        <v>44.46</v>
      </c>
      <c r="J487" s="10">
        <f t="shared" si="105"/>
        <v>6.66</v>
      </c>
      <c r="K487" s="10">
        <f t="shared" si="105"/>
        <v>20.510999999999999</v>
      </c>
      <c r="L487" s="10">
        <f t="shared" si="105"/>
        <v>2.97</v>
      </c>
    </row>
    <row r="488" spans="1:12" x14ac:dyDescent="0.2">
      <c r="A488" s="13" t="s">
        <v>543</v>
      </c>
      <c r="B488" s="10" t="s">
        <v>422</v>
      </c>
      <c r="C488" s="7">
        <v>94</v>
      </c>
      <c r="D488" s="7">
        <v>6.7</v>
      </c>
      <c r="E488" s="7">
        <v>4.8</v>
      </c>
      <c r="F488" s="7">
        <v>5.3</v>
      </c>
      <c r="G488" s="7">
        <v>0</v>
      </c>
      <c r="H488" s="10">
        <f>(C488*150)/100</f>
        <v>141</v>
      </c>
      <c r="I488" s="10">
        <f>(D488*150)/100</f>
        <v>10.050000000000001</v>
      </c>
      <c r="J488" s="10">
        <f>(E488*150)/100</f>
        <v>7.2</v>
      </c>
      <c r="K488" s="10">
        <f>(F488*150)/100</f>
        <v>7.95</v>
      </c>
      <c r="L488" s="10">
        <f>(G488*150)/100</f>
        <v>0</v>
      </c>
    </row>
    <row r="489" spans="1:12" x14ac:dyDescent="0.2">
      <c r="A489" s="13" t="s">
        <v>184</v>
      </c>
      <c r="B489" s="10" t="s">
        <v>422</v>
      </c>
      <c r="C489" s="7">
        <v>282</v>
      </c>
      <c r="D489" s="7">
        <v>75.3</v>
      </c>
      <c r="E489" s="7">
        <v>2.4500000000000002</v>
      </c>
      <c r="F489" s="7">
        <v>0.39</v>
      </c>
      <c r="G489" s="7">
        <v>8</v>
      </c>
      <c r="H489" s="10">
        <f>(C489*30)/100</f>
        <v>84.6</v>
      </c>
      <c r="I489" s="10">
        <f>(D489*30)/100</f>
        <v>22.59</v>
      </c>
      <c r="J489" s="10">
        <f>(E489*30)/100</f>
        <v>0.73499999999999999</v>
      </c>
      <c r="K489" s="10">
        <f>(F489*30)/100</f>
        <v>0.11700000000000001</v>
      </c>
      <c r="L489" s="10">
        <f>(G489*30)/100</f>
        <v>2.4</v>
      </c>
    </row>
    <row r="490" spans="1:12" x14ac:dyDescent="0.2">
      <c r="A490" s="13" t="s">
        <v>538</v>
      </c>
      <c r="B490" s="10" t="s">
        <v>422</v>
      </c>
      <c r="C490" s="7">
        <v>137</v>
      </c>
      <c r="D490" s="7">
        <v>36.94</v>
      </c>
      <c r="E490" s="7">
        <v>0.39</v>
      </c>
      <c r="F490" s="7">
        <v>0.5</v>
      </c>
      <c r="G490" s="7">
        <v>1.2</v>
      </c>
      <c r="H490" s="10">
        <f>(C490*40)/100</f>
        <v>54.8</v>
      </c>
      <c r="I490" s="10">
        <f>(D490*40)/100</f>
        <v>14.776</v>
      </c>
      <c r="J490" s="10">
        <f>(E490*40)/100</f>
        <v>0.15600000000000003</v>
      </c>
      <c r="K490" s="10">
        <f>(F490*40)/100</f>
        <v>0.2</v>
      </c>
      <c r="L490" s="10">
        <f>(G490*40)/100</f>
        <v>0.48</v>
      </c>
    </row>
    <row r="491" spans="1:12" x14ac:dyDescent="0.2">
      <c r="A491" s="13" t="s">
        <v>196</v>
      </c>
      <c r="B491" s="10" t="s">
        <v>422</v>
      </c>
      <c r="C491" s="7">
        <v>74</v>
      </c>
      <c r="D491" s="7">
        <v>5.96</v>
      </c>
      <c r="E491" s="7">
        <v>3.32</v>
      </c>
      <c r="F491" s="7">
        <v>4.5</v>
      </c>
      <c r="G491" s="7">
        <v>1.5</v>
      </c>
      <c r="H491" s="10">
        <f>(C491*90)/100</f>
        <v>66.599999999999994</v>
      </c>
      <c r="I491" s="10">
        <f>(D491*90)/100</f>
        <v>5.3639999999999999</v>
      </c>
      <c r="J491" s="10">
        <f>(E491*90)/100</f>
        <v>2.988</v>
      </c>
      <c r="K491" s="10">
        <f>(F491*90)/100</f>
        <v>4.05</v>
      </c>
      <c r="L491" s="10">
        <f>(G491*90)/100</f>
        <v>1.35</v>
      </c>
    </row>
    <row r="492" spans="1:12" x14ac:dyDescent="0.2">
      <c r="A492" s="13" t="s">
        <v>200</v>
      </c>
      <c r="B492" s="10" t="s">
        <v>422</v>
      </c>
      <c r="C492" s="7">
        <v>185</v>
      </c>
      <c r="D492" s="7">
        <v>20.420000000000002</v>
      </c>
      <c r="E492" s="7">
        <v>23.88</v>
      </c>
      <c r="F492" s="7">
        <v>0.9</v>
      </c>
      <c r="G492" s="7">
        <v>6.5</v>
      </c>
      <c r="H492" s="10">
        <f>(C492*15)/100</f>
        <v>27.75</v>
      </c>
      <c r="I492" s="10">
        <f>(D492*15)/100</f>
        <v>3.0630000000000002</v>
      </c>
      <c r="J492" s="10">
        <f>(E492*15)/100</f>
        <v>3.5819999999999999</v>
      </c>
      <c r="K492" s="10">
        <f>(F492*15)/100</f>
        <v>0.13500000000000001</v>
      </c>
      <c r="L492" s="10">
        <f>(G492*15)/100</f>
        <v>0.97499999999999998</v>
      </c>
    </row>
    <row r="493" spans="1:12" x14ac:dyDescent="0.2">
      <c r="A493" s="13" t="s">
        <v>207</v>
      </c>
      <c r="B493" s="10" t="s">
        <v>422</v>
      </c>
      <c r="C493" s="7">
        <v>177</v>
      </c>
      <c r="D493" s="7">
        <v>29.04</v>
      </c>
      <c r="E493" s="7">
        <v>5.22</v>
      </c>
      <c r="F493" s="7">
        <v>4.7</v>
      </c>
      <c r="G493" s="7">
        <v>0</v>
      </c>
      <c r="H493" s="10">
        <f>(C493*125)/100</f>
        <v>221.25</v>
      </c>
      <c r="I493" s="10">
        <f>(D493*125)/100</f>
        <v>36.299999999999997</v>
      </c>
      <c r="J493" s="10">
        <f>(E493*125)/100</f>
        <v>6.5250000000000004</v>
      </c>
      <c r="K493" s="10">
        <f>(F493*125)/100</f>
        <v>5.875</v>
      </c>
      <c r="L493" s="10">
        <f>(G493*125)/100</f>
        <v>0</v>
      </c>
    </row>
    <row r="494" spans="1:12" x14ac:dyDescent="0.2">
      <c r="A494" s="13" t="s">
        <v>544</v>
      </c>
      <c r="B494" s="10" t="s">
        <v>422</v>
      </c>
      <c r="C494" s="7">
        <v>444</v>
      </c>
      <c r="D494" s="7">
        <v>3</v>
      </c>
      <c r="E494" s="7">
        <v>10</v>
      </c>
      <c r="F494" s="7">
        <v>44</v>
      </c>
      <c r="G494" s="7">
        <v>0</v>
      </c>
      <c r="H494" s="10">
        <f>(C494*15)/100</f>
        <v>66.599999999999994</v>
      </c>
      <c r="I494" s="10">
        <f>(D494*15)/100</f>
        <v>0.45</v>
      </c>
      <c r="J494" s="10">
        <f>(E494*15)/100</f>
        <v>1.5</v>
      </c>
      <c r="K494" s="10">
        <f>(F494*15)/100</f>
        <v>6.6</v>
      </c>
      <c r="L494" s="10">
        <f>(G494*15)/100</f>
        <v>0</v>
      </c>
    </row>
    <row r="495" spans="1:12" x14ac:dyDescent="0.2">
      <c r="A495" s="13" t="s">
        <v>456</v>
      </c>
      <c r="B495" s="10" t="s">
        <v>422</v>
      </c>
      <c r="C495" s="7">
        <v>104</v>
      </c>
      <c r="D495" s="7">
        <v>19.059999999999999</v>
      </c>
      <c r="E495" s="7">
        <v>6.98</v>
      </c>
      <c r="F495" s="7">
        <v>0.38</v>
      </c>
      <c r="G495" s="7">
        <v>7.6</v>
      </c>
      <c r="H495" s="11">
        <v>104</v>
      </c>
      <c r="I495" s="11">
        <v>19.059999999999999</v>
      </c>
      <c r="J495" s="11">
        <v>6.98</v>
      </c>
      <c r="K495" s="11">
        <v>0.38</v>
      </c>
      <c r="L495" s="11">
        <v>7.6</v>
      </c>
    </row>
    <row r="496" spans="1:12" x14ac:dyDescent="0.2">
      <c r="A496" s="13" t="s">
        <v>457</v>
      </c>
      <c r="B496" s="10" t="s">
        <v>422</v>
      </c>
      <c r="C496" s="7">
        <v>143</v>
      </c>
      <c r="D496" s="7">
        <v>25.14</v>
      </c>
      <c r="E496" s="7">
        <v>9.11</v>
      </c>
      <c r="F496" s="7">
        <v>1.07</v>
      </c>
      <c r="G496" s="7">
        <v>10.3</v>
      </c>
      <c r="H496" s="11">
        <v>143</v>
      </c>
      <c r="I496" s="11">
        <v>25.14</v>
      </c>
      <c r="J496" s="11">
        <v>9.11</v>
      </c>
      <c r="K496" s="11">
        <v>1.07</v>
      </c>
      <c r="L496" s="11">
        <v>10.3</v>
      </c>
    </row>
    <row r="497" spans="1:12" x14ac:dyDescent="0.2">
      <c r="A497" s="13" t="s">
        <v>458</v>
      </c>
      <c r="B497" s="10" t="s">
        <v>422</v>
      </c>
      <c r="C497" s="7">
        <v>138</v>
      </c>
      <c r="D497" s="7">
        <v>24.95</v>
      </c>
      <c r="E497" s="7">
        <v>9.68</v>
      </c>
      <c r="F497" s="7">
        <v>0.35</v>
      </c>
      <c r="G497" s="7">
        <v>6.3</v>
      </c>
      <c r="H497" s="11">
        <v>138</v>
      </c>
      <c r="I497" s="11">
        <v>24.95</v>
      </c>
      <c r="J497" s="11">
        <v>9.68</v>
      </c>
      <c r="K497" s="11">
        <v>0.35</v>
      </c>
      <c r="L497" s="11">
        <v>6.3</v>
      </c>
    </row>
    <row r="498" spans="1:12" x14ac:dyDescent="0.2">
      <c r="A498" s="13" t="s">
        <v>459</v>
      </c>
      <c r="B498" s="10" t="s">
        <v>422</v>
      </c>
      <c r="C498" s="7">
        <v>114</v>
      </c>
      <c r="D498" s="7">
        <v>20.77</v>
      </c>
      <c r="E498" s="7">
        <v>7.76</v>
      </c>
      <c r="F498" s="7">
        <v>0.38</v>
      </c>
      <c r="G498" s="7">
        <v>7</v>
      </c>
      <c r="H498" s="11">
        <v>114</v>
      </c>
      <c r="I498" s="11">
        <v>20.77</v>
      </c>
      <c r="J498" s="11">
        <v>7.76</v>
      </c>
      <c r="K498" s="11">
        <v>0.38</v>
      </c>
      <c r="L498" s="11">
        <v>7</v>
      </c>
    </row>
    <row r="499" spans="1:12" x14ac:dyDescent="0.2">
      <c r="A499" s="13" t="s">
        <v>461</v>
      </c>
      <c r="B499" s="10" t="s">
        <v>422</v>
      </c>
      <c r="C499" s="7">
        <v>131</v>
      </c>
      <c r="D499" s="7">
        <v>23.58</v>
      </c>
      <c r="E499" s="7">
        <v>8.81</v>
      </c>
      <c r="F499" s="7">
        <v>0.54</v>
      </c>
      <c r="G499" s="7">
        <v>8.6999999999999993</v>
      </c>
      <c r="H499" s="11">
        <v>131</v>
      </c>
      <c r="I499" s="11">
        <v>23.58</v>
      </c>
      <c r="J499" s="11">
        <v>8.81</v>
      </c>
      <c r="K499" s="11">
        <v>0.54</v>
      </c>
      <c r="L499" s="11">
        <v>8.6999999999999993</v>
      </c>
    </row>
    <row r="500" spans="1:12" x14ac:dyDescent="0.2">
      <c r="A500" s="13" t="s">
        <v>460</v>
      </c>
      <c r="B500" s="10" t="s">
        <v>422</v>
      </c>
      <c r="C500" s="7">
        <v>142</v>
      </c>
      <c r="D500" s="7">
        <v>26.07</v>
      </c>
      <c r="E500" s="7">
        <v>8.9600000000000009</v>
      </c>
      <c r="F500" s="7">
        <v>0.65</v>
      </c>
      <c r="G500" s="7">
        <v>8.9</v>
      </c>
      <c r="H500" s="11">
        <v>142</v>
      </c>
      <c r="I500" s="11">
        <v>26.07</v>
      </c>
      <c r="J500" s="11">
        <v>8.9600000000000009</v>
      </c>
      <c r="K500" s="11">
        <v>0.65</v>
      </c>
      <c r="L500" s="11">
        <v>8.9</v>
      </c>
    </row>
    <row r="501" spans="1:12" x14ac:dyDescent="0.2">
      <c r="A501" s="13" t="s">
        <v>462</v>
      </c>
      <c r="B501" s="10" t="s">
        <v>422</v>
      </c>
      <c r="C501" s="7">
        <v>126</v>
      </c>
      <c r="D501" s="7">
        <v>22.67</v>
      </c>
      <c r="E501" s="7">
        <v>8.6199999999999992</v>
      </c>
      <c r="F501" s="7">
        <v>0.5</v>
      </c>
      <c r="G501" s="7">
        <v>7.4</v>
      </c>
      <c r="H501" s="11">
        <v>126</v>
      </c>
      <c r="I501" s="11">
        <v>22.67</v>
      </c>
      <c r="J501" s="11">
        <v>8.6199999999999992</v>
      </c>
      <c r="K501" s="11">
        <v>0.5</v>
      </c>
      <c r="L501" s="11">
        <v>7.4</v>
      </c>
    </row>
    <row r="502" spans="1:12" x14ac:dyDescent="0.2">
      <c r="A502" s="13" t="s">
        <v>463</v>
      </c>
      <c r="B502" s="10" t="s">
        <v>422</v>
      </c>
      <c r="C502" s="7">
        <v>148</v>
      </c>
      <c r="D502" s="7">
        <v>27.75</v>
      </c>
      <c r="E502" s="7">
        <v>9.01</v>
      </c>
      <c r="F502" s="7">
        <v>0.49</v>
      </c>
      <c r="G502" s="7">
        <v>5.3</v>
      </c>
      <c r="H502" s="11">
        <v>148</v>
      </c>
      <c r="I502" s="11">
        <v>27.75</v>
      </c>
      <c r="J502" s="11">
        <v>9.01</v>
      </c>
      <c r="K502" s="11">
        <v>0.49</v>
      </c>
      <c r="L502" s="11">
        <v>5.3</v>
      </c>
    </row>
    <row r="503" spans="1:12" x14ac:dyDescent="0.2">
      <c r="A503" s="13" t="s">
        <v>464</v>
      </c>
      <c r="B503" s="10" t="s">
        <v>422</v>
      </c>
      <c r="C503" s="7">
        <v>68</v>
      </c>
      <c r="D503" s="7">
        <v>13.52</v>
      </c>
      <c r="E503" s="7">
        <v>4.09</v>
      </c>
      <c r="F503" s="7">
        <v>0.39</v>
      </c>
      <c r="G503" s="7">
        <v>5</v>
      </c>
      <c r="H503" s="11">
        <v>68</v>
      </c>
      <c r="I503" s="11">
        <v>13.52</v>
      </c>
      <c r="J503" s="11">
        <v>4.09</v>
      </c>
      <c r="K503" s="11">
        <v>0.39</v>
      </c>
      <c r="L503" s="11">
        <v>5</v>
      </c>
    </row>
    <row r="504" spans="1:12" x14ac:dyDescent="0.2">
      <c r="A504" s="13" t="s">
        <v>545</v>
      </c>
      <c r="B504" s="10" t="s">
        <v>422</v>
      </c>
      <c r="C504" s="7">
        <v>460</v>
      </c>
      <c r="D504" s="7">
        <v>61.22</v>
      </c>
      <c r="E504" s="7">
        <v>3.02</v>
      </c>
      <c r="F504" s="7">
        <v>22.55</v>
      </c>
      <c r="G504" s="7">
        <v>5.0999999999999996</v>
      </c>
      <c r="H504" s="10">
        <f t="shared" ref="H504:L509" si="106">(C504*8)/100</f>
        <v>36.799999999999997</v>
      </c>
      <c r="I504" s="10">
        <f t="shared" si="106"/>
        <v>4.8975999999999997</v>
      </c>
      <c r="J504" s="10">
        <f t="shared" si="106"/>
        <v>0.24160000000000001</v>
      </c>
      <c r="K504" s="10">
        <f t="shared" si="106"/>
        <v>1.804</v>
      </c>
      <c r="L504" s="10">
        <f t="shared" si="106"/>
        <v>0.40799999999999997</v>
      </c>
    </row>
    <row r="505" spans="1:12" x14ac:dyDescent="0.2">
      <c r="A505" s="13" t="s">
        <v>546</v>
      </c>
      <c r="B505" s="10" t="s">
        <v>422</v>
      </c>
      <c r="C505" s="7">
        <v>514</v>
      </c>
      <c r="D505" s="7">
        <v>63.78</v>
      </c>
      <c r="E505" s="7">
        <v>5.37</v>
      </c>
      <c r="F505" s="7">
        <v>26.22</v>
      </c>
      <c r="G505" s="7">
        <v>1.3</v>
      </c>
      <c r="H505" s="10">
        <f t="shared" si="106"/>
        <v>41.12</v>
      </c>
      <c r="I505" s="10">
        <f t="shared" si="106"/>
        <v>5.1024000000000003</v>
      </c>
      <c r="J505" s="10">
        <f t="shared" si="106"/>
        <v>0.42959999999999998</v>
      </c>
      <c r="K505" s="10">
        <f t="shared" si="106"/>
        <v>2.0975999999999999</v>
      </c>
      <c r="L505" s="10">
        <f t="shared" si="106"/>
        <v>0.10400000000000001</v>
      </c>
    </row>
    <row r="506" spans="1:12" x14ac:dyDescent="0.2">
      <c r="A506" s="13" t="s">
        <v>547</v>
      </c>
      <c r="B506" s="10" t="s">
        <v>422</v>
      </c>
      <c r="C506" s="7">
        <v>416</v>
      </c>
      <c r="D506" s="7">
        <v>76.900000000000006</v>
      </c>
      <c r="E506" s="7">
        <v>5.6</v>
      </c>
      <c r="F506" s="7">
        <v>9.8000000000000007</v>
      </c>
      <c r="G506" s="7">
        <v>2.2000000000000002</v>
      </c>
      <c r="H506" s="10">
        <f t="shared" si="106"/>
        <v>33.28</v>
      </c>
      <c r="I506" s="10">
        <f t="shared" si="106"/>
        <v>6.1520000000000001</v>
      </c>
      <c r="J506" s="10">
        <f t="shared" si="106"/>
        <v>0.44799999999999995</v>
      </c>
      <c r="K506" s="10">
        <f t="shared" si="106"/>
        <v>0.78400000000000003</v>
      </c>
      <c r="L506" s="10">
        <f t="shared" si="106"/>
        <v>0.17600000000000002</v>
      </c>
    </row>
    <row r="507" spans="1:12" x14ac:dyDescent="0.2">
      <c r="A507" s="13" t="s">
        <v>548</v>
      </c>
      <c r="B507" s="10" t="s">
        <v>422</v>
      </c>
      <c r="C507" s="7">
        <v>514</v>
      </c>
      <c r="D507" s="7">
        <v>63.78</v>
      </c>
      <c r="E507" s="7">
        <v>5.37</v>
      </c>
      <c r="F507" s="7">
        <v>26.22</v>
      </c>
      <c r="G507" s="7">
        <v>1.3</v>
      </c>
      <c r="H507" s="10">
        <f t="shared" si="106"/>
        <v>41.12</v>
      </c>
      <c r="I507" s="10">
        <f t="shared" si="106"/>
        <v>5.1024000000000003</v>
      </c>
      <c r="J507" s="10">
        <f t="shared" si="106"/>
        <v>0.42959999999999998</v>
      </c>
      <c r="K507" s="10">
        <f t="shared" si="106"/>
        <v>2.0975999999999999</v>
      </c>
      <c r="L507" s="10">
        <f t="shared" si="106"/>
        <v>0.10400000000000001</v>
      </c>
    </row>
    <row r="508" spans="1:12" x14ac:dyDescent="0.2">
      <c r="A508" s="13" t="s">
        <v>549</v>
      </c>
      <c r="B508" s="10" t="s">
        <v>422</v>
      </c>
      <c r="C508" s="7">
        <v>450</v>
      </c>
      <c r="D508" s="7">
        <v>68.7</v>
      </c>
      <c r="E508" s="7">
        <v>6.2</v>
      </c>
      <c r="F508" s="7">
        <v>18.100000000000001</v>
      </c>
      <c r="G508" s="7">
        <v>2.8</v>
      </c>
      <c r="H508" s="10">
        <f t="shared" si="106"/>
        <v>36</v>
      </c>
      <c r="I508" s="10">
        <f t="shared" si="106"/>
        <v>5.4960000000000004</v>
      </c>
      <c r="J508" s="10">
        <f t="shared" si="106"/>
        <v>0.496</v>
      </c>
      <c r="K508" s="10">
        <f t="shared" si="106"/>
        <v>1.4480000000000002</v>
      </c>
      <c r="L508" s="10">
        <f t="shared" si="106"/>
        <v>0.22399999999999998</v>
      </c>
    </row>
    <row r="509" spans="1:12" x14ac:dyDescent="0.2">
      <c r="A509" s="13" t="s">
        <v>550</v>
      </c>
      <c r="B509" s="10" t="s">
        <v>422</v>
      </c>
      <c r="C509" s="7">
        <v>401</v>
      </c>
      <c r="D509" s="7">
        <v>68</v>
      </c>
      <c r="E509" s="7">
        <v>4.0999999999999996</v>
      </c>
      <c r="F509" s="7">
        <v>13.6</v>
      </c>
      <c r="G509" s="7">
        <v>1.2</v>
      </c>
      <c r="H509" s="10">
        <f t="shared" si="106"/>
        <v>32.08</v>
      </c>
      <c r="I509" s="10">
        <f t="shared" si="106"/>
        <v>5.44</v>
      </c>
      <c r="J509" s="10">
        <f t="shared" si="106"/>
        <v>0.32799999999999996</v>
      </c>
      <c r="K509" s="10">
        <f t="shared" si="106"/>
        <v>1.0880000000000001</v>
      </c>
      <c r="L509" s="10">
        <f t="shared" si="106"/>
        <v>9.6000000000000002E-2</v>
      </c>
    </row>
    <row r="510" spans="1:12" x14ac:dyDescent="0.2">
      <c r="A510" s="13" t="s">
        <v>551</v>
      </c>
      <c r="B510" s="10" t="s">
        <v>422</v>
      </c>
      <c r="C510" s="7">
        <v>418</v>
      </c>
      <c r="D510" s="7">
        <v>74.05</v>
      </c>
      <c r="E510" s="7">
        <v>9.4600000000000009</v>
      </c>
      <c r="F510" s="7">
        <v>8.64</v>
      </c>
      <c r="G510" s="7">
        <v>2.8</v>
      </c>
      <c r="H510" s="10">
        <f>(C510*4)/100</f>
        <v>16.72</v>
      </c>
      <c r="I510" s="10">
        <f>(D510*4)/100</f>
        <v>2.9619999999999997</v>
      </c>
      <c r="J510" s="10">
        <f>(E510*4)/100</f>
        <v>0.37840000000000001</v>
      </c>
      <c r="K510" s="10">
        <f>(F510*4)/100</f>
        <v>0.34560000000000002</v>
      </c>
      <c r="L510" s="10">
        <f>(G510*4)/100</f>
        <v>0.11199999999999999</v>
      </c>
    </row>
    <row r="511" spans="1:12" x14ac:dyDescent="0.2">
      <c r="A511" s="13" t="s">
        <v>467</v>
      </c>
      <c r="B511" s="10" t="s">
        <v>422</v>
      </c>
      <c r="C511" s="7">
        <v>163</v>
      </c>
      <c r="D511" s="7">
        <v>27.25</v>
      </c>
      <c r="E511" s="7">
        <v>8.81</v>
      </c>
      <c r="F511" s="7">
        <v>2.57</v>
      </c>
      <c r="G511" s="7">
        <v>7.6</v>
      </c>
      <c r="H511" s="11">
        <v>163</v>
      </c>
      <c r="I511" s="11">
        <v>27.25</v>
      </c>
      <c r="J511" s="11">
        <v>8.81</v>
      </c>
      <c r="K511" s="11">
        <v>2.57</v>
      </c>
      <c r="L511" s="11">
        <v>7.6</v>
      </c>
    </row>
    <row r="512" spans="1:12" x14ac:dyDescent="0.2">
      <c r="A512" s="13" t="s">
        <v>214</v>
      </c>
      <c r="B512" s="10" t="s">
        <v>422</v>
      </c>
      <c r="C512" s="7">
        <v>382</v>
      </c>
      <c r="D512" s="7">
        <v>49.6</v>
      </c>
      <c r="E512" s="7">
        <v>29.1</v>
      </c>
      <c r="F512" s="7">
        <v>10.7</v>
      </c>
      <c r="G512" s="7">
        <v>15.1</v>
      </c>
      <c r="H512" s="10">
        <f t="shared" ref="H512:L514" si="107">(C512*30)/100</f>
        <v>114.6</v>
      </c>
      <c r="I512" s="10">
        <f t="shared" si="107"/>
        <v>14.88</v>
      </c>
      <c r="J512" s="10">
        <f t="shared" si="107"/>
        <v>8.73</v>
      </c>
      <c r="K512" s="10">
        <f t="shared" si="107"/>
        <v>3.21</v>
      </c>
      <c r="L512" s="10">
        <f t="shared" si="107"/>
        <v>4.53</v>
      </c>
    </row>
    <row r="513" spans="1:12" x14ac:dyDescent="0.2">
      <c r="A513" s="13" t="s">
        <v>215</v>
      </c>
      <c r="B513" s="10" t="s">
        <v>422</v>
      </c>
      <c r="C513" s="7">
        <v>377</v>
      </c>
      <c r="D513" s="7">
        <v>83</v>
      </c>
      <c r="E513" s="7">
        <v>6</v>
      </c>
      <c r="F513" s="7">
        <v>5</v>
      </c>
      <c r="G513" s="7">
        <v>0</v>
      </c>
      <c r="H513" s="10">
        <f t="shared" si="107"/>
        <v>113.1</v>
      </c>
      <c r="I513" s="10">
        <f t="shared" si="107"/>
        <v>24.9</v>
      </c>
      <c r="J513" s="10">
        <f t="shared" si="107"/>
        <v>1.8</v>
      </c>
      <c r="K513" s="10">
        <f t="shared" si="107"/>
        <v>1.5</v>
      </c>
      <c r="L513" s="10">
        <f t="shared" si="107"/>
        <v>0</v>
      </c>
    </row>
    <row r="514" spans="1:12" x14ac:dyDescent="0.2">
      <c r="A514" s="13" t="s">
        <v>216</v>
      </c>
      <c r="B514" s="10" t="s">
        <v>422</v>
      </c>
      <c r="C514" s="7">
        <v>371</v>
      </c>
      <c r="D514" s="7">
        <v>82</v>
      </c>
      <c r="E514" s="7">
        <v>11</v>
      </c>
      <c r="F514" s="7">
        <v>2</v>
      </c>
      <c r="G514" s="7">
        <v>0</v>
      </c>
      <c r="H514" s="10">
        <f t="shared" si="107"/>
        <v>111.3</v>
      </c>
      <c r="I514" s="10">
        <f t="shared" si="107"/>
        <v>24.6</v>
      </c>
      <c r="J514" s="10">
        <f t="shared" si="107"/>
        <v>3.3</v>
      </c>
      <c r="K514" s="10">
        <f t="shared" si="107"/>
        <v>0.6</v>
      </c>
      <c r="L514" s="10">
        <f t="shared" si="107"/>
        <v>0</v>
      </c>
    </row>
    <row r="515" spans="1:12" x14ac:dyDescent="0.2">
      <c r="A515" s="13" t="s">
        <v>469</v>
      </c>
      <c r="B515" s="10" t="s">
        <v>422</v>
      </c>
      <c r="C515" s="7">
        <v>126</v>
      </c>
      <c r="D515" s="7">
        <v>18.8</v>
      </c>
      <c r="E515" s="7">
        <v>5.76</v>
      </c>
      <c r="F515" s="7">
        <v>3.47</v>
      </c>
      <c r="G515" s="7">
        <v>4</v>
      </c>
      <c r="H515" s="11">
        <v>126</v>
      </c>
      <c r="I515" s="11">
        <v>18.8</v>
      </c>
      <c r="J515" s="11">
        <v>5.76</v>
      </c>
      <c r="K515" s="11">
        <v>3.47</v>
      </c>
      <c r="L515" s="11">
        <v>4</v>
      </c>
    </row>
    <row r="516" spans="1:12" x14ac:dyDescent="0.2">
      <c r="A516" s="13" t="s">
        <v>470</v>
      </c>
      <c r="B516" s="10" t="s">
        <v>422</v>
      </c>
      <c r="C516" s="7">
        <v>111</v>
      </c>
      <c r="D516" s="7">
        <v>12.78</v>
      </c>
      <c r="E516" s="7">
        <v>4.6900000000000004</v>
      </c>
      <c r="F516" s="7">
        <v>4.78</v>
      </c>
      <c r="G516" s="7">
        <v>3.2</v>
      </c>
      <c r="H516" s="11">
        <v>111</v>
      </c>
      <c r="I516" s="11">
        <v>12.78</v>
      </c>
      <c r="J516" s="11">
        <v>4.6900000000000004</v>
      </c>
      <c r="K516" s="11">
        <v>4.78</v>
      </c>
      <c r="L516" s="11">
        <v>3.2</v>
      </c>
    </row>
    <row r="517" spans="1:12" x14ac:dyDescent="0.2">
      <c r="A517" s="13" t="s">
        <v>220</v>
      </c>
      <c r="B517" s="10" t="s">
        <v>422</v>
      </c>
      <c r="C517" s="7">
        <v>343</v>
      </c>
      <c r="D517" s="7">
        <v>59</v>
      </c>
      <c r="E517" s="7">
        <v>23</v>
      </c>
      <c r="F517" s="7">
        <v>1.5</v>
      </c>
      <c r="G517" s="7">
        <v>4</v>
      </c>
      <c r="H517" s="10">
        <f>(C517*30)/100</f>
        <v>102.9</v>
      </c>
      <c r="I517" s="10">
        <f>(D517*30)/100</f>
        <v>17.7</v>
      </c>
      <c r="J517" s="10">
        <f>(E517*30)/100</f>
        <v>6.9</v>
      </c>
      <c r="K517" s="10">
        <f>(F517*30)/100</f>
        <v>0.45</v>
      </c>
      <c r="L517" s="10">
        <f>(G517*30)/100</f>
        <v>1.2</v>
      </c>
    </row>
    <row r="518" spans="1:12" x14ac:dyDescent="0.2">
      <c r="A518" s="13" t="s">
        <v>472</v>
      </c>
      <c r="B518" s="10" t="s">
        <v>422</v>
      </c>
      <c r="C518" s="7">
        <v>270</v>
      </c>
      <c r="D518" s="7">
        <v>25.46</v>
      </c>
      <c r="E518" s="7">
        <v>13.49</v>
      </c>
      <c r="F518" s="7">
        <v>12.9</v>
      </c>
      <c r="G518" s="7">
        <v>1.9</v>
      </c>
      <c r="H518" s="10">
        <f t="shared" ref="H518:L520" si="108">(C518*120)/100</f>
        <v>324</v>
      </c>
      <c r="I518" s="10">
        <f t="shared" si="108"/>
        <v>30.552000000000003</v>
      </c>
      <c r="J518" s="10">
        <f t="shared" si="108"/>
        <v>16.187999999999999</v>
      </c>
      <c r="K518" s="10">
        <f t="shared" si="108"/>
        <v>15.48</v>
      </c>
      <c r="L518" s="10">
        <f t="shared" si="108"/>
        <v>2.2799999999999998</v>
      </c>
    </row>
    <row r="519" spans="1:12" x14ac:dyDescent="0.2">
      <c r="A519" s="13" t="s">
        <v>221</v>
      </c>
      <c r="B519" s="10" t="s">
        <v>422</v>
      </c>
      <c r="C519" s="7">
        <v>220</v>
      </c>
      <c r="D519" s="7">
        <v>16.760000000000002</v>
      </c>
      <c r="E519" s="7">
        <v>13.8</v>
      </c>
      <c r="F519" s="7">
        <v>10.5</v>
      </c>
      <c r="G519" s="7">
        <v>0.8</v>
      </c>
      <c r="H519" s="10">
        <f t="shared" si="108"/>
        <v>264</v>
      </c>
      <c r="I519" s="10">
        <f t="shared" si="108"/>
        <v>20.112000000000002</v>
      </c>
      <c r="J519" s="10">
        <f t="shared" si="108"/>
        <v>16.559999999999999</v>
      </c>
      <c r="K519" s="10">
        <f t="shared" si="108"/>
        <v>12.6</v>
      </c>
      <c r="L519" s="10">
        <f t="shared" si="108"/>
        <v>0.96</v>
      </c>
    </row>
    <row r="520" spans="1:12" x14ac:dyDescent="0.2">
      <c r="A520" s="13" t="s">
        <v>473</v>
      </c>
      <c r="B520" s="10" t="s">
        <v>422</v>
      </c>
      <c r="C520" s="7">
        <v>282</v>
      </c>
      <c r="D520" s="7">
        <v>17.97</v>
      </c>
      <c r="E520" s="7">
        <v>16.239999999999998</v>
      </c>
      <c r="F520" s="7">
        <v>16.18</v>
      </c>
      <c r="G520" s="7">
        <v>0.9</v>
      </c>
      <c r="H520" s="10">
        <f t="shared" si="108"/>
        <v>338.4</v>
      </c>
      <c r="I520" s="10">
        <f t="shared" si="108"/>
        <v>21.563999999999997</v>
      </c>
      <c r="J520" s="10">
        <f t="shared" si="108"/>
        <v>19.487999999999996</v>
      </c>
      <c r="K520" s="10">
        <f t="shared" si="108"/>
        <v>19.416</v>
      </c>
      <c r="L520" s="10">
        <f t="shared" si="108"/>
        <v>1.08</v>
      </c>
    </row>
    <row r="521" spans="1:12" x14ac:dyDescent="0.2">
      <c r="A521" s="13" t="s">
        <v>222</v>
      </c>
      <c r="B521" s="10" t="s">
        <v>422</v>
      </c>
      <c r="C521" s="7">
        <v>401</v>
      </c>
      <c r="D521" s="7">
        <v>73</v>
      </c>
      <c r="E521" s="7">
        <v>12</v>
      </c>
      <c r="F521" s="7">
        <v>9</v>
      </c>
      <c r="G521" s="7">
        <v>7</v>
      </c>
      <c r="H521" s="10">
        <f t="shared" ref="H521:L526" si="109">(C521*15)/100</f>
        <v>60.15</v>
      </c>
      <c r="I521" s="10">
        <f t="shared" si="109"/>
        <v>10.95</v>
      </c>
      <c r="J521" s="10">
        <f t="shared" si="109"/>
        <v>1.8</v>
      </c>
      <c r="K521" s="10">
        <f t="shared" si="109"/>
        <v>1.35</v>
      </c>
      <c r="L521" s="10">
        <f t="shared" si="109"/>
        <v>1.05</v>
      </c>
    </row>
    <row r="522" spans="1:12" x14ac:dyDescent="0.2">
      <c r="A522" s="13" t="s">
        <v>223</v>
      </c>
      <c r="B522" s="10" t="s">
        <v>422</v>
      </c>
      <c r="C522" s="7">
        <v>303</v>
      </c>
      <c r="D522" s="7">
        <v>68</v>
      </c>
      <c r="E522" s="7">
        <v>7</v>
      </c>
      <c r="F522" s="7">
        <v>1</v>
      </c>
      <c r="G522" s="7">
        <v>9</v>
      </c>
      <c r="H522" s="10">
        <f t="shared" si="109"/>
        <v>45.45</v>
      </c>
      <c r="I522" s="10">
        <f t="shared" si="109"/>
        <v>10.199999999999999</v>
      </c>
      <c r="J522" s="10">
        <f t="shared" si="109"/>
        <v>1.05</v>
      </c>
      <c r="K522" s="10">
        <f t="shared" si="109"/>
        <v>0.15</v>
      </c>
      <c r="L522" s="10">
        <f t="shared" si="109"/>
        <v>1.35</v>
      </c>
    </row>
    <row r="523" spans="1:12" x14ac:dyDescent="0.2">
      <c r="A523" s="13" t="s">
        <v>224</v>
      </c>
      <c r="B523" s="10" t="s">
        <v>422</v>
      </c>
      <c r="C523" s="7">
        <v>422</v>
      </c>
      <c r="D523" s="7">
        <v>90</v>
      </c>
      <c r="E523" s="7">
        <v>8</v>
      </c>
      <c r="F523" s="7">
        <v>4.5</v>
      </c>
      <c r="G523" s="7">
        <v>8.5</v>
      </c>
      <c r="H523" s="10">
        <f t="shared" si="109"/>
        <v>63.3</v>
      </c>
      <c r="I523" s="10">
        <f t="shared" si="109"/>
        <v>13.5</v>
      </c>
      <c r="J523" s="10">
        <f t="shared" si="109"/>
        <v>1.2</v>
      </c>
      <c r="K523" s="10">
        <f t="shared" si="109"/>
        <v>0.67500000000000004</v>
      </c>
      <c r="L523" s="10">
        <f t="shared" si="109"/>
        <v>1.2749999999999999</v>
      </c>
    </row>
    <row r="524" spans="1:12" x14ac:dyDescent="0.2">
      <c r="A524" s="13" t="s">
        <v>225</v>
      </c>
      <c r="B524" s="10" t="s">
        <v>422</v>
      </c>
      <c r="C524" s="7">
        <v>447</v>
      </c>
      <c r="D524" s="7">
        <v>24</v>
      </c>
      <c r="E524" s="7">
        <v>37</v>
      </c>
      <c r="F524" s="7">
        <v>24</v>
      </c>
      <c r="G524" s="7">
        <v>12</v>
      </c>
      <c r="H524" s="10">
        <f t="shared" si="109"/>
        <v>67.05</v>
      </c>
      <c r="I524" s="10">
        <f t="shared" si="109"/>
        <v>3.6</v>
      </c>
      <c r="J524" s="10">
        <f t="shared" si="109"/>
        <v>5.55</v>
      </c>
      <c r="K524" s="10">
        <f t="shared" si="109"/>
        <v>3.6</v>
      </c>
      <c r="L524" s="10">
        <f t="shared" si="109"/>
        <v>1.8</v>
      </c>
    </row>
    <row r="525" spans="1:12" x14ac:dyDescent="0.2">
      <c r="A525" s="13" t="s">
        <v>226</v>
      </c>
      <c r="B525" s="10" t="s">
        <v>422</v>
      </c>
      <c r="C525" s="7">
        <v>318</v>
      </c>
      <c r="D525" s="7">
        <v>66</v>
      </c>
      <c r="E525" s="7">
        <v>13</v>
      </c>
      <c r="F525" s="7">
        <v>2</v>
      </c>
      <c r="G525" s="7">
        <v>10</v>
      </c>
      <c r="H525" s="10">
        <f t="shared" si="109"/>
        <v>47.7</v>
      </c>
      <c r="I525" s="10">
        <f t="shared" si="109"/>
        <v>9.9</v>
      </c>
      <c r="J525" s="10">
        <f t="shared" si="109"/>
        <v>1.95</v>
      </c>
      <c r="K525" s="10">
        <f t="shared" si="109"/>
        <v>0.3</v>
      </c>
      <c r="L525" s="10">
        <f t="shared" si="109"/>
        <v>1.5</v>
      </c>
    </row>
    <row r="526" spans="1:12" x14ac:dyDescent="0.2">
      <c r="A526" s="13" t="s">
        <v>227</v>
      </c>
      <c r="B526" s="10" t="s">
        <v>422</v>
      </c>
      <c r="C526" s="7">
        <v>337</v>
      </c>
      <c r="D526" s="7">
        <v>75</v>
      </c>
      <c r="E526" s="7">
        <v>11</v>
      </c>
      <c r="F526" s="7">
        <v>1</v>
      </c>
      <c r="G526" s="7">
        <v>3</v>
      </c>
      <c r="H526" s="10">
        <f t="shared" si="109"/>
        <v>50.55</v>
      </c>
      <c r="I526" s="10">
        <f t="shared" si="109"/>
        <v>11.25</v>
      </c>
      <c r="J526" s="10">
        <f t="shared" si="109"/>
        <v>1.65</v>
      </c>
      <c r="K526" s="10">
        <f t="shared" si="109"/>
        <v>0.15</v>
      </c>
      <c r="L526" s="10">
        <f t="shared" si="109"/>
        <v>0.45</v>
      </c>
    </row>
    <row r="527" spans="1:12" x14ac:dyDescent="0.2">
      <c r="A527" s="13" t="s">
        <v>552</v>
      </c>
      <c r="B527" s="10" t="s">
        <v>422</v>
      </c>
      <c r="C527" s="7">
        <v>209</v>
      </c>
      <c r="D527" s="7">
        <v>21</v>
      </c>
      <c r="E527" s="7">
        <v>4</v>
      </c>
      <c r="F527" s="7">
        <v>12</v>
      </c>
      <c r="G527" s="7">
        <v>0</v>
      </c>
      <c r="H527" s="10">
        <f t="shared" ref="H527:L528" si="110">(C527*120)/100</f>
        <v>250.8</v>
      </c>
      <c r="I527" s="10">
        <f t="shared" si="110"/>
        <v>25.2</v>
      </c>
      <c r="J527" s="10">
        <f t="shared" si="110"/>
        <v>4.8</v>
      </c>
      <c r="K527" s="10">
        <f t="shared" si="110"/>
        <v>14.4</v>
      </c>
      <c r="L527" s="10">
        <f t="shared" si="110"/>
        <v>0</v>
      </c>
    </row>
    <row r="528" spans="1:12" x14ac:dyDescent="0.2">
      <c r="A528" s="13" t="s">
        <v>553</v>
      </c>
      <c r="B528" s="10" t="s">
        <v>422</v>
      </c>
      <c r="C528" s="7">
        <v>140</v>
      </c>
      <c r="D528" s="7">
        <v>29</v>
      </c>
      <c r="E528" s="7">
        <v>2</v>
      </c>
      <c r="F528" s="7">
        <v>2</v>
      </c>
      <c r="G528" s="7">
        <v>0</v>
      </c>
      <c r="H528" s="10">
        <f t="shared" si="110"/>
        <v>168</v>
      </c>
      <c r="I528" s="10">
        <f t="shared" si="110"/>
        <v>34.799999999999997</v>
      </c>
      <c r="J528" s="10">
        <f t="shared" si="110"/>
        <v>2.4</v>
      </c>
      <c r="K528" s="10">
        <f t="shared" si="110"/>
        <v>2.4</v>
      </c>
      <c r="L528" s="10">
        <f t="shared" si="110"/>
        <v>0</v>
      </c>
    </row>
    <row r="529" spans="1:12" x14ac:dyDescent="0.2">
      <c r="A529" s="13" t="s">
        <v>232</v>
      </c>
      <c r="B529" s="10" t="s">
        <v>422</v>
      </c>
      <c r="C529" s="7">
        <v>213</v>
      </c>
      <c r="D529" s="7">
        <v>53</v>
      </c>
      <c r="E529" s="7">
        <v>4</v>
      </c>
      <c r="F529" s="7">
        <v>0</v>
      </c>
      <c r="G529" s="7">
        <v>18</v>
      </c>
      <c r="H529" s="10">
        <f>(C529*30)/100</f>
        <v>63.9</v>
      </c>
      <c r="I529" s="10">
        <f>(D529*30)/100</f>
        <v>15.9</v>
      </c>
      <c r="J529" s="10">
        <f>(E529*30)/100</f>
        <v>1.2</v>
      </c>
      <c r="K529" s="10">
        <f>(F529*30)/100</f>
        <v>0</v>
      </c>
      <c r="L529" s="10">
        <f>(G529*30)/100</f>
        <v>5.4</v>
      </c>
    </row>
    <row r="530" spans="1:12" x14ac:dyDescent="0.2">
      <c r="A530" s="13" t="s">
        <v>554</v>
      </c>
      <c r="B530" s="10" t="s">
        <v>422</v>
      </c>
      <c r="C530" s="7">
        <v>260</v>
      </c>
      <c r="D530" s="7">
        <v>19.86</v>
      </c>
      <c r="E530" s="7">
        <v>8.18</v>
      </c>
      <c r="F530" s="7">
        <v>17.78</v>
      </c>
      <c r="G530" s="7">
        <v>5.9</v>
      </c>
      <c r="H530" s="10">
        <f>(C530*15)/100</f>
        <v>39</v>
      </c>
      <c r="I530" s="10">
        <f>(D530*15)/100</f>
        <v>2.9789999999999996</v>
      </c>
      <c r="J530" s="10">
        <f>(E530*15)/100</f>
        <v>1.2269999999999999</v>
      </c>
      <c r="K530" s="10">
        <f>(F530*15)/100</f>
        <v>2.6670000000000003</v>
      </c>
      <c r="L530" s="10">
        <f>(G530*15)/100</f>
        <v>0.88500000000000001</v>
      </c>
    </row>
    <row r="531" spans="1:12" x14ac:dyDescent="0.2">
      <c r="A531" s="13" t="s">
        <v>555</v>
      </c>
      <c r="B531" s="10" t="s">
        <v>422</v>
      </c>
      <c r="C531" s="7">
        <v>52</v>
      </c>
      <c r="D531" s="7">
        <v>7.34</v>
      </c>
      <c r="E531" s="7">
        <v>3.59</v>
      </c>
      <c r="F531" s="7">
        <v>0.92</v>
      </c>
      <c r="G531" s="7">
        <v>0</v>
      </c>
      <c r="H531" s="10">
        <f>(C531*125)/100</f>
        <v>65</v>
      </c>
      <c r="I531" s="10">
        <f>(D531*125)/100</f>
        <v>9.1750000000000007</v>
      </c>
      <c r="J531" s="10">
        <f>(E531*125)/100</f>
        <v>4.4874999999999998</v>
      </c>
      <c r="K531" s="10">
        <f>(F531*125)/100</f>
        <v>1.1499999999999999</v>
      </c>
      <c r="L531" s="10">
        <f>(G531*125)/100</f>
        <v>0</v>
      </c>
    </row>
    <row r="532" spans="1:12" x14ac:dyDescent="0.2">
      <c r="A532" s="13" t="s">
        <v>556</v>
      </c>
      <c r="B532" s="10" t="s">
        <v>422</v>
      </c>
      <c r="C532" s="7">
        <v>131</v>
      </c>
      <c r="D532" s="7">
        <v>32</v>
      </c>
      <c r="E532" s="7">
        <v>0.4</v>
      </c>
      <c r="F532" s="7">
        <v>0</v>
      </c>
      <c r="G532" s="7">
        <v>0.7</v>
      </c>
      <c r="H532" s="10">
        <f>(C532*11)/100</f>
        <v>14.41</v>
      </c>
      <c r="I532" s="10">
        <f>(D532*11)/100</f>
        <v>3.52</v>
      </c>
      <c r="J532" s="10">
        <f>(E532*11)/100</f>
        <v>4.4000000000000004E-2</v>
      </c>
      <c r="K532" s="10">
        <f>(F532*11)/100</f>
        <v>0</v>
      </c>
      <c r="L532" s="10">
        <f>(G532*11)/100</f>
        <v>7.6999999999999999E-2</v>
      </c>
    </row>
    <row r="533" spans="1:12" x14ac:dyDescent="0.2">
      <c r="A533" s="13" t="s">
        <v>557</v>
      </c>
      <c r="B533" s="10" t="s">
        <v>422</v>
      </c>
      <c r="C533" s="7">
        <v>321</v>
      </c>
      <c r="D533" s="7">
        <v>54.4</v>
      </c>
      <c r="E533" s="7">
        <v>7.91</v>
      </c>
      <c r="F533" s="7">
        <v>8.6999999999999993</v>
      </c>
      <c r="G533" s="7">
        <v>0</v>
      </c>
      <c r="H533" s="10">
        <f t="shared" ref="H533:L534" si="111">(C533*15)/100</f>
        <v>48.15</v>
      </c>
      <c r="I533" s="10">
        <f t="shared" si="111"/>
        <v>8.16</v>
      </c>
      <c r="J533" s="10">
        <f t="shared" si="111"/>
        <v>1.1865000000000001</v>
      </c>
      <c r="K533" s="10">
        <f t="shared" si="111"/>
        <v>1.3049999999999999</v>
      </c>
      <c r="L533" s="10">
        <f t="shared" si="111"/>
        <v>0</v>
      </c>
    </row>
    <row r="534" spans="1:12" x14ac:dyDescent="0.2">
      <c r="A534" s="13" t="s">
        <v>558</v>
      </c>
      <c r="B534" s="10" t="s">
        <v>422</v>
      </c>
      <c r="C534" s="7">
        <v>500</v>
      </c>
      <c r="D534" s="7">
        <v>37</v>
      </c>
      <c r="E534" s="7">
        <v>25</v>
      </c>
      <c r="F534" s="7">
        <v>26</v>
      </c>
      <c r="G534" s="7">
        <v>0</v>
      </c>
      <c r="H534" s="10">
        <f t="shared" si="111"/>
        <v>75</v>
      </c>
      <c r="I534" s="10">
        <f t="shared" si="111"/>
        <v>5.55</v>
      </c>
      <c r="J534" s="10">
        <f t="shared" si="111"/>
        <v>3.75</v>
      </c>
      <c r="K534" s="10">
        <f t="shared" si="111"/>
        <v>3.9</v>
      </c>
      <c r="L534" s="10">
        <f t="shared" si="111"/>
        <v>0</v>
      </c>
    </row>
    <row r="535" spans="1:12" x14ac:dyDescent="0.2">
      <c r="A535" s="13" t="s">
        <v>479</v>
      </c>
      <c r="B535" s="10" t="s">
        <v>422</v>
      </c>
      <c r="C535" s="7">
        <v>115</v>
      </c>
      <c r="D535" s="7">
        <v>20.03</v>
      </c>
      <c r="E535" s="7">
        <v>8.98</v>
      </c>
      <c r="F535" s="7">
        <v>0.38</v>
      </c>
      <c r="G535" s="7">
        <v>7.9</v>
      </c>
      <c r="H535" s="11">
        <v>115</v>
      </c>
      <c r="I535" s="11">
        <v>20.03</v>
      </c>
      <c r="J535" s="11">
        <v>8.98</v>
      </c>
      <c r="K535" s="11">
        <v>0.38</v>
      </c>
      <c r="L535" s="11">
        <v>7.9</v>
      </c>
    </row>
    <row r="536" spans="1:12" x14ac:dyDescent="0.2">
      <c r="A536" s="13" t="s">
        <v>559</v>
      </c>
      <c r="B536" s="10" t="s">
        <v>422</v>
      </c>
      <c r="C536" s="7">
        <v>325</v>
      </c>
      <c r="D536" s="7">
        <v>41.22</v>
      </c>
      <c r="E536" s="7">
        <v>40.44</v>
      </c>
      <c r="F536" s="7">
        <v>7.61</v>
      </c>
      <c r="G536" s="7">
        <v>26.9</v>
      </c>
      <c r="H536" s="10">
        <f>(C536*15)/100</f>
        <v>48.75</v>
      </c>
      <c r="I536" s="10">
        <f>(D536*15)/100</f>
        <v>6.1829999999999998</v>
      </c>
      <c r="J536" s="10">
        <f>(E536*15)/100</f>
        <v>6.0659999999999989</v>
      </c>
      <c r="K536" s="10">
        <f>(F536*15)/100</f>
        <v>1.1415</v>
      </c>
      <c r="L536" s="10">
        <f>(G536*15)/100</f>
        <v>4.0350000000000001</v>
      </c>
    </row>
    <row r="537" spans="1:12" x14ac:dyDescent="0.2">
      <c r="A537" s="13" t="s">
        <v>246</v>
      </c>
      <c r="B537" s="10" t="s">
        <v>422</v>
      </c>
      <c r="C537" s="7">
        <v>370</v>
      </c>
      <c r="D537" s="7">
        <v>79</v>
      </c>
      <c r="E537" s="7">
        <v>14</v>
      </c>
      <c r="F537" s="7">
        <v>2</v>
      </c>
      <c r="G537" s="7">
        <v>3</v>
      </c>
      <c r="H537" s="10">
        <f>(C537*90)/100</f>
        <v>333</v>
      </c>
      <c r="I537" s="10">
        <f>(D537*90)/100</f>
        <v>71.099999999999994</v>
      </c>
      <c r="J537" s="10">
        <f>(E537*90)/100</f>
        <v>12.6</v>
      </c>
      <c r="K537" s="10">
        <f>(F537*90)/100</f>
        <v>1.8</v>
      </c>
      <c r="L537" s="10">
        <f>(G537*90)/100</f>
        <v>2.7</v>
      </c>
    </row>
    <row r="538" spans="1:12" x14ac:dyDescent="0.2">
      <c r="A538" s="13" t="s">
        <v>560</v>
      </c>
      <c r="B538" s="10" t="s">
        <v>422</v>
      </c>
      <c r="C538" s="7">
        <v>397</v>
      </c>
      <c r="D538" s="7">
        <v>42</v>
      </c>
      <c r="E538" s="7">
        <v>6</v>
      </c>
      <c r="F538" s="7">
        <v>23</v>
      </c>
      <c r="G538" s="7">
        <v>1</v>
      </c>
      <c r="H538" s="10">
        <f>(C538*27)/100</f>
        <v>107.19</v>
      </c>
      <c r="I538" s="10">
        <f>(D538*27)/100</f>
        <v>11.34</v>
      </c>
      <c r="J538" s="10">
        <f>(E538*27)/100</f>
        <v>1.62</v>
      </c>
      <c r="K538" s="10">
        <f>(F538*27)/100</f>
        <v>6.21</v>
      </c>
      <c r="L538" s="10">
        <f>(G538*27)/100</f>
        <v>0.27</v>
      </c>
    </row>
    <row r="539" spans="1:12" x14ac:dyDescent="0.2">
      <c r="A539" s="13" t="s">
        <v>561</v>
      </c>
      <c r="B539" s="10" t="s">
        <v>422</v>
      </c>
      <c r="C539" s="7">
        <v>214</v>
      </c>
      <c r="D539" s="7">
        <v>39.68</v>
      </c>
      <c r="E539" s="7">
        <v>3.5</v>
      </c>
      <c r="F539" s="7">
        <v>4.3099999999999996</v>
      </c>
      <c r="G539" s="7">
        <v>1.9</v>
      </c>
      <c r="H539" s="10">
        <f t="shared" ref="H539:L542" si="112">(C539*30)/100</f>
        <v>64.2</v>
      </c>
      <c r="I539" s="10">
        <f t="shared" si="112"/>
        <v>11.904000000000002</v>
      </c>
      <c r="J539" s="10">
        <f t="shared" si="112"/>
        <v>1.05</v>
      </c>
      <c r="K539" s="10">
        <f t="shared" si="112"/>
        <v>1.2929999999999999</v>
      </c>
      <c r="L539" s="10">
        <f t="shared" si="112"/>
        <v>0.56999999999999995</v>
      </c>
    </row>
    <row r="540" spans="1:12" x14ac:dyDescent="0.2">
      <c r="A540" s="13" t="s">
        <v>562</v>
      </c>
      <c r="B540" s="10" t="s">
        <v>422</v>
      </c>
      <c r="C540" s="7">
        <v>104</v>
      </c>
      <c r="D540" s="7">
        <v>19.5</v>
      </c>
      <c r="E540" s="7">
        <v>3.3</v>
      </c>
      <c r="F540" s="7">
        <v>0.78</v>
      </c>
      <c r="G540" s="7">
        <v>2.8</v>
      </c>
      <c r="H540" s="10">
        <f t="shared" si="112"/>
        <v>31.2</v>
      </c>
      <c r="I540" s="10">
        <f t="shared" si="112"/>
        <v>5.85</v>
      </c>
      <c r="J540" s="10">
        <f t="shared" si="112"/>
        <v>0.99</v>
      </c>
      <c r="K540" s="10">
        <f t="shared" si="112"/>
        <v>0.23400000000000001</v>
      </c>
      <c r="L540" s="10">
        <f t="shared" si="112"/>
        <v>0.84</v>
      </c>
    </row>
    <row r="541" spans="1:12" x14ac:dyDescent="0.2">
      <c r="A541" s="13" t="s">
        <v>247</v>
      </c>
      <c r="B541" s="10" t="s">
        <v>422</v>
      </c>
      <c r="C541" s="7">
        <v>318</v>
      </c>
      <c r="D541" s="7">
        <v>81.3</v>
      </c>
      <c r="E541" s="7">
        <v>1.8</v>
      </c>
      <c r="F541" s="7">
        <v>0.2</v>
      </c>
      <c r="G541" s="7">
        <v>0.1</v>
      </c>
      <c r="H541" s="10">
        <f t="shared" si="112"/>
        <v>95.4</v>
      </c>
      <c r="I541" s="10">
        <f t="shared" si="112"/>
        <v>24.39</v>
      </c>
      <c r="J541" s="10">
        <f t="shared" si="112"/>
        <v>0.54</v>
      </c>
      <c r="K541" s="10">
        <f t="shared" si="112"/>
        <v>0.06</v>
      </c>
      <c r="L541" s="10">
        <f t="shared" si="112"/>
        <v>0.03</v>
      </c>
    </row>
    <row r="542" spans="1:12" x14ac:dyDescent="0.2">
      <c r="A542" s="13" t="s">
        <v>563</v>
      </c>
      <c r="B542" s="10" t="s">
        <v>422</v>
      </c>
      <c r="C542" s="7">
        <v>902</v>
      </c>
      <c r="D542" s="7">
        <v>0</v>
      </c>
      <c r="E542" s="7">
        <v>0</v>
      </c>
      <c r="F542" s="7">
        <v>100</v>
      </c>
      <c r="G542" s="7">
        <v>0</v>
      </c>
      <c r="H542" s="10">
        <f t="shared" si="112"/>
        <v>270.60000000000002</v>
      </c>
      <c r="I542" s="10">
        <f t="shared" si="112"/>
        <v>0</v>
      </c>
      <c r="J542" s="10">
        <f t="shared" si="112"/>
        <v>0</v>
      </c>
      <c r="K542" s="10">
        <f t="shared" si="112"/>
        <v>30</v>
      </c>
      <c r="L542" s="10">
        <f t="shared" si="112"/>
        <v>0</v>
      </c>
    </row>
    <row r="543" spans="1:12" x14ac:dyDescent="0.2">
      <c r="A543" s="13" t="s">
        <v>564</v>
      </c>
      <c r="B543" s="10" t="s">
        <v>422</v>
      </c>
      <c r="C543" s="7">
        <v>717</v>
      </c>
      <c r="D543" s="7">
        <v>0.06</v>
      </c>
      <c r="E543" s="7">
        <v>0.85</v>
      </c>
      <c r="F543" s="7">
        <v>81.11</v>
      </c>
      <c r="G543" s="7">
        <v>0</v>
      </c>
      <c r="H543" s="10">
        <f>(C543*15)/100</f>
        <v>107.55</v>
      </c>
      <c r="I543" s="10">
        <f>(D543*15)/100</f>
        <v>8.9999999999999993E-3</v>
      </c>
      <c r="J543" s="10">
        <f>(E543*15)/100</f>
        <v>0.1275</v>
      </c>
      <c r="K543" s="10">
        <f>(F543*15)/100</f>
        <v>12.166500000000001</v>
      </c>
      <c r="L543" s="10">
        <f>(G543*15)/100</f>
        <v>0</v>
      </c>
    </row>
    <row r="544" spans="1:12" x14ac:dyDescent="0.2">
      <c r="A544" s="13" t="s">
        <v>481</v>
      </c>
      <c r="B544" s="10" t="s">
        <v>422</v>
      </c>
      <c r="C544" s="7">
        <v>243</v>
      </c>
      <c r="D544" s="7">
        <v>65.89</v>
      </c>
      <c r="E544" s="7">
        <v>0.93</v>
      </c>
      <c r="F544" s="7">
        <v>0.32</v>
      </c>
      <c r="G544" s="7">
        <v>8.6999999999999993</v>
      </c>
      <c r="H544" s="10">
        <f>(C544*30)/100</f>
        <v>72.900000000000006</v>
      </c>
      <c r="I544" s="10">
        <f>(D544*30)/100</f>
        <v>19.766999999999999</v>
      </c>
      <c r="J544" s="10">
        <f>(E544*30)/100</f>
        <v>0.27900000000000003</v>
      </c>
      <c r="K544" s="10">
        <f>(F544*30)/100</f>
        <v>9.6000000000000002E-2</v>
      </c>
      <c r="L544" s="10">
        <f>(G544*30)/100</f>
        <v>2.61</v>
      </c>
    </row>
    <row r="545" spans="1:12" x14ac:dyDescent="0.2">
      <c r="A545" s="13" t="s">
        <v>251</v>
      </c>
      <c r="B545" s="10" t="s">
        <v>422</v>
      </c>
      <c r="C545" s="7">
        <v>533</v>
      </c>
      <c r="D545" s="7">
        <v>0.86</v>
      </c>
      <c r="E545" s="7">
        <v>0.17</v>
      </c>
      <c r="F545" s="7">
        <v>59.81</v>
      </c>
      <c r="G545" s="7">
        <v>0</v>
      </c>
      <c r="H545" s="10">
        <f>(C545*15)/100</f>
        <v>79.95</v>
      </c>
      <c r="I545" s="10">
        <f>(D545*15)/100</f>
        <v>0.129</v>
      </c>
      <c r="J545" s="10">
        <f>(E545*15)/100</f>
        <v>2.5500000000000002E-2</v>
      </c>
      <c r="K545" s="10">
        <f>(F545*15)/100</f>
        <v>8.9715000000000007</v>
      </c>
      <c r="L545" s="10">
        <f>(G545*15)/100</f>
        <v>0</v>
      </c>
    </row>
    <row r="546" spans="1:12" x14ac:dyDescent="0.2">
      <c r="A546" s="13" t="s">
        <v>536</v>
      </c>
      <c r="B546" s="10" t="s">
        <v>422</v>
      </c>
      <c r="C546" s="7">
        <v>354</v>
      </c>
      <c r="D546" s="7">
        <v>15.23</v>
      </c>
      <c r="E546" s="7">
        <v>3.33</v>
      </c>
      <c r="F546" s="7">
        <v>33.49</v>
      </c>
      <c r="G546" s="7">
        <v>9</v>
      </c>
      <c r="H546" s="10">
        <f t="shared" ref="H546:L548" si="113">(C546*30)/100</f>
        <v>106.2</v>
      </c>
      <c r="I546" s="10">
        <f t="shared" si="113"/>
        <v>4.569</v>
      </c>
      <c r="J546" s="10">
        <f t="shared" si="113"/>
        <v>0.99900000000000011</v>
      </c>
      <c r="K546" s="10">
        <f t="shared" si="113"/>
        <v>10.047000000000001</v>
      </c>
      <c r="L546" s="10">
        <f t="shared" si="113"/>
        <v>2.7</v>
      </c>
    </row>
    <row r="547" spans="1:12" x14ac:dyDescent="0.2">
      <c r="A547" s="13" t="s">
        <v>252</v>
      </c>
      <c r="B547" s="10" t="s">
        <v>422</v>
      </c>
      <c r="C547" s="7">
        <v>680</v>
      </c>
      <c r="D547" s="7">
        <v>0.56999999999999995</v>
      </c>
      <c r="E547" s="7">
        <v>0.96</v>
      </c>
      <c r="F547" s="7">
        <v>74.849999999999994</v>
      </c>
      <c r="G547" s="7">
        <v>0</v>
      </c>
      <c r="H547" s="10">
        <f t="shared" si="113"/>
        <v>204</v>
      </c>
      <c r="I547" s="10">
        <f t="shared" si="113"/>
        <v>0.17099999999999999</v>
      </c>
      <c r="J547" s="10">
        <f t="shared" si="113"/>
        <v>0.28799999999999998</v>
      </c>
      <c r="K547" s="10">
        <f t="shared" si="113"/>
        <v>22.454999999999998</v>
      </c>
      <c r="L547" s="10">
        <f t="shared" si="113"/>
        <v>0</v>
      </c>
    </row>
    <row r="548" spans="1:12" x14ac:dyDescent="0.2">
      <c r="A548" s="13" t="s">
        <v>482</v>
      </c>
      <c r="B548" s="10" t="s">
        <v>422</v>
      </c>
      <c r="C548" s="7">
        <v>361</v>
      </c>
      <c r="D548" s="7">
        <v>0</v>
      </c>
      <c r="E548" s="7">
        <v>0.37</v>
      </c>
      <c r="F548" s="7">
        <v>40</v>
      </c>
      <c r="G548" s="7">
        <v>0</v>
      </c>
      <c r="H548" s="10">
        <f t="shared" si="113"/>
        <v>108.3</v>
      </c>
      <c r="I548" s="10">
        <f t="shared" si="113"/>
        <v>0</v>
      </c>
      <c r="J548" s="10">
        <f t="shared" si="113"/>
        <v>0.111</v>
      </c>
      <c r="K548" s="10">
        <f t="shared" si="113"/>
        <v>12</v>
      </c>
      <c r="L548" s="10">
        <f t="shared" si="113"/>
        <v>0</v>
      </c>
    </row>
    <row r="549" spans="1:12" x14ac:dyDescent="0.2">
      <c r="A549" s="13" t="s">
        <v>566</v>
      </c>
      <c r="B549" s="10" t="s">
        <v>422</v>
      </c>
      <c r="C549" s="7">
        <v>443</v>
      </c>
      <c r="D549" s="7">
        <v>49</v>
      </c>
      <c r="E549" s="7">
        <v>9</v>
      </c>
      <c r="F549" s="7">
        <v>25</v>
      </c>
      <c r="G549" s="7">
        <v>6</v>
      </c>
      <c r="H549" s="10">
        <f>(C549*15)/100</f>
        <v>66.45</v>
      </c>
      <c r="I549" s="10">
        <f>(D549*15)/100</f>
        <v>7.35</v>
      </c>
      <c r="J549" s="10">
        <f>(E549*15)/100</f>
        <v>1.35</v>
      </c>
      <c r="K549" s="10">
        <f>(F549*15)/100</f>
        <v>3.75</v>
      </c>
      <c r="L549" s="10">
        <f>(G549*15)/100</f>
        <v>0.9</v>
      </c>
    </row>
    <row r="550" spans="1:12" x14ac:dyDescent="0.2">
      <c r="A550" s="13" t="s">
        <v>567</v>
      </c>
      <c r="B550" s="10" t="s">
        <v>422</v>
      </c>
      <c r="C550" s="7">
        <v>84</v>
      </c>
      <c r="D550" s="7">
        <v>22</v>
      </c>
      <c r="E550" s="7">
        <v>0.4</v>
      </c>
      <c r="F550" s="7">
        <v>0</v>
      </c>
      <c r="G550" s="7">
        <v>1</v>
      </c>
      <c r="H550" s="10">
        <f>(C550*50)/100</f>
        <v>42</v>
      </c>
      <c r="I550" s="10">
        <f>(D550*50)/100</f>
        <v>11</v>
      </c>
      <c r="J550" s="10">
        <f>(E550*50)/100</f>
        <v>0.2</v>
      </c>
      <c r="K550" s="10">
        <f>(F550*50)/100</f>
        <v>0</v>
      </c>
      <c r="L550" s="10">
        <f>(G550*50)/100</f>
        <v>0.5</v>
      </c>
    </row>
    <row r="551" spans="1:12" x14ac:dyDescent="0.2">
      <c r="A551" s="13" t="s">
        <v>565</v>
      </c>
      <c r="B551" s="10" t="s">
        <v>422</v>
      </c>
      <c r="C551" s="7">
        <v>242</v>
      </c>
      <c r="D551" s="7">
        <v>62.8</v>
      </c>
      <c r="E551" s="7">
        <v>0.14000000000000001</v>
      </c>
      <c r="F551" s="7">
        <v>0.03</v>
      </c>
      <c r="G551" s="7">
        <v>0.6</v>
      </c>
      <c r="H551" s="10">
        <f>(C551*92)/100</f>
        <v>222.64</v>
      </c>
      <c r="I551" s="10">
        <f>(D551*92)/100</f>
        <v>57.775999999999996</v>
      </c>
      <c r="J551" s="10">
        <f>(E551*92)/100</f>
        <v>0.1288</v>
      </c>
      <c r="K551" s="10">
        <f>(F551*92)/100</f>
        <v>2.76E-2</v>
      </c>
      <c r="L551" s="10">
        <f>(G551*92)/100</f>
        <v>0.55199999999999994</v>
      </c>
    </row>
    <row r="552" spans="1:12" x14ac:dyDescent="0.2">
      <c r="A552" s="13" t="s">
        <v>568</v>
      </c>
      <c r="B552" s="10" t="s">
        <v>422</v>
      </c>
      <c r="C552" s="7">
        <v>278</v>
      </c>
      <c r="D552" s="7">
        <v>68.86</v>
      </c>
      <c r="E552" s="7">
        <v>0.37</v>
      </c>
      <c r="F552" s="7">
        <v>7.0000000000000007E-2</v>
      </c>
      <c r="G552" s="7">
        <v>1.1000000000000001</v>
      </c>
      <c r="H552" s="10">
        <f>(C552*30)/100</f>
        <v>83.4</v>
      </c>
      <c r="I552" s="10">
        <f>(D552*30)/100</f>
        <v>20.658000000000001</v>
      </c>
      <c r="J552" s="10">
        <f>(E552*30)/100</f>
        <v>0.111</v>
      </c>
      <c r="K552" s="10">
        <f>(F552*30)/100</f>
        <v>2.1000000000000001E-2</v>
      </c>
      <c r="L552" s="10">
        <f>(G552*30)/100</f>
        <v>0.33</v>
      </c>
    </row>
    <row r="553" spans="1:12" s="4" customFormat="1" x14ac:dyDescent="0.2">
      <c r="A553" s="13" t="s">
        <v>569</v>
      </c>
      <c r="B553" s="10" t="s">
        <v>422</v>
      </c>
      <c r="C553" s="7">
        <v>304</v>
      </c>
      <c r="D553" s="7">
        <v>82.4</v>
      </c>
      <c r="E553" s="7">
        <v>0.3</v>
      </c>
      <c r="F553" s="7">
        <v>0</v>
      </c>
      <c r="G553" s="7">
        <v>0.2</v>
      </c>
      <c r="H553" s="10">
        <f>(40*C553)/100</f>
        <v>121.6</v>
      </c>
      <c r="I553" s="10">
        <f>(40*D553)/100</f>
        <v>32.96</v>
      </c>
      <c r="J553" s="10">
        <f>(40*E553)/100</f>
        <v>0.12</v>
      </c>
      <c r="K553" s="10">
        <f>(40*F553)/100</f>
        <v>0</v>
      </c>
      <c r="L553" s="10">
        <f>(40*G553)/100</f>
        <v>0.08</v>
      </c>
    </row>
    <row r="554" spans="1:12" x14ac:dyDescent="0.2">
      <c r="A554" s="13" t="s">
        <v>570</v>
      </c>
      <c r="B554" s="10" t="s">
        <v>422</v>
      </c>
      <c r="C554" s="7">
        <v>198</v>
      </c>
      <c r="D554" s="7">
        <v>25.37</v>
      </c>
      <c r="E554" s="7">
        <v>12.79</v>
      </c>
      <c r="F554" s="7">
        <v>6.01</v>
      </c>
      <c r="G554" s="7">
        <v>5.4</v>
      </c>
      <c r="H554" s="10">
        <f>(C554*15)/100</f>
        <v>29.7</v>
      </c>
      <c r="I554" s="10">
        <f>(D554*15)/100</f>
        <v>3.8055000000000003</v>
      </c>
      <c r="J554" s="10">
        <f>(E554*15)/100</f>
        <v>1.9184999999999999</v>
      </c>
      <c r="K554" s="10">
        <f>(F554*15)/100</f>
        <v>0.90149999999999997</v>
      </c>
      <c r="L554" s="10">
        <f>(G554*15)/100</f>
        <v>0.81</v>
      </c>
    </row>
    <row r="555" spans="1:12" x14ac:dyDescent="0.2">
      <c r="A555" s="13" t="s">
        <v>571</v>
      </c>
      <c r="B555" s="10" t="s">
        <v>422</v>
      </c>
      <c r="C555" s="7">
        <v>60</v>
      </c>
      <c r="D555" s="7">
        <v>5.83</v>
      </c>
      <c r="E555" s="7">
        <v>3.74</v>
      </c>
      <c r="F555" s="7">
        <v>3.34</v>
      </c>
      <c r="G555" s="7">
        <v>4</v>
      </c>
      <c r="H555" s="10">
        <f>(C555*11)/100</f>
        <v>6.6</v>
      </c>
      <c r="I555" s="10">
        <f>(D555*11)/100</f>
        <v>0.64129999999999998</v>
      </c>
      <c r="J555" s="10">
        <f>(E555*11)/100</f>
        <v>0.41139999999999999</v>
      </c>
      <c r="K555" s="10">
        <f>(F555*11)/100</f>
        <v>0.36739999999999995</v>
      </c>
      <c r="L555" s="10">
        <f>(G555*11)/100</f>
        <v>0.44</v>
      </c>
    </row>
    <row r="556" spans="1:12" x14ac:dyDescent="0.2">
      <c r="A556" s="13" t="s">
        <v>259</v>
      </c>
      <c r="B556" s="10" t="s">
        <v>422</v>
      </c>
      <c r="C556" s="7">
        <v>209</v>
      </c>
      <c r="D556" s="7">
        <v>16.239999999999998</v>
      </c>
      <c r="E556" s="7">
        <v>4.3099999999999996</v>
      </c>
      <c r="F556" s="7">
        <v>14.97</v>
      </c>
      <c r="G556" s="7">
        <v>0.6</v>
      </c>
      <c r="H556" s="10">
        <f>(C556*70)/100</f>
        <v>146.30000000000001</v>
      </c>
      <c r="I556" s="10">
        <f>(D556*70)/100</f>
        <v>11.368</v>
      </c>
      <c r="J556" s="10">
        <f>(E556*70)/100</f>
        <v>3.0169999999999999</v>
      </c>
      <c r="K556" s="10">
        <f>(F556*70)/100</f>
        <v>10.479000000000001</v>
      </c>
      <c r="L556" s="10">
        <f>(G556*70)/100</f>
        <v>0.42</v>
      </c>
    </row>
    <row r="557" spans="1:12" x14ac:dyDescent="0.2">
      <c r="A557" s="13" t="s">
        <v>260</v>
      </c>
      <c r="B557" s="10" t="s">
        <v>422</v>
      </c>
      <c r="C557" s="7">
        <v>390</v>
      </c>
      <c r="D557" s="7">
        <v>50.81</v>
      </c>
      <c r="E557" s="7">
        <v>6.39</v>
      </c>
      <c r="F557" s="7">
        <v>18.2</v>
      </c>
      <c r="G557" s="7">
        <v>1.9</v>
      </c>
      <c r="H557" s="10">
        <f>(C557*75)/100</f>
        <v>292.5</v>
      </c>
      <c r="I557" s="10">
        <f>(D557*75)/100</f>
        <v>38.107500000000002</v>
      </c>
      <c r="J557" s="10">
        <f>(E557*75)/100</f>
        <v>4.7925000000000004</v>
      </c>
      <c r="K557" s="10">
        <f>(F557*75)/100</f>
        <v>13.65</v>
      </c>
      <c r="L557" s="10">
        <f>(G557*75)/100</f>
        <v>1.425</v>
      </c>
    </row>
    <row r="558" spans="1:12" x14ac:dyDescent="0.2">
      <c r="A558" s="13" t="s">
        <v>572</v>
      </c>
      <c r="B558" s="10" t="s">
        <v>422</v>
      </c>
      <c r="C558" s="7">
        <v>343</v>
      </c>
      <c r="D558" s="7">
        <v>34.909999999999997</v>
      </c>
      <c r="E558" s="7">
        <v>4.32</v>
      </c>
      <c r="F558" s="7">
        <v>21.5</v>
      </c>
      <c r="G558" s="7">
        <v>3.2</v>
      </c>
      <c r="H558" s="10">
        <v>346</v>
      </c>
      <c r="I558" s="10">
        <v>36.33</v>
      </c>
      <c r="J558" s="10">
        <v>9.1</v>
      </c>
      <c r="K558" s="10">
        <v>18.95</v>
      </c>
      <c r="L558" s="11">
        <v>3.2</v>
      </c>
    </row>
    <row r="559" spans="1:12" x14ac:dyDescent="0.2">
      <c r="A559" s="13" t="s">
        <v>264</v>
      </c>
      <c r="B559" s="10" t="s">
        <v>422</v>
      </c>
      <c r="C559" s="7">
        <v>654</v>
      </c>
      <c r="D559" s="7">
        <v>13.71</v>
      </c>
      <c r="E559" s="7">
        <v>15.23</v>
      </c>
      <c r="F559" s="7">
        <v>65.209999999999994</v>
      </c>
      <c r="G559" s="7">
        <v>6.7</v>
      </c>
      <c r="H559" s="10">
        <f t="shared" ref="H559:L562" si="114">(C559*30)/100</f>
        <v>196.2</v>
      </c>
      <c r="I559" s="10">
        <f t="shared" si="114"/>
        <v>4.1130000000000004</v>
      </c>
      <c r="J559" s="10">
        <f t="shared" si="114"/>
        <v>4.569</v>
      </c>
      <c r="K559" s="10">
        <f t="shared" si="114"/>
        <v>19.562999999999999</v>
      </c>
      <c r="L559" s="10">
        <f t="shared" si="114"/>
        <v>2.0099999999999998</v>
      </c>
    </row>
    <row r="560" spans="1:12" x14ac:dyDescent="0.2">
      <c r="A560" s="13" t="s">
        <v>265</v>
      </c>
      <c r="B560" s="10" t="s">
        <v>422</v>
      </c>
      <c r="C560" s="7">
        <v>659</v>
      </c>
      <c r="D560" s="7">
        <v>11.74</v>
      </c>
      <c r="E560" s="7">
        <v>14.32</v>
      </c>
      <c r="F560" s="7">
        <v>67.099999999999994</v>
      </c>
      <c r="G560" s="7">
        <v>7.5</v>
      </c>
      <c r="H560" s="10">
        <f t="shared" si="114"/>
        <v>197.7</v>
      </c>
      <c r="I560" s="10">
        <f t="shared" si="114"/>
        <v>3.5219999999999998</v>
      </c>
      <c r="J560" s="10">
        <f t="shared" si="114"/>
        <v>4.2960000000000003</v>
      </c>
      <c r="K560" s="10">
        <f t="shared" si="114"/>
        <v>20.13</v>
      </c>
      <c r="L560" s="10">
        <f t="shared" si="114"/>
        <v>2.25</v>
      </c>
    </row>
    <row r="561" spans="1:12" x14ac:dyDescent="0.2">
      <c r="A561" s="13" t="s">
        <v>266</v>
      </c>
      <c r="B561" s="10" t="s">
        <v>422</v>
      </c>
      <c r="C561" s="7">
        <v>716</v>
      </c>
      <c r="D561" s="7">
        <v>12.83</v>
      </c>
      <c r="E561" s="7">
        <v>7.79</v>
      </c>
      <c r="F561" s="7">
        <v>76.08</v>
      </c>
      <c r="G561" s="7">
        <v>8</v>
      </c>
      <c r="H561" s="10">
        <f t="shared" si="114"/>
        <v>214.8</v>
      </c>
      <c r="I561" s="10">
        <f t="shared" si="114"/>
        <v>3.8489999999999998</v>
      </c>
      <c r="J561" s="10">
        <f t="shared" si="114"/>
        <v>2.3369999999999997</v>
      </c>
      <c r="K561" s="10">
        <f t="shared" si="114"/>
        <v>22.824000000000002</v>
      </c>
      <c r="L561" s="10">
        <f t="shared" si="114"/>
        <v>2.4</v>
      </c>
    </row>
    <row r="562" spans="1:12" x14ac:dyDescent="0.2">
      <c r="A562" s="13" t="s">
        <v>267</v>
      </c>
      <c r="B562" s="10" t="s">
        <v>422</v>
      </c>
      <c r="C562" s="7">
        <v>691</v>
      </c>
      <c r="D562" s="7">
        <v>13.86</v>
      </c>
      <c r="E562" s="7">
        <v>9.17</v>
      </c>
      <c r="F562" s="7">
        <v>71.97</v>
      </c>
      <c r="G562" s="7">
        <v>9.6</v>
      </c>
      <c r="H562" s="10">
        <f t="shared" si="114"/>
        <v>207.3</v>
      </c>
      <c r="I562" s="10">
        <f t="shared" si="114"/>
        <v>4.1579999999999995</v>
      </c>
      <c r="J562" s="10">
        <f t="shared" si="114"/>
        <v>2.7510000000000003</v>
      </c>
      <c r="K562" s="10">
        <f t="shared" si="114"/>
        <v>21.590999999999998</v>
      </c>
      <c r="L562" s="10">
        <f t="shared" si="114"/>
        <v>2.88</v>
      </c>
    </row>
    <row r="563" spans="1:12" x14ac:dyDescent="0.2">
      <c r="A563" s="13" t="s">
        <v>269</v>
      </c>
      <c r="B563" s="10" t="s">
        <v>422</v>
      </c>
      <c r="C563" s="7">
        <v>133</v>
      </c>
      <c r="D563" s="7">
        <v>17.059999999999999</v>
      </c>
      <c r="E563" s="7">
        <v>2.36</v>
      </c>
      <c r="F563" s="7">
        <v>6.24</v>
      </c>
      <c r="G563" s="7">
        <v>1</v>
      </c>
      <c r="H563" s="10">
        <f t="shared" ref="H563:L565" si="115">(C563*90)/100</f>
        <v>119.7</v>
      </c>
      <c r="I563" s="10">
        <f t="shared" si="115"/>
        <v>15.353999999999999</v>
      </c>
      <c r="J563" s="10">
        <f t="shared" si="115"/>
        <v>2.1239999999999997</v>
      </c>
      <c r="K563" s="10">
        <f t="shared" si="115"/>
        <v>5.6160000000000005</v>
      </c>
      <c r="L563" s="10">
        <f t="shared" si="115"/>
        <v>0.9</v>
      </c>
    </row>
    <row r="564" spans="1:12" x14ac:dyDescent="0.2">
      <c r="A564" s="13" t="s">
        <v>271</v>
      </c>
      <c r="B564" s="10" t="s">
        <v>422</v>
      </c>
      <c r="C564" s="7">
        <v>142</v>
      </c>
      <c r="D564" s="7">
        <v>16.43</v>
      </c>
      <c r="E564" s="7">
        <v>8.0399999999999991</v>
      </c>
      <c r="F564" s="7">
        <v>4.68</v>
      </c>
      <c r="G564" s="7">
        <v>0.8</v>
      </c>
      <c r="H564" s="10">
        <f t="shared" si="115"/>
        <v>127.8</v>
      </c>
      <c r="I564" s="10">
        <f t="shared" si="115"/>
        <v>14.787000000000001</v>
      </c>
      <c r="J564" s="10">
        <f t="shared" si="115"/>
        <v>7.2359999999999989</v>
      </c>
      <c r="K564" s="10">
        <f t="shared" si="115"/>
        <v>4.2119999999999997</v>
      </c>
      <c r="L564" s="10">
        <f t="shared" si="115"/>
        <v>0.72</v>
      </c>
    </row>
    <row r="565" spans="1:12" x14ac:dyDescent="0.2">
      <c r="A565" s="13" t="s">
        <v>272</v>
      </c>
      <c r="B565" s="10" t="s">
        <v>422</v>
      </c>
      <c r="C565" s="7">
        <v>270</v>
      </c>
      <c r="D565" s="7">
        <v>16.739999999999998</v>
      </c>
      <c r="E565" s="7">
        <v>21.71</v>
      </c>
      <c r="F565" s="7">
        <v>12.54</v>
      </c>
      <c r="G565" s="7">
        <v>0.5</v>
      </c>
      <c r="H565" s="10">
        <f t="shared" si="115"/>
        <v>243</v>
      </c>
      <c r="I565" s="10">
        <f t="shared" si="115"/>
        <v>15.065999999999999</v>
      </c>
      <c r="J565" s="10">
        <f t="shared" si="115"/>
        <v>19.539000000000001</v>
      </c>
      <c r="K565" s="10">
        <f t="shared" si="115"/>
        <v>11.286</v>
      </c>
      <c r="L565" s="10">
        <f t="shared" si="115"/>
        <v>0.45</v>
      </c>
    </row>
    <row r="566" spans="1:12" x14ac:dyDescent="0.2">
      <c r="A566" s="13" t="s">
        <v>276</v>
      </c>
      <c r="B566" s="10" t="s">
        <v>422</v>
      </c>
      <c r="C566" s="7">
        <v>438</v>
      </c>
      <c r="D566" s="7">
        <v>74.180000000000007</v>
      </c>
      <c r="E566" s="7">
        <v>10.19</v>
      </c>
      <c r="F566" s="7">
        <v>11.19</v>
      </c>
      <c r="G566" s="7">
        <v>4.9000000000000004</v>
      </c>
      <c r="H566" s="10">
        <f t="shared" ref="H566:H580" si="116">(C566*30)/100</f>
        <v>131.4</v>
      </c>
      <c r="I566" s="10">
        <f t="shared" ref="I566:I580" si="117">(D566*30)/100</f>
        <v>22.254000000000001</v>
      </c>
      <c r="J566" s="10">
        <f t="shared" ref="J566:J580" si="118">(E566*30)/100</f>
        <v>3.0569999999999999</v>
      </c>
      <c r="K566" s="10">
        <f t="shared" ref="K566:K580" si="119">(F566*30)/100</f>
        <v>3.3569999999999998</v>
      </c>
      <c r="L566" s="10">
        <f t="shared" ref="L566:L580" si="120">(G566*30)/100</f>
        <v>1.47</v>
      </c>
    </row>
    <row r="567" spans="1:12" x14ac:dyDescent="0.2">
      <c r="A567" s="13" t="s">
        <v>277</v>
      </c>
      <c r="B567" s="10" t="s">
        <v>422</v>
      </c>
      <c r="C567" s="7">
        <v>538</v>
      </c>
      <c r="D567" s="7">
        <v>55.99</v>
      </c>
      <c r="E567" s="7">
        <v>8.69</v>
      </c>
      <c r="F567" s="7">
        <v>31.07</v>
      </c>
      <c r="G567" s="7">
        <v>10.1</v>
      </c>
      <c r="H567" s="10">
        <f t="shared" si="116"/>
        <v>161.4</v>
      </c>
      <c r="I567" s="10">
        <f t="shared" si="117"/>
        <v>16.797000000000001</v>
      </c>
      <c r="J567" s="10">
        <f t="shared" si="118"/>
        <v>2.6069999999999998</v>
      </c>
      <c r="K567" s="10">
        <f t="shared" si="119"/>
        <v>9.3209999999999997</v>
      </c>
      <c r="L567" s="10">
        <f t="shared" si="120"/>
        <v>3.03</v>
      </c>
    </row>
    <row r="568" spans="1:12" x14ac:dyDescent="0.2">
      <c r="A568" s="13" t="s">
        <v>573</v>
      </c>
      <c r="B568" s="10" t="s">
        <v>422</v>
      </c>
      <c r="C568" s="7">
        <v>266</v>
      </c>
      <c r="D568" s="7">
        <v>49.42</v>
      </c>
      <c r="E568" s="7">
        <v>8.85</v>
      </c>
      <c r="F568" s="7">
        <v>3.33</v>
      </c>
      <c r="G568" s="7">
        <v>2.7</v>
      </c>
      <c r="H568" s="10">
        <f t="shared" si="116"/>
        <v>79.8</v>
      </c>
      <c r="I568" s="10">
        <f t="shared" si="117"/>
        <v>14.826000000000001</v>
      </c>
      <c r="J568" s="10">
        <f t="shared" si="118"/>
        <v>2.6549999999999998</v>
      </c>
      <c r="K568" s="10">
        <f t="shared" si="119"/>
        <v>0.99900000000000011</v>
      </c>
      <c r="L568" s="10">
        <f t="shared" si="120"/>
        <v>0.81</v>
      </c>
    </row>
    <row r="569" spans="1:12" x14ac:dyDescent="0.2">
      <c r="A569" s="13" t="s">
        <v>574</v>
      </c>
      <c r="B569" s="10" t="s">
        <v>422</v>
      </c>
      <c r="C569" s="7">
        <v>297</v>
      </c>
      <c r="D569" s="7">
        <v>65</v>
      </c>
      <c r="E569" s="7">
        <v>10</v>
      </c>
      <c r="F569" s="7">
        <v>2</v>
      </c>
      <c r="G569" s="7">
        <v>3</v>
      </c>
      <c r="H569" s="10">
        <f t="shared" si="116"/>
        <v>89.1</v>
      </c>
      <c r="I569" s="10">
        <f t="shared" si="117"/>
        <v>19.5</v>
      </c>
      <c r="J569" s="10">
        <f t="shared" si="118"/>
        <v>3</v>
      </c>
      <c r="K569" s="10">
        <f t="shared" si="119"/>
        <v>0.6</v>
      </c>
      <c r="L569" s="10">
        <f t="shared" si="120"/>
        <v>0.9</v>
      </c>
    </row>
    <row r="570" spans="1:12" x14ac:dyDescent="0.2">
      <c r="A570" s="13" t="s">
        <v>575</v>
      </c>
      <c r="B570" s="10" t="s">
        <v>422</v>
      </c>
      <c r="C570" s="7">
        <v>285</v>
      </c>
      <c r="D570" s="7">
        <v>53.08</v>
      </c>
      <c r="E570" s="7">
        <v>9.34</v>
      </c>
      <c r="F570" s="7">
        <v>3.63</v>
      </c>
      <c r="G570" s="7">
        <v>6.4</v>
      </c>
      <c r="H570" s="10">
        <f t="shared" si="116"/>
        <v>85.5</v>
      </c>
      <c r="I570" s="10">
        <f t="shared" si="117"/>
        <v>15.923999999999999</v>
      </c>
      <c r="J570" s="10">
        <f t="shared" si="118"/>
        <v>2.802</v>
      </c>
      <c r="K570" s="10">
        <f t="shared" si="119"/>
        <v>1.089</v>
      </c>
      <c r="L570" s="10">
        <f t="shared" si="120"/>
        <v>1.92</v>
      </c>
    </row>
    <row r="571" spans="1:12" x14ac:dyDescent="0.2">
      <c r="A571" s="13" t="s">
        <v>576</v>
      </c>
      <c r="B571" s="10" t="s">
        <v>422</v>
      </c>
      <c r="C571" s="7">
        <v>392</v>
      </c>
      <c r="D571" s="7">
        <v>49.72</v>
      </c>
      <c r="E571" s="7">
        <v>6.49</v>
      </c>
      <c r="F571" s="7">
        <v>19.239999999999998</v>
      </c>
      <c r="G571" s="7">
        <v>1.3</v>
      </c>
      <c r="H571" s="10">
        <f t="shared" si="116"/>
        <v>117.6</v>
      </c>
      <c r="I571" s="10">
        <f t="shared" si="117"/>
        <v>14.915999999999999</v>
      </c>
      <c r="J571" s="10">
        <f t="shared" si="118"/>
        <v>1.9470000000000001</v>
      </c>
      <c r="K571" s="10">
        <f t="shared" si="119"/>
        <v>5.7719999999999994</v>
      </c>
      <c r="L571" s="10">
        <f t="shared" si="120"/>
        <v>0.39</v>
      </c>
    </row>
    <row r="572" spans="1:12" x14ac:dyDescent="0.2">
      <c r="A572" s="12" t="s">
        <v>577</v>
      </c>
      <c r="B572" s="8" t="s">
        <v>422</v>
      </c>
      <c r="C572" s="9">
        <v>239</v>
      </c>
      <c r="D572" s="9">
        <v>49.1</v>
      </c>
      <c r="E572" s="9">
        <v>8.33</v>
      </c>
      <c r="F572" s="9">
        <v>1.04</v>
      </c>
      <c r="G572" s="9">
        <v>4.2</v>
      </c>
      <c r="H572" s="10">
        <f t="shared" si="116"/>
        <v>71.7</v>
      </c>
      <c r="I572" s="10">
        <f t="shared" si="117"/>
        <v>14.73</v>
      </c>
      <c r="J572" s="10">
        <f t="shared" si="118"/>
        <v>2.4990000000000001</v>
      </c>
      <c r="K572" s="10">
        <f t="shared" si="119"/>
        <v>0.31200000000000006</v>
      </c>
      <c r="L572" s="10">
        <f t="shared" si="120"/>
        <v>1.26</v>
      </c>
    </row>
    <row r="573" spans="1:12" x14ac:dyDescent="0.2">
      <c r="A573" s="13" t="s">
        <v>578</v>
      </c>
      <c r="B573" s="10" t="s">
        <v>422</v>
      </c>
      <c r="C573" s="7">
        <v>272</v>
      </c>
      <c r="D573" s="7">
        <v>51.88</v>
      </c>
      <c r="E573" s="7">
        <v>10.75</v>
      </c>
      <c r="F573" s="7">
        <v>2.42</v>
      </c>
      <c r="G573" s="7">
        <v>2.2000000000000002</v>
      </c>
      <c r="H573" s="10">
        <f t="shared" si="116"/>
        <v>81.599999999999994</v>
      </c>
      <c r="I573" s="10">
        <f t="shared" si="117"/>
        <v>15.564</v>
      </c>
      <c r="J573" s="10">
        <f t="shared" si="118"/>
        <v>3.2250000000000001</v>
      </c>
      <c r="K573" s="10">
        <f t="shared" si="119"/>
        <v>0.72599999999999998</v>
      </c>
      <c r="L573" s="10">
        <f t="shared" si="120"/>
        <v>0.66</v>
      </c>
    </row>
    <row r="574" spans="1:12" x14ac:dyDescent="0.2">
      <c r="A574" s="13" t="s">
        <v>579</v>
      </c>
      <c r="B574" s="10" t="s">
        <v>422</v>
      </c>
      <c r="C574" s="7">
        <v>252</v>
      </c>
      <c r="D574" s="7">
        <v>42.71</v>
      </c>
      <c r="E574" s="7">
        <v>12.45</v>
      </c>
      <c r="F574" s="7">
        <v>3.5</v>
      </c>
      <c r="G574" s="7">
        <v>6</v>
      </c>
      <c r="H574" s="10">
        <f t="shared" si="116"/>
        <v>75.599999999999994</v>
      </c>
      <c r="I574" s="10">
        <f t="shared" si="117"/>
        <v>12.812999999999999</v>
      </c>
      <c r="J574" s="10">
        <f t="shared" si="118"/>
        <v>3.7349999999999999</v>
      </c>
      <c r="K574" s="10">
        <f t="shared" si="119"/>
        <v>1.05</v>
      </c>
      <c r="L574" s="10">
        <f t="shared" si="120"/>
        <v>1.8</v>
      </c>
    </row>
    <row r="575" spans="1:12" x14ac:dyDescent="0.2">
      <c r="A575" s="13" t="s">
        <v>580</v>
      </c>
      <c r="B575" s="10" t="s">
        <v>422</v>
      </c>
      <c r="C575" s="7">
        <v>265</v>
      </c>
      <c r="D575" s="7">
        <v>43.34</v>
      </c>
      <c r="E575" s="7">
        <v>13.36</v>
      </c>
      <c r="F575" s="7">
        <v>4.2300000000000004</v>
      </c>
      <c r="G575" s="7">
        <v>7.4</v>
      </c>
      <c r="H575" s="10">
        <f t="shared" si="116"/>
        <v>79.5</v>
      </c>
      <c r="I575" s="10">
        <f t="shared" si="117"/>
        <v>13.002000000000001</v>
      </c>
      <c r="J575" s="10">
        <f t="shared" si="118"/>
        <v>4.0079999999999991</v>
      </c>
      <c r="K575" s="10">
        <f t="shared" si="119"/>
        <v>1.2690000000000001</v>
      </c>
      <c r="L575" s="10">
        <f t="shared" si="120"/>
        <v>2.2200000000000002</v>
      </c>
    </row>
    <row r="576" spans="1:12" x14ac:dyDescent="0.2">
      <c r="A576" s="13" t="s">
        <v>581</v>
      </c>
      <c r="B576" s="10" t="s">
        <v>422</v>
      </c>
      <c r="C576" s="7">
        <v>302</v>
      </c>
      <c r="D576" s="7">
        <v>61.21</v>
      </c>
      <c r="E576" s="7">
        <v>10</v>
      </c>
      <c r="F576" s="7">
        <v>1.32</v>
      </c>
      <c r="G576" s="7">
        <v>2.4</v>
      </c>
      <c r="H576" s="10">
        <f t="shared" si="116"/>
        <v>90.6</v>
      </c>
      <c r="I576" s="10">
        <f t="shared" si="117"/>
        <v>18.363</v>
      </c>
      <c r="J576" s="10">
        <f t="shared" si="118"/>
        <v>3</v>
      </c>
      <c r="K576" s="10">
        <f t="shared" si="119"/>
        <v>0.39600000000000002</v>
      </c>
      <c r="L576" s="10">
        <f t="shared" si="120"/>
        <v>0.72</v>
      </c>
    </row>
    <row r="577" spans="1:12" x14ac:dyDescent="0.2">
      <c r="A577" s="13" t="s">
        <v>582</v>
      </c>
      <c r="B577" s="10" t="s">
        <v>422</v>
      </c>
      <c r="C577" s="7">
        <v>248</v>
      </c>
      <c r="D577" s="7">
        <v>45.78</v>
      </c>
      <c r="E577" s="7">
        <v>4.3099999999999996</v>
      </c>
      <c r="F577" s="7">
        <v>5.24</v>
      </c>
      <c r="G577" s="7">
        <v>4.3</v>
      </c>
      <c r="H577" s="10">
        <f t="shared" si="116"/>
        <v>74.400000000000006</v>
      </c>
      <c r="I577" s="10">
        <f t="shared" si="117"/>
        <v>13.734000000000002</v>
      </c>
      <c r="J577" s="10">
        <f t="shared" si="118"/>
        <v>1.2929999999999999</v>
      </c>
      <c r="K577" s="10">
        <f t="shared" si="119"/>
        <v>1.5720000000000001</v>
      </c>
      <c r="L577" s="10">
        <f t="shared" si="120"/>
        <v>1.29</v>
      </c>
    </row>
    <row r="578" spans="1:12" x14ac:dyDescent="0.2">
      <c r="A578" s="13" t="s">
        <v>583</v>
      </c>
      <c r="B578" s="10" t="s">
        <v>422</v>
      </c>
      <c r="C578" s="7">
        <v>299</v>
      </c>
      <c r="D578" s="7">
        <v>53.89</v>
      </c>
      <c r="E578" s="7">
        <v>9.33</v>
      </c>
      <c r="F578" s="7">
        <v>4.8899999999999997</v>
      </c>
      <c r="G578" s="7">
        <v>4.4000000000000004</v>
      </c>
      <c r="H578" s="10">
        <f t="shared" si="116"/>
        <v>89.7</v>
      </c>
      <c r="I578" s="10">
        <f t="shared" si="117"/>
        <v>16.167000000000002</v>
      </c>
      <c r="J578" s="10">
        <f t="shared" si="118"/>
        <v>2.7989999999999999</v>
      </c>
      <c r="K578" s="10">
        <f t="shared" si="119"/>
        <v>1.4669999999999999</v>
      </c>
      <c r="L578" s="10">
        <f t="shared" si="120"/>
        <v>1.32</v>
      </c>
    </row>
    <row r="579" spans="1:12" x14ac:dyDescent="0.2">
      <c r="A579" s="13" t="s">
        <v>584</v>
      </c>
      <c r="B579" s="10" t="s">
        <v>422</v>
      </c>
      <c r="C579" s="7">
        <v>100</v>
      </c>
      <c r="D579" s="7">
        <v>23.52</v>
      </c>
      <c r="E579" s="7">
        <v>1</v>
      </c>
      <c r="F579" s="7">
        <v>0.2</v>
      </c>
      <c r="G579" s="7">
        <v>2.7</v>
      </c>
      <c r="H579" s="10">
        <f t="shared" si="116"/>
        <v>30</v>
      </c>
      <c r="I579" s="10">
        <f t="shared" si="117"/>
        <v>7.056</v>
      </c>
      <c r="J579" s="10">
        <f t="shared" si="118"/>
        <v>0.3</v>
      </c>
      <c r="K579" s="10">
        <f t="shared" si="119"/>
        <v>0.06</v>
      </c>
      <c r="L579" s="10">
        <f t="shared" si="120"/>
        <v>0.81</v>
      </c>
    </row>
    <row r="580" spans="1:12" x14ac:dyDescent="0.2">
      <c r="A580" s="13" t="s">
        <v>279</v>
      </c>
      <c r="B580" s="10" t="s">
        <v>422</v>
      </c>
      <c r="C580" s="7">
        <v>299</v>
      </c>
      <c r="D580" s="7">
        <v>79.180000000000007</v>
      </c>
      <c r="E580" s="7">
        <v>3.07</v>
      </c>
      <c r="F580" s="7">
        <v>0.46</v>
      </c>
      <c r="G580" s="7">
        <v>3.7</v>
      </c>
      <c r="H580" s="10">
        <f t="shared" si="116"/>
        <v>89.7</v>
      </c>
      <c r="I580" s="10">
        <f t="shared" si="117"/>
        <v>23.754000000000001</v>
      </c>
      <c r="J580" s="10">
        <f t="shared" si="118"/>
        <v>0.92099999999999993</v>
      </c>
      <c r="K580" s="10">
        <f t="shared" si="119"/>
        <v>0.13800000000000001</v>
      </c>
      <c r="L580" s="10">
        <f t="shared" si="120"/>
        <v>1.1100000000000001</v>
      </c>
    </row>
    <row r="581" spans="1:12" x14ac:dyDescent="0.2">
      <c r="A581" s="13" t="s">
        <v>280</v>
      </c>
      <c r="B581" s="10" t="s">
        <v>422</v>
      </c>
      <c r="C581" s="7">
        <v>157</v>
      </c>
      <c r="D581" s="7">
        <v>30.68</v>
      </c>
      <c r="E581" s="7">
        <v>5.76</v>
      </c>
      <c r="F581" s="7">
        <v>0.92</v>
      </c>
      <c r="G581" s="7">
        <v>1.8</v>
      </c>
      <c r="H581" s="10">
        <f t="shared" ref="H581:H589" si="121">(C581*90)/100</f>
        <v>141.30000000000001</v>
      </c>
      <c r="I581" s="10">
        <f t="shared" ref="I581:I589" si="122">(D581*90)/100</f>
        <v>27.611999999999998</v>
      </c>
      <c r="J581" s="10">
        <f t="shared" ref="J581:J589" si="123">(E581*90)/100</f>
        <v>5.1840000000000002</v>
      </c>
      <c r="K581" s="10">
        <f t="shared" ref="K581:K589" si="124">(F581*90)/100</f>
        <v>0.82799999999999996</v>
      </c>
      <c r="L581" s="10">
        <f t="shared" ref="L581:L589" si="125">(G581*90)/100</f>
        <v>1.62</v>
      </c>
    </row>
    <row r="582" spans="1:12" x14ac:dyDescent="0.2">
      <c r="A582" s="13" t="s">
        <v>281</v>
      </c>
      <c r="B582" s="10" t="s">
        <v>422</v>
      </c>
      <c r="C582" s="7">
        <v>87</v>
      </c>
      <c r="D582" s="7">
        <v>14.44</v>
      </c>
      <c r="E582" s="7">
        <v>2.46</v>
      </c>
      <c r="F582" s="7">
        <v>2.23</v>
      </c>
      <c r="G582" s="7">
        <v>0.4</v>
      </c>
      <c r="H582" s="10">
        <f t="shared" si="121"/>
        <v>78.3</v>
      </c>
      <c r="I582" s="10">
        <f t="shared" si="122"/>
        <v>12.995999999999999</v>
      </c>
      <c r="J582" s="10">
        <f t="shared" si="123"/>
        <v>2.214</v>
      </c>
      <c r="K582" s="10">
        <f t="shared" si="124"/>
        <v>2.0069999999999997</v>
      </c>
      <c r="L582" s="10">
        <f t="shared" si="125"/>
        <v>0.36</v>
      </c>
    </row>
    <row r="583" spans="1:12" x14ac:dyDescent="0.2">
      <c r="A583" s="13" t="s">
        <v>282</v>
      </c>
      <c r="B583" s="10" t="s">
        <v>422</v>
      </c>
      <c r="C583" s="7">
        <v>292</v>
      </c>
      <c r="D583" s="7">
        <v>46.13</v>
      </c>
      <c r="E583" s="7">
        <v>2.23</v>
      </c>
      <c r="F583" s="7">
        <v>10.9</v>
      </c>
      <c r="G583" s="7">
        <v>6.1</v>
      </c>
      <c r="H583" s="10">
        <f t="shared" si="121"/>
        <v>262.8</v>
      </c>
      <c r="I583" s="10">
        <f t="shared" si="122"/>
        <v>41.516999999999996</v>
      </c>
      <c r="J583" s="10">
        <f t="shared" si="123"/>
        <v>2.0069999999999997</v>
      </c>
      <c r="K583" s="10">
        <f t="shared" si="124"/>
        <v>9.81</v>
      </c>
      <c r="L583" s="10">
        <f t="shared" si="125"/>
        <v>5.49</v>
      </c>
    </row>
    <row r="584" spans="1:12" x14ac:dyDescent="0.2">
      <c r="A584" s="13" t="s">
        <v>283</v>
      </c>
      <c r="B584" s="10" t="s">
        <v>422</v>
      </c>
      <c r="C584" s="7">
        <v>179</v>
      </c>
      <c r="D584" s="7">
        <v>38.049999999999997</v>
      </c>
      <c r="E584" s="7">
        <v>3.2</v>
      </c>
      <c r="F584" s="7">
        <v>1</v>
      </c>
      <c r="G584" s="7">
        <v>1.4</v>
      </c>
      <c r="H584" s="10">
        <f t="shared" si="121"/>
        <v>161.1</v>
      </c>
      <c r="I584" s="10">
        <f t="shared" si="122"/>
        <v>34.244999999999997</v>
      </c>
      <c r="J584" s="10">
        <f t="shared" si="123"/>
        <v>2.88</v>
      </c>
      <c r="K584" s="10">
        <f t="shared" si="124"/>
        <v>0.9</v>
      </c>
      <c r="L584" s="10">
        <f t="shared" si="125"/>
        <v>1.2599999999999998</v>
      </c>
    </row>
    <row r="585" spans="1:12" x14ac:dyDescent="0.2">
      <c r="A585" s="13" t="s">
        <v>286</v>
      </c>
      <c r="B585" s="10" t="s">
        <v>422</v>
      </c>
      <c r="C585" s="7">
        <v>206</v>
      </c>
      <c r="D585" s="7">
        <v>46.1</v>
      </c>
      <c r="E585" s="7">
        <v>4.3</v>
      </c>
      <c r="F585" s="7">
        <v>0.1</v>
      </c>
      <c r="G585" s="7">
        <v>7.9</v>
      </c>
      <c r="H585" s="10">
        <f t="shared" si="121"/>
        <v>185.4</v>
      </c>
      <c r="I585" s="10">
        <f t="shared" si="122"/>
        <v>41.49</v>
      </c>
      <c r="J585" s="10">
        <f t="shared" si="123"/>
        <v>3.87</v>
      </c>
      <c r="K585" s="10">
        <f t="shared" si="124"/>
        <v>0.09</v>
      </c>
      <c r="L585" s="10">
        <f t="shared" si="125"/>
        <v>7.11</v>
      </c>
    </row>
    <row r="586" spans="1:12" x14ac:dyDescent="0.2">
      <c r="A586" s="13" t="s">
        <v>287</v>
      </c>
      <c r="B586" s="10" t="s">
        <v>422</v>
      </c>
      <c r="C586" s="7">
        <v>125</v>
      </c>
      <c r="D586" s="7">
        <v>20.45</v>
      </c>
      <c r="E586" s="7">
        <v>1.87</v>
      </c>
      <c r="F586" s="7">
        <v>4.1900000000000004</v>
      </c>
      <c r="G586" s="7">
        <v>1.4</v>
      </c>
      <c r="H586" s="10">
        <f t="shared" si="121"/>
        <v>112.5</v>
      </c>
      <c r="I586" s="10">
        <f t="shared" si="122"/>
        <v>18.405000000000001</v>
      </c>
      <c r="J586" s="10">
        <f t="shared" si="123"/>
        <v>1.6830000000000001</v>
      </c>
      <c r="K586" s="10">
        <f t="shared" si="124"/>
        <v>3.7710000000000004</v>
      </c>
      <c r="L586" s="10">
        <f t="shared" si="125"/>
        <v>1.2599999999999998</v>
      </c>
    </row>
    <row r="587" spans="1:12" x14ac:dyDescent="0.2">
      <c r="A587" s="13" t="s">
        <v>288</v>
      </c>
      <c r="B587" s="10" t="s">
        <v>422</v>
      </c>
      <c r="C587" s="7">
        <v>529</v>
      </c>
      <c r="D587" s="7">
        <v>56.54</v>
      </c>
      <c r="E587" s="7">
        <v>2.92</v>
      </c>
      <c r="F587" s="7">
        <v>32.19</v>
      </c>
      <c r="G587" s="7">
        <v>8.8000000000000007</v>
      </c>
      <c r="H587" s="10">
        <f t="shared" si="121"/>
        <v>476.1</v>
      </c>
      <c r="I587" s="10">
        <f t="shared" si="122"/>
        <v>50.886000000000003</v>
      </c>
      <c r="J587" s="10">
        <f t="shared" si="123"/>
        <v>2.6280000000000001</v>
      </c>
      <c r="K587" s="10">
        <f t="shared" si="124"/>
        <v>28.971</v>
      </c>
      <c r="L587" s="10">
        <f t="shared" si="125"/>
        <v>7.9200000000000008</v>
      </c>
    </row>
    <row r="588" spans="1:12" x14ac:dyDescent="0.2">
      <c r="A588" s="13" t="s">
        <v>289</v>
      </c>
      <c r="B588" s="10" t="s">
        <v>422</v>
      </c>
      <c r="C588" s="7">
        <v>114</v>
      </c>
      <c r="D588" s="7">
        <v>19.91</v>
      </c>
      <c r="E588" s="7">
        <v>1.84</v>
      </c>
      <c r="F588" s="7">
        <v>3.22</v>
      </c>
      <c r="G588" s="7">
        <v>1.4</v>
      </c>
      <c r="H588" s="10">
        <f t="shared" si="121"/>
        <v>102.6</v>
      </c>
      <c r="I588" s="10">
        <f t="shared" si="122"/>
        <v>17.919</v>
      </c>
      <c r="J588" s="10">
        <f t="shared" si="123"/>
        <v>1.6559999999999999</v>
      </c>
      <c r="K588" s="10">
        <f t="shared" si="124"/>
        <v>2.8980000000000001</v>
      </c>
      <c r="L588" s="10">
        <f t="shared" si="125"/>
        <v>1.2599999999999998</v>
      </c>
    </row>
    <row r="589" spans="1:12" x14ac:dyDescent="0.2">
      <c r="A589" s="13" t="s">
        <v>290</v>
      </c>
      <c r="B589" s="10" t="s">
        <v>422</v>
      </c>
      <c r="C589" s="7">
        <v>111</v>
      </c>
      <c r="D589" s="7">
        <v>17.690000000000001</v>
      </c>
      <c r="E589" s="7">
        <v>2.15</v>
      </c>
      <c r="F589" s="7">
        <v>3.79</v>
      </c>
      <c r="G589" s="7">
        <v>1.2</v>
      </c>
      <c r="H589" s="10">
        <f t="shared" si="121"/>
        <v>99.9</v>
      </c>
      <c r="I589" s="10">
        <f t="shared" si="122"/>
        <v>15.921000000000001</v>
      </c>
      <c r="J589" s="10">
        <f t="shared" si="123"/>
        <v>1.9350000000000001</v>
      </c>
      <c r="K589" s="10">
        <f t="shared" si="124"/>
        <v>3.411</v>
      </c>
      <c r="L589" s="10">
        <f t="shared" si="125"/>
        <v>1.08</v>
      </c>
    </row>
    <row r="590" spans="1:12" x14ac:dyDescent="0.2">
      <c r="A590" s="13" t="s">
        <v>586</v>
      </c>
      <c r="B590" s="10" t="s">
        <v>422</v>
      </c>
      <c r="C590" s="7">
        <v>130</v>
      </c>
      <c r="D590" s="7">
        <v>35.06</v>
      </c>
      <c r="E590" s="7">
        <v>0.37</v>
      </c>
      <c r="F590" s="7">
        <v>0.47</v>
      </c>
      <c r="G590" s="7">
        <v>1.1000000000000001</v>
      </c>
      <c r="H590" s="10">
        <f>(C590*30)/100</f>
        <v>39</v>
      </c>
      <c r="I590" s="10">
        <f>(D590*30)/100</f>
        <v>10.518000000000002</v>
      </c>
      <c r="J590" s="10">
        <f>(E590*30)/100</f>
        <v>0.111</v>
      </c>
      <c r="K590" s="10">
        <f>(F590*30)/100</f>
        <v>0.14099999999999999</v>
      </c>
      <c r="L590" s="10">
        <f>(G590*30)/100</f>
        <v>0.33</v>
      </c>
    </row>
    <row r="591" spans="1:12" x14ac:dyDescent="0.2">
      <c r="A591" s="13" t="s">
        <v>585</v>
      </c>
      <c r="B591" s="10" t="s">
        <v>422</v>
      </c>
      <c r="C591" s="7">
        <v>173</v>
      </c>
      <c r="D591" s="7">
        <v>4</v>
      </c>
      <c r="E591" s="7">
        <v>8</v>
      </c>
      <c r="F591" s="7">
        <v>14</v>
      </c>
      <c r="G591" s="7">
        <v>0</v>
      </c>
      <c r="H591" s="10">
        <f t="shared" ref="H591:L592" si="126">(C591*50)/100</f>
        <v>86.5</v>
      </c>
      <c r="I591" s="10">
        <f t="shared" si="126"/>
        <v>2</v>
      </c>
      <c r="J591" s="10">
        <f t="shared" si="126"/>
        <v>4</v>
      </c>
      <c r="K591" s="10">
        <f t="shared" si="126"/>
        <v>7</v>
      </c>
      <c r="L591" s="10">
        <f t="shared" si="126"/>
        <v>0</v>
      </c>
    </row>
    <row r="592" spans="1:12" x14ac:dyDescent="0.2">
      <c r="A592" s="13" t="s">
        <v>306</v>
      </c>
      <c r="B592" s="10" t="s">
        <v>422</v>
      </c>
      <c r="C592" s="7">
        <v>81</v>
      </c>
      <c r="D592" s="7">
        <v>21</v>
      </c>
      <c r="E592" s="7">
        <v>0.3</v>
      </c>
      <c r="F592" s="7">
        <v>0.1</v>
      </c>
      <c r="G592" s="7">
        <v>0.9</v>
      </c>
      <c r="H592" s="10">
        <f t="shared" si="126"/>
        <v>40.5</v>
      </c>
      <c r="I592" s="10">
        <f t="shared" si="126"/>
        <v>10.5</v>
      </c>
      <c r="J592" s="10">
        <f t="shared" si="126"/>
        <v>0.15</v>
      </c>
      <c r="K592" s="10">
        <f t="shared" si="126"/>
        <v>0.05</v>
      </c>
      <c r="L592" s="10">
        <f t="shared" si="126"/>
        <v>0.45</v>
      </c>
    </row>
    <row r="593" spans="1:12" x14ac:dyDescent="0.2">
      <c r="A593" s="13" t="s">
        <v>307</v>
      </c>
      <c r="B593" s="10" t="s">
        <v>422</v>
      </c>
      <c r="C593" s="7">
        <v>269</v>
      </c>
      <c r="D593" s="7">
        <v>70.08</v>
      </c>
      <c r="E593" s="7">
        <v>1.51</v>
      </c>
      <c r="F593" s="7">
        <v>0.34</v>
      </c>
      <c r="G593" s="7">
        <v>3.9</v>
      </c>
      <c r="H593" s="10">
        <f t="shared" ref="H593:L596" si="127">(C593*30)/100</f>
        <v>80.7</v>
      </c>
      <c r="I593" s="10">
        <f t="shared" si="127"/>
        <v>21.024000000000001</v>
      </c>
      <c r="J593" s="10">
        <f t="shared" si="127"/>
        <v>0.45299999999999996</v>
      </c>
      <c r="K593" s="10">
        <f t="shared" si="127"/>
        <v>0.10200000000000001</v>
      </c>
      <c r="L593" s="10">
        <f t="shared" si="127"/>
        <v>1.17</v>
      </c>
    </row>
    <row r="594" spans="1:12" x14ac:dyDescent="0.2">
      <c r="A594" s="13" t="s">
        <v>308</v>
      </c>
      <c r="B594" s="10" t="s">
        <v>422</v>
      </c>
      <c r="C594" s="7">
        <v>673</v>
      </c>
      <c r="D594" s="7">
        <v>13.08</v>
      </c>
      <c r="E594" s="7">
        <v>13.69</v>
      </c>
      <c r="F594" s="7">
        <v>68.37</v>
      </c>
      <c r="G594" s="7">
        <v>3.7</v>
      </c>
      <c r="H594" s="10">
        <f t="shared" si="127"/>
        <v>201.9</v>
      </c>
      <c r="I594" s="10">
        <f t="shared" si="127"/>
        <v>3.9239999999999999</v>
      </c>
      <c r="J594" s="10">
        <f t="shared" si="127"/>
        <v>4.1070000000000002</v>
      </c>
      <c r="K594" s="10">
        <f t="shared" si="127"/>
        <v>20.511000000000003</v>
      </c>
      <c r="L594" s="10">
        <f t="shared" si="127"/>
        <v>1.1100000000000001</v>
      </c>
    </row>
    <row r="595" spans="1:12" x14ac:dyDescent="0.2">
      <c r="A595" s="13" t="s">
        <v>309</v>
      </c>
      <c r="B595" s="10" t="s">
        <v>422</v>
      </c>
      <c r="C595" s="7">
        <v>580</v>
      </c>
      <c r="D595" s="7">
        <v>20</v>
      </c>
      <c r="E595" s="7">
        <v>27</v>
      </c>
      <c r="F595" s="7">
        <v>43</v>
      </c>
      <c r="G595" s="7">
        <v>2.7</v>
      </c>
      <c r="H595" s="10">
        <f t="shared" si="127"/>
        <v>174</v>
      </c>
      <c r="I595" s="10">
        <f t="shared" si="127"/>
        <v>6</v>
      </c>
      <c r="J595" s="10">
        <f t="shared" si="127"/>
        <v>8.1</v>
      </c>
      <c r="K595" s="10">
        <f t="shared" si="127"/>
        <v>12.9</v>
      </c>
      <c r="L595" s="10">
        <f t="shared" si="127"/>
        <v>0.81</v>
      </c>
    </row>
    <row r="596" spans="1:12" x14ac:dyDescent="0.2">
      <c r="A596" s="13" t="s">
        <v>310</v>
      </c>
      <c r="B596" s="10" t="s">
        <v>422</v>
      </c>
      <c r="C596" s="7">
        <v>572</v>
      </c>
      <c r="D596" s="7">
        <v>28.28</v>
      </c>
      <c r="E596" s="7">
        <v>21.05</v>
      </c>
      <c r="F596" s="7">
        <v>45.82</v>
      </c>
      <c r="G596" s="7">
        <v>10.3</v>
      </c>
      <c r="H596" s="10">
        <f t="shared" si="127"/>
        <v>171.6</v>
      </c>
      <c r="I596" s="10">
        <f t="shared" si="127"/>
        <v>8.4840000000000018</v>
      </c>
      <c r="J596" s="10">
        <f t="shared" si="127"/>
        <v>6.3150000000000004</v>
      </c>
      <c r="K596" s="10">
        <f t="shared" si="127"/>
        <v>13.745999999999999</v>
      </c>
      <c r="L596" s="10">
        <f t="shared" si="127"/>
        <v>3.09</v>
      </c>
    </row>
    <row r="597" spans="1:12" x14ac:dyDescent="0.2">
      <c r="A597" s="13" t="s">
        <v>315</v>
      </c>
      <c r="B597" s="10" t="s">
        <v>422</v>
      </c>
      <c r="C597" s="7">
        <v>62</v>
      </c>
      <c r="D597" s="7">
        <v>14.19</v>
      </c>
      <c r="E597" s="7">
        <v>1.22</v>
      </c>
      <c r="F597" s="7">
        <v>0</v>
      </c>
      <c r="G597" s="7">
        <v>0</v>
      </c>
      <c r="H597" s="10">
        <f>(C597*120)/100</f>
        <v>74.400000000000006</v>
      </c>
      <c r="I597" s="10">
        <f>(D597*120)/100</f>
        <v>17.027999999999999</v>
      </c>
      <c r="J597" s="10">
        <f>(E597*120)/100</f>
        <v>1.464</v>
      </c>
      <c r="K597" s="10">
        <f>(F597*120)/100</f>
        <v>0</v>
      </c>
      <c r="L597" s="10">
        <f>(G597*120)/100</f>
        <v>0</v>
      </c>
    </row>
    <row r="598" spans="1:12" x14ac:dyDescent="0.2">
      <c r="A598" s="13" t="s">
        <v>587</v>
      </c>
      <c r="B598" s="10" t="s">
        <v>422</v>
      </c>
      <c r="C598" s="7">
        <v>384</v>
      </c>
      <c r="D598" s="7">
        <v>80.39</v>
      </c>
      <c r="E598" s="7">
        <v>10.039999999999999</v>
      </c>
      <c r="F598" s="7">
        <v>2.93</v>
      </c>
      <c r="G598" s="7">
        <v>3.4</v>
      </c>
      <c r="H598" s="10">
        <f>(C598*85)/100</f>
        <v>326.39999999999998</v>
      </c>
      <c r="I598" s="10">
        <f>(D598*85)/100</f>
        <v>68.331499999999991</v>
      </c>
      <c r="J598" s="10">
        <f>(E598*85)/100</f>
        <v>8.5339999999999989</v>
      </c>
      <c r="K598" s="10">
        <f>(F598*85)/100</f>
        <v>2.4904999999999999</v>
      </c>
      <c r="L598" s="10">
        <f>(G598*85)/100</f>
        <v>2.89</v>
      </c>
    </row>
    <row r="599" spans="1:12" x14ac:dyDescent="0.2">
      <c r="A599" s="13" t="s">
        <v>360</v>
      </c>
      <c r="B599" s="10" t="s">
        <v>422</v>
      </c>
      <c r="C599" s="7">
        <v>65</v>
      </c>
      <c r="D599" s="7">
        <v>6</v>
      </c>
      <c r="E599" s="7">
        <v>1</v>
      </c>
      <c r="F599" s="7">
        <v>4.5999999999999996</v>
      </c>
      <c r="G599" s="7">
        <v>1.6</v>
      </c>
      <c r="H599" s="10">
        <f t="shared" ref="H599:L600" si="128">(C599*90)/100</f>
        <v>58.5</v>
      </c>
      <c r="I599" s="10">
        <f t="shared" si="128"/>
        <v>5.4</v>
      </c>
      <c r="J599" s="10">
        <f t="shared" si="128"/>
        <v>0.9</v>
      </c>
      <c r="K599" s="10">
        <f t="shared" si="128"/>
        <v>4.1399999999999997</v>
      </c>
      <c r="L599" s="10">
        <f t="shared" si="128"/>
        <v>1.44</v>
      </c>
    </row>
    <row r="600" spans="1:12" x14ac:dyDescent="0.2">
      <c r="A600" s="13" t="s">
        <v>588</v>
      </c>
      <c r="B600" s="10" t="s">
        <v>422</v>
      </c>
      <c r="C600" s="7">
        <v>106</v>
      </c>
      <c r="D600" s="7">
        <v>13</v>
      </c>
      <c r="E600" s="7">
        <v>5</v>
      </c>
      <c r="F600" s="7">
        <v>4</v>
      </c>
      <c r="G600" s="7">
        <v>0</v>
      </c>
      <c r="H600" s="10">
        <f t="shared" si="128"/>
        <v>95.4</v>
      </c>
      <c r="I600" s="10">
        <f t="shared" si="128"/>
        <v>11.7</v>
      </c>
      <c r="J600" s="10">
        <f t="shared" si="128"/>
        <v>4.5</v>
      </c>
      <c r="K600" s="10">
        <f t="shared" si="128"/>
        <v>3.6</v>
      </c>
      <c r="L600" s="10">
        <f t="shared" si="128"/>
        <v>0</v>
      </c>
    </row>
    <row r="601" spans="1:12" x14ac:dyDescent="0.2">
      <c r="A601" s="13" t="s">
        <v>361</v>
      </c>
      <c r="B601" s="10" t="s">
        <v>422</v>
      </c>
      <c r="C601" s="7">
        <v>375</v>
      </c>
      <c r="D601" s="7">
        <v>93.55</v>
      </c>
      <c r="E601" s="7">
        <v>0</v>
      </c>
      <c r="F601" s="7">
        <v>0.05</v>
      </c>
      <c r="G601" s="7">
        <v>0.2</v>
      </c>
      <c r="H601" s="10">
        <f t="shared" ref="H601:H637" si="129">(C601*30)/100</f>
        <v>112.5</v>
      </c>
      <c r="I601" s="10">
        <f t="shared" ref="I601:I637" si="130">(D601*30)/100</f>
        <v>28.065000000000001</v>
      </c>
      <c r="J601" s="10">
        <f t="shared" ref="J601:J637" si="131">(E601*30)/100</f>
        <v>0</v>
      </c>
      <c r="K601" s="10">
        <f t="shared" ref="K601:K637" si="132">(F601*30)/100</f>
        <v>1.4999999999999999E-2</v>
      </c>
      <c r="L601" s="10">
        <f t="shared" ref="L601:L637" si="133">(G601*30)/100</f>
        <v>0.06</v>
      </c>
    </row>
    <row r="602" spans="1:12" x14ac:dyDescent="0.2">
      <c r="A602" s="13" t="s">
        <v>589</v>
      </c>
      <c r="B602" s="10" t="s">
        <v>422</v>
      </c>
      <c r="C602" s="7">
        <v>139</v>
      </c>
      <c r="D602" s="7">
        <v>2</v>
      </c>
      <c r="E602" s="7">
        <v>8</v>
      </c>
      <c r="F602" s="7">
        <v>11</v>
      </c>
      <c r="G602" s="7">
        <v>0</v>
      </c>
      <c r="H602" s="10">
        <f t="shared" si="129"/>
        <v>41.7</v>
      </c>
      <c r="I602" s="10">
        <f t="shared" si="130"/>
        <v>0.6</v>
      </c>
      <c r="J602" s="10">
        <f t="shared" si="131"/>
        <v>2.4</v>
      </c>
      <c r="K602" s="10">
        <f t="shared" si="132"/>
        <v>3.3</v>
      </c>
      <c r="L602" s="10">
        <f t="shared" si="133"/>
        <v>0</v>
      </c>
    </row>
    <row r="603" spans="1:12" x14ac:dyDescent="0.2">
      <c r="A603" s="13" t="s">
        <v>590</v>
      </c>
      <c r="B603" s="10" t="s">
        <v>422</v>
      </c>
      <c r="C603" s="7">
        <v>542</v>
      </c>
      <c r="D603" s="7">
        <v>3.3</v>
      </c>
      <c r="E603" s="7">
        <v>2.17</v>
      </c>
      <c r="F603" s="7">
        <v>57.85</v>
      </c>
      <c r="G603" s="7">
        <v>0.5</v>
      </c>
      <c r="H603" s="10">
        <f t="shared" si="129"/>
        <v>162.6</v>
      </c>
      <c r="I603" s="10">
        <f t="shared" si="130"/>
        <v>0.99</v>
      </c>
      <c r="J603" s="10">
        <f t="shared" si="131"/>
        <v>0.65099999999999991</v>
      </c>
      <c r="K603" s="10">
        <f t="shared" si="132"/>
        <v>17.355</v>
      </c>
      <c r="L603" s="10">
        <f t="shared" si="133"/>
        <v>0.15</v>
      </c>
    </row>
    <row r="604" spans="1:12" x14ac:dyDescent="0.2">
      <c r="A604" s="13" t="s">
        <v>591</v>
      </c>
      <c r="B604" s="10" t="s">
        <v>422</v>
      </c>
      <c r="C604" s="7">
        <v>108</v>
      </c>
      <c r="D604" s="7">
        <v>7.32</v>
      </c>
      <c r="E604" s="7">
        <v>3.07</v>
      </c>
      <c r="F604" s="7">
        <v>7.42</v>
      </c>
      <c r="G604" s="7">
        <v>0.2</v>
      </c>
      <c r="H604" s="10">
        <f t="shared" si="129"/>
        <v>32.4</v>
      </c>
      <c r="I604" s="10">
        <f t="shared" si="130"/>
        <v>2.1960000000000002</v>
      </c>
      <c r="J604" s="10">
        <f t="shared" si="131"/>
        <v>0.92099999999999993</v>
      </c>
      <c r="K604" s="10">
        <f t="shared" si="132"/>
        <v>2.226</v>
      </c>
      <c r="L604" s="10">
        <f t="shared" si="133"/>
        <v>0.06</v>
      </c>
    </row>
    <row r="605" spans="1:12" x14ac:dyDescent="0.2">
      <c r="A605" s="13" t="s">
        <v>592</v>
      </c>
      <c r="B605" s="10" t="s">
        <v>422</v>
      </c>
      <c r="C605" s="7">
        <v>162</v>
      </c>
      <c r="D605" s="7">
        <v>41.83</v>
      </c>
      <c r="E605" s="7">
        <v>0.78</v>
      </c>
      <c r="F605" s="7">
        <v>0.22</v>
      </c>
      <c r="G605" s="7">
        <v>2</v>
      </c>
      <c r="H605" s="10">
        <f t="shared" si="129"/>
        <v>48.6</v>
      </c>
      <c r="I605" s="10">
        <f t="shared" si="130"/>
        <v>12.548999999999999</v>
      </c>
      <c r="J605" s="10">
        <f t="shared" si="131"/>
        <v>0.23400000000000001</v>
      </c>
      <c r="K605" s="10">
        <f t="shared" si="132"/>
        <v>6.6000000000000003E-2</v>
      </c>
      <c r="L605" s="10">
        <f t="shared" si="133"/>
        <v>0.6</v>
      </c>
    </row>
    <row r="606" spans="1:12" x14ac:dyDescent="0.2">
      <c r="A606" s="13" t="s">
        <v>593</v>
      </c>
      <c r="B606" s="10" t="s">
        <v>422</v>
      </c>
      <c r="C606" s="7">
        <v>172</v>
      </c>
      <c r="D606" s="7">
        <v>40.770000000000003</v>
      </c>
      <c r="E606" s="7">
        <v>0.82</v>
      </c>
      <c r="F606" s="7">
        <v>0.63</v>
      </c>
      <c r="G606" s="7">
        <v>0.9</v>
      </c>
      <c r="H606" s="10">
        <f t="shared" si="129"/>
        <v>51.6</v>
      </c>
      <c r="I606" s="10">
        <f t="shared" si="130"/>
        <v>12.231000000000002</v>
      </c>
      <c r="J606" s="10">
        <f t="shared" si="131"/>
        <v>0.24599999999999997</v>
      </c>
      <c r="K606" s="10">
        <f t="shared" si="132"/>
        <v>0.18899999999999997</v>
      </c>
      <c r="L606" s="10">
        <f t="shared" si="133"/>
        <v>0.27</v>
      </c>
    </row>
    <row r="607" spans="1:12" x14ac:dyDescent="0.2">
      <c r="A607" s="13" t="s">
        <v>594</v>
      </c>
      <c r="B607" s="10" t="s">
        <v>422</v>
      </c>
      <c r="C607" s="7">
        <v>345</v>
      </c>
      <c r="D607" s="7">
        <v>3.23</v>
      </c>
      <c r="E607" s="7">
        <v>1.86</v>
      </c>
      <c r="F607" s="7">
        <v>36.270000000000003</v>
      </c>
      <c r="G607" s="7">
        <v>0.1</v>
      </c>
      <c r="H607" s="10">
        <f t="shared" si="129"/>
        <v>103.5</v>
      </c>
      <c r="I607" s="10">
        <f t="shared" si="130"/>
        <v>0.96900000000000008</v>
      </c>
      <c r="J607" s="10">
        <f t="shared" si="131"/>
        <v>0.55800000000000005</v>
      </c>
      <c r="K607" s="10">
        <f t="shared" si="132"/>
        <v>10.881000000000002</v>
      </c>
      <c r="L607" s="10">
        <f t="shared" si="133"/>
        <v>0.03</v>
      </c>
    </row>
    <row r="608" spans="1:12" x14ac:dyDescent="0.2">
      <c r="A608" s="13" t="s">
        <v>595</v>
      </c>
      <c r="B608" s="10" t="s">
        <v>422</v>
      </c>
      <c r="C608" s="7">
        <v>388</v>
      </c>
      <c r="D608" s="7">
        <v>65.39</v>
      </c>
      <c r="E608" s="7">
        <v>3.33</v>
      </c>
      <c r="F608" s="7">
        <v>13.06</v>
      </c>
      <c r="G608" s="7">
        <v>2</v>
      </c>
      <c r="H608" s="10">
        <f t="shared" si="129"/>
        <v>116.4</v>
      </c>
      <c r="I608" s="10">
        <f t="shared" si="130"/>
        <v>19.617000000000001</v>
      </c>
      <c r="J608" s="10">
        <f t="shared" si="131"/>
        <v>0.99900000000000011</v>
      </c>
      <c r="K608" s="10">
        <f t="shared" si="132"/>
        <v>3.9180000000000001</v>
      </c>
      <c r="L608" s="10">
        <f t="shared" si="133"/>
        <v>0.6</v>
      </c>
    </row>
    <row r="609" spans="1:12" x14ac:dyDescent="0.2">
      <c r="A609" s="13" t="s">
        <v>596</v>
      </c>
      <c r="B609" s="10" t="s">
        <v>422</v>
      </c>
      <c r="C609" s="7">
        <v>200</v>
      </c>
      <c r="D609" s="7">
        <v>50.67</v>
      </c>
      <c r="E609" s="7">
        <v>0.65</v>
      </c>
      <c r="F609" s="7">
        <v>0.28999999999999998</v>
      </c>
      <c r="G609" s="7">
        <v>1.1000000000000001</v>
      </c>
      <c r="H609" s="10">
        <f t="shared" si="129"/>
        <v>60</v>
      </c>
      <c r="I609" s="10">
        <f t="shared" si="130"/>
        <v>15.201000000000001</v>
      </c>
      <c r="J609" s="10">
        <f t="shared" si="131"/>
        <v>0.19500000000000001</v>
      </c>
      <c r="K609" s="10">
        <f t="shared" si="132"/>
        <v>8.6999999999999994E-2</v>
      </c>
      <c r="L609" s="10">
        <f t="shared" si="133"/>
        <v>0.33</v>
      </c>
    </row>
    <row r="610" spans="1:12" x14ac:dyDescent="0.2">
      <c r="A610" s="13" t="s">
        <v>597</v>
      </c>
      <c r="B610" s="10" t="s">
        <v>422</v>
      </c>
      <c r="C610" s="7">
        <v>124</v>
      </c>
      <c r="D610" s="7">
        <v>28.22</v>
      </c>
      <c r="E610" s="7">
        <v>1.36</v>
      </c>
      <c r="F610" s="7">
        <v>1.05</v>
      </c>
      <c r="G610" s="7">
        <v>1.8</v>
      </c>
      <c r="H610" s="10">
        <f t="shared" si="129"/>
        <v>37.200000000000003</v>
      </c>
      <c r="I610" s="10">
        <f t="shared" si="130"/>
        <v>8.4659999999999993</v>
      </c>
      <c r="J610" s="10">
        <f t="shared" si="131"/>
        <v>0.40800000000000003</v>
      </c>
      <c r="K610" s="10">
        <f t="shared" si="132"/>
        <v>0.315</v>
      </c>
      <c r="L610" s="10">
        <f t="shared" si="133"/>
        <v>0.54</v>
      </c>
    </row>
    <row r="611" spans="1:12" x14ac:dyDescent="0.2">
      <c r="A611" s="13" t="s">
        <v>598</v>
      </c>
      <c r="B611" s="10" t="s">
        <v>422</v>
      </c>
      <c r="C611" s="7">
        <v>30</v>
      </c>
      <c r="D611" s="7">
        <v>4.87</v>
      </c>
      <c r="E611" s="7">
        <v>0.62</v>
      </c>
      <c r="F611" s="7">
        <v>0.91</v>
      </c>
      <c r="G611" s="7">
        <v>0.5</v>
      </c>
      <c r="H611" s="10">
        <f t="shared" si="129"/>
        <v>9</v>
      </c>
      <c r="I611" s="10">
        <f t="shared" si="130"/>
        <v>1.4609999999999999</v>
      </c>
      <c r="J611" s="10">
        <f t="shared" si="131"/>
        <v>0.18600000000000003</v>
      </c>
      <c r="K611" s="10">
        <f t="shared" si="132"/>
        <v>0.27300000000000002</v>
      </c>
      <c r="L611" s="10">
        <f t="shared" si="133"/>
        <v>0.15</v>
      </c>
    </row>
    <row r="612" spans="1:12" x14ac:dyDescent="0.2">
      <c r="A612" s="13" t="s">
        <v>599</v>
      </c>
      <c r="B612" s="10" t="s">
        <v>422</v>
      </c>
      <c r="C612" s="7">
        <v>28</v>
      </c>
      <c r="D612" s="7">
        <v>5.5</v>
      </c>
      <c r="E612" s="7">
        <v>0.99</v>
      </c>
      <c r="F612" s="7">
        <v>0.59</v>
      </c>
      <c r="G612" s="7">
        <v>1.4</v>
      </c>
      <c r="H612" s="10">
        <f t="shared" si="129"/>
        <v>8.4</v>
      </c>
      <c r="I612" s="10">
        <f t="shared" si="130"/>
        <v>1.65</v>
      </c>
      <c r="J612" s="10">
        <f t="shared" si="131"/>
        <v>0.29699999999999999</v>
      </c>
      <c r="K612" s="10">
        <f t="shared" si="132"/>
        <v>0.17699999999999999</v>
      </c>
      <c r="L612" s="10">
        <f t="shared" si="133"/>
        <v>0.42</v>
      </c>
    </row>
    <row r="613" spans="1:12" x14ac:dyDescent="0.2">
      <c r="A613" s="13" t="s">
        <v>600</v>
      </c>
      <c r="B613" s="10" t="s">
        <v>422</v>
      </c>
      <c r="C613" s="7">
        <v>429</v>
      </c>
      <c r="D613" s="7">
        <v>3.08</v>
      </c>
      <c r="E613" s="7">
        <v>1.92</v>
      </c>
      <c r="F613" s="7">
        <v>45.78</v>
      </c>
      <c r="G613" s="7">
        <v>0.3</v>
      </c>
      <c r="H613" s="10">
        <f t="shared" si="129"/>
        <v>128.69999999999999</v>
      </c>
      <c r="I613" s="10">
        <f t="shared" si="130"/>
        <v>0.92400000000000004</v>
      </c>
      <c r="J613" s="10">
        <f t="shared" si="131"/>
        <v>0.57599999999999996</v>
      </c>
      <c r="K613" s="10">
        <f t="shared" si="132"/>
        <v>13.734000000000002</v>
      </c>
      <c r="L613" s="10">
        <f t="shared" si="133"/>
        <v>0.09</v>
      </c>
    </row>
    <row r="614" spans="1:12" x14ac:dyDescent="0.2">
      <c r="A614" s="13" t="s">
        <v>601</v>
      </c>
      <c r="B614" s="10" t="s">
        <v>422</v>
      </c>
      <c r="C614" s="7">
        <v>464</v>
      </c>
      <c r="D614" s="7">
        <v>23.33</v>
      </c>
      <c r="E614" s="7">
        <v>0.87</v>
      </c>
      <c r="F614" s="7">
        <v>40.83</v>
      </c>
      <c r="G614" s="7">
        <v>0.4</v>
      </c>
      <c r="H614" s="10">
        <f t="shared" si="129"/>
        <v>139.19999999999999</v>
      </c>
      <c r="I614" s="10">
        <f t="shared" si="130"/>
        <v>6.9989999999999997</v>
      </c>
      <c r="J614" s="10">
        <f t="shared" si="131"/>
        <v>0.26100000000000001</v>
      </c>
      <c r="K614" s="10">
        <f t="shared" si="132"/>
        <v>12.248999999999999</v>
      </c>
      <c r="L614" s="10">
        <f t="shared" si="133"/>
        <v>0.12</v>
      </c>
    </row>
    <row r="615" spans="1:12" x14ac:dyDescent="0.2">
      <c r="A615" s="13" t="s">
        <v>602</v>
      </c>
      <c r="B615" s="10" t="s">
        <v>422</v>
      </c>
      <c r="C615" s="7">
        <v>35</v>
      </c>
      <c r="D615" s="7">
        <v>3.64</v>
      </c>
      <c r="E615" s="7">
        <v>5.0599999999999996</v>
      </c>
      <c r="F615" s="7">
        <v>0.01</v>
      </c>
      <c r="G615" s="7">
        <v>0</v>
      </c>
      <c r="H615" s="10">
        <f t="shared" si="129"/>
        <v>10.5</v>
      </c>
      <c r="I615" s="10">
        <f t="shared" si="130"/>
        <v>1.0920000000000001</v>
      </c>
      <c r="J615" s="10">
        <f t="shared" si="131"/>
        <v>1.5179999999999998</v>
      </c>
      <c r="K615" s="10">
        <f t="shared" si="132"/>
        <v>3.0000000000000001E-3</v>
      </c>
      <c r="L615" s="10">
        <f t="shared" si="133"/>
        <v>0</v>
      </c>
    </row>
    <row r="616" spans="1:12" x14ac:dyDescent="0.2">
      <c r="A616" s="13" t="s">
        <v>603</v>
      </c>
      <c r="B616" s="10" t="s">
        <v>422</v>
      </c>
      <c r="C616" s="7">
        <v>160</v>
      </c>
      <c r="D616" s="7">
        <v>7.66</v>
      </c>
      <c r="E616" s="7">
        <v>3.24</v>
      </c>
      <c r="F616" s="7">
        <v>13.02</v>
      </c>
      <c r="G616" s="7">
        <v>0.3</v>
      </c>
      <c r="H616" s="10">
        <f t="shared" si="129"/>
        <v>48</v>
      </c>
      <c r="I616" s="10">
        <f t="shared" si="130"/>
        <v>2.298</v>
      </c>
      <c r="J616" s="10">
        <f t="shared" si="131"/>
        <v>0.97199999999999998</v>
      </c>
      <c r="K616" s="10">
        <f t="shared" si="132"/>
        <v>3.9059999999999997</v>
      </c>
      <c r="L616" s="10">
        <f t="shared" si="133"/>
        <v>0.09</v>
      </c>
    </row>
    <row r="617" spans="1:12" x14ac:dyDescent="0.2">
      <c r="A617" s="13" t="s">
        <v>604</v>
      </c>
      <c r="B617" s="10" t="s">
        <v>422</v>
      </c>
      <c r="C617" s="7">
        <v>484</v>
      </c>
      <c r="D617" s="7">
        <v>4.7699999999999996</v>
      </c>
      <c r="E617" s="7">
        <v>1.37</v>
      </c>
      <c r="F617" s="7">
        <v>51.1</v>
      </c>
      <c r="G617" s="7">
        <v>0.4</v>
      </c>
      <c r="H617" s="10">
        <f t="shared" si="129"/>
        <v>145.19999999999999</v>
      </c>
      <c r="I617" s="10">
        <f t="shared" si="130"/>
        <v>1.431</v>
      </c>
      <c r="J617" s="10">
        <f t="shared" si="131"/>
        <v>0.41100000000000003</v>
      </c>
      <c r="K617" s="10">
        <f t="shared" si="132"/>
        <v>15.33</v>
      </c>
      <c r="L617" s="10">
        <f t="shared" si="133"/>
        <v>0.12</v>
      </c>
    </row>
    <row r="618" spans="1:12" x14ac:dyDescent="0.2">
      <c r="A618" s="13" t="s">
        <v>605</v>
      </c>
      <c r="B618" s="10" t="s">
        <v>422</v>
      </c>
      <c r="C618" s="7">
        <v>53</v>
      </c>
      <c r="D618" s="7">
        <v>4.93</v>
      </c>
      <c r="E618" s="7">
        <v>8.14</v>
      </c>
      <c r="F618" s="7">
        <v>0.56999999999999995</v>
      </c>
      <c r="G618" s="7">
        <v>0.8</v>
      </c>
      <c r="H618" s="10">
        <f t="shared" si="129"/>
        <v>15.9</v>
      </c>
      <c r="I618" s="10">
        <f t="shared" si="130"/>
        <v>1.4789999999999999</v>
      </c>
      <c r="J618" s="10">
        <f t="shared" si="131"/>
        <v>2.4420000000000002</v>
      </c>
      <c r="K618" s="10">
        <f t="shared" si="132"/>
        <v>0.17099999999999999</v>
      </c>
      <c r="L618" s="10">
        <f t="shared" si="133"/>
        <v>0.24</v>
      </c>
    </row>
    <row r="619" spans="1:12" x14ac:dyDescent="0.2">
      <c r="A619" s="13" t="s">
        <v>606</v>
      </c>
      <c r="B619" s="10" t="s">
        <v>422</v>
      </c>
      <c r="C619" s="7">
        <v>101</v>
      </c>
      <c r="D619" s="7">
        <v>27.4</v>
      </c>
      <c r="E619" s="7">
        <v>1.04</v>
      </c>
      <c r="F619" s="7">
        <v>0.1</v>
      </c>
      <c r="G619" s="7">
        <v>0.3</v>
      </c>
      <c r="H619" s="10">
        <f t="shared" si="129"/>
        <v>30.3</v>
      </c>
      <c r="I619" s="10">
        <f t="shared" si="130"/>
        <v>8.2200000000000006</v>
      </c>
      <c r="J619" s="10">
        <f t="shared" si="131"/>
        <v>0.31200000000000006</v>
      </c>
      <c r="K619" s="10">
        <f t="shared" si="132"/>
        <v>0.03</v>
      </c>
      <c r="L619" s="10">
        <f t="shared" si="133"/>
        <v>0.09</v>
      </c>
    </row>
    <row r="620" spans="1:12" x14ac:dyDescent="0.2">
      <c r="A620" s="13" t="s">
        <v>607</v>
      </c>
      <c r="B620" s="10" t="s">
        <v>422</v>
      </c>
      <c r="C620" s="7">
        <v>220</v>
      </c>
      <c r="D620" s="7">
        <v>11.75</v>
      </c>
      <c r="E620" s="7">
        <v>3.45</v>
      </c>
      <c r="F620" s="7">
        <v>18.27</v>
      </c>
      <c r="G620" s="7">
        <v>0.1</v>
      </c>
      <c r="H620" s="10">
        <f t="shared" si="129"/>
        <v>66</v>
      </c>
      <c r="I620" s="10">
        <f t="shared" si="130"/>
        <v>3.5249999999999999</v>
      </c>
      <c r="J620" s="10">
        <f t="shared" si="131"/>
        <v>1.0349999999999999</v>
      </c>
      <c r="K620" s="10">
        <f t="shared" si="132"/>
        <v>5.4809999999999999</v>
      </c>
      <c r="L620" s="10">
        <f t="shared" si="133"/>
        <v>0.03</v>
      </c>
    </row>
    <row r="621" spans="1:12" x14ac:dyDescent="0.2">
      <c r="A621" s="13" t="s">
        <v>608</v>
      </c>
      <c r="B621" s="10" t="s">
        <v>422</v>
      </c>
      <c r="C621" s="7">
        <v>504</v>
      </c>
      <c r="D621" s="7">
        <v>1.52</v>
      </c>
      <c r="E621" s="7">
        <v>4.68</v>
      </c>
      <c r="F621" s="7">
        <v>54.22</v>
      </c>
      <c r="G621" s="7">
        <v>0</v>
      </c>
      <c r="H621" s="10">
        <f t="shared" si="129"/>
        <v>151.19999999999999</v>
      </c>
      <c r="I621" s="10">
        <f t="shared" si="130"/>
        <v>0.45600000000000002</v>
      </c>
      <c r="J621" s="10">
        <f t="shared" si="131"/>
        <v>1.4039999999999997</v>
      </c>
      <c r="K621" s="10">
        <f t="shared" si="132"/>
        <v>16.265999999999998</v>
      </c>
      <c r="L621" s="10">
        <f t="shared" si="133"/>
        <v>0</v>
      </c>
    </row>
    <row r="622" spans="1:12" x14ac:dyDescent="0.2">
      <c r="A622" s="13" t="s">
        <v>609</v>
      </c>
      <c r="B622" s="10" t="s">
        <v>422</v>
      </c>
      <c r="C622" s="7">
        <v>131</v>
      </c>
      <c r="D622" s="7">
        <v>32</v>
      </c>
      <c r="E622" s="7">
        <v>0.4</v>
      </c>
      <c r="F622" s="7">
        <v>0</v>
      </c>
      <c r="G622" s="7">
        <v>0.7</v>
      </c>
      <c r="H622" s="10">
        <f t="shared" si="129"/>
        <v>39.299999999999997</v>
      </c>
      <c r="I622" s="10">
        <f t="shared" si="130"/>
        <v>9.6</v>
      </c>
      <c r="J622" s="10">
        <f t="shared" si="131"/>
        <v>0.12</v>
      </c>
      <c r="K622" s="10">
        <f t="shared" si="132"/>
        <v>0</v>
      </c>
      <c r="L622" s="10">
        <f t="shared" si="133"/>
        <v>0.21</v>
      </c>
    </row>
    <row r="623" spans="1:12" x14ac:dyDescent="0.2">
      <c r="A623" s="13" t="s">
        <v>610</v>
      </c>
      <c r="B623" s="10" t="s">
        <v>422</v>
      </c>
      <c r="C623" s="7">
        <v>569</v>
      </c>
      <c r="D623" s="7">
        <v>6.16</v>
      </c>
      <c r="E623" s="7">
        <v>8.51</v>
      </c>
      <c r="F623" s="7">
        <v>58.52</v>
      </c>
      <c r="G623" s="7">
        <v>1</v>
      </c>
      <c r="H623" s="10">
        <f t="shared" si="129"/>
        <v>170.7</v>
      </c>
      <c r="I623" s="10">
        <f t="shared" si="130"/>
        <v>1.8480000000000001</v>
      </c>
      <c r="J623" s="10">
        <f t="shared" si="131"/>
        <v>2.5529999999999999</v>
      </c>
      <c r="K623" s="10">
        <f t="shared" si="132"/>
        <v>17.556000000000001</v>
      </c>
      <c r="L623" s="10">
        <f t="shared" si="133"/>
        <v>0.3</v>
      </c>
    </row>
    <row r="624" spans="1:12" x14ac:dyDescent="0.2">
      <c r="A624" s="13" t="s">
        <v>611</v>
      </c>
      <c r="B624" s="10" t="s">
        <v>422</v>
      </c>
      <c r="C624" s="7">
        <v>355</v>
      </c>
      <c r="D624" s="7">
        <v>31.9</v>
      </c>
      <c r="E624" s="7">
        <v>0.69</v>
      </c>
      <c r="F624" s="7">
        <v>26.18</v>
      </c>
      <c r="G624" s="7">
        <v>0.7</v>
      </c>
      <c r="H624" s="10">
        <f t="shared" si="129"/>
        <v>106.5</v>
      </c>
      <c r="I624" s="10">
        <f t="shared" si="130"/>
        <v>9.57</v>
      </c>
      <c r="J624" s="10">
        <f t="shared" si="131"/>
        <v>0.20699999999999999</v>
      </c>
      <c r="K624" s="10">
        <f t="shared" si="132"/>
        <v>7.8540000000000001</v>
      </c>
      <c r="L624" s="10">
        <f t="shared" si="133"/>
        <v>0.21</v>
      </c>
    </row>
    <row r="625" spans="1:12" x14ac:dyDescent="0.2">
      <c r="A625" s="13" t="s">
        <v>612</v>
      </c>
      <c r="B625" s="10" t="s">
        <v>422</v>
      </c>
      <c r="C625" s="7">
        <v>211</v>
      </c>
      <c r="D625" s="7">
        <v>13.3</v>
      </c>
      <c r="E625" s="7">
        <v>1</v>
      </c>
      <c r="F625" s="7">
        <v>16.7</v>
      </c>
      <c r="G625" s="7">
        <v>0.5</v>
      </c>
      <c r="H625" s="10">
        <f t="shared" si="129"/>
        <v>63.3</v>
      </c>
      <c r="I625" s="10">
        <f t="shared" si="130"/>
        <v>3.99</v>
      </c>
      <c r="J625" s="10">
        <f t="shared" si="131"/>
        <v>0.3</v>
      </c>
      <c r="K625" s="10">
        <f t="shared" si="132"/>
        <v>5.01</v>
      </c>
      <c r="L625" s="10">
        <f t="shared" si="133"/>
        <v>0.15</v>
      </c>
    </row>
    <row r="626" spans="1:12" x14ac:dyDescent="0.2">
      <c r="A626" s="13" t="s">
        <v>613</v>
      </c>
      <c r="B626" s="10" t="s">
        <v>422</v>
      </c>
      <c r="C626" s="7">
        <v>89</v>
      </c>
      <c r="D626" s="7">
        <v>15.56</v>
      </c>
      <c r="E626" s="7">
        <v>5.93</v>
      </c>
      <c r="F626" s="7">
        <v>0.02</v>
      </c>
      <c r="G626" s="7">
        <v>0.1</v>
      </c>
      <c r="H626" s="10">
        <f t="shared" si="129"/>
        <v>26.7</v>
      </c>
      <c r="I626" s="10">
        <f t="shared" si="130"/>
        <v>4.6680000000000001</v>
      </c>
      <c r="J626" s="10">
        <f t="shared" si="131"/>
        <v>1.7789999999999997</v>
      </c>
      <c r="K626" s="10">
        <f t="shared" si="132"/>
        <v>6.0000000000000001E-3</v>
      </c>
      <c r="L626" s="10">
        <f t="shared" si="133"/>
        <v>0.03</v>
      </c>
    </row>
    <row r="627" spans="1:12" x14ac:dyDescent="0.2">
      <c r="A627" s="13" t="s">
        <v>614</v>
      </c>
      <c r="B627" s="10" t="s">
        <v>422</v>
      </c>
      <c r="C627" s="7">
        <v>92</v>
      </c>
      <c r="D627" s="7">
        <v>3.95</v>
      </c>
      <c r="E627" s="7">
        <v>5.35</v>
      </c>
      <c r="F627" s="7">
        <v>6.31</v>
      </c>
      <c r="G627" s="7">
        <v>0.2</v>
      </c>
      <c r="H627" s="10">
        <f t="shared" si="129"/>
        <v>27.6</v>
      </c>
      <c r="I627" s="10">
        <f t="shared" si="130"/>
        <v>1.1850000000000001</v>
      </c>
      <c r="J627" s="10">
        <f t="shared" si="131"/>
        <v>1.605</v>
      </c>
      <c r="K627" s="10">
        <f t="shared" si="132"/>
        <v>1.8929999999999998</v>
      </c>
      <c r="L627" s="10">
        <f t="shared" si="133"/>
        <v>0.06</v>
      </c>
    </row>
    <row r="628" spans="1:12" x14ac:dyDescent="0.2">
      <c r="A628" s="13" t="s">
        <v>615</v>
      </c>
      <c r="B628" s="10" t="s">
        <v>422</v>
      </c>
      <c r="C628" s="7">
        <v>38</v>
      </c>
      <c r="D628" s="7">
        <v>6.36</v>
      </c>
      <c r="E628" s="7">
        <v>1.1299999999999999</v>
      </c>
      <c r="F628" s="7">
        <v>0.89</v>
      </c>
      <c r="G628" s="7">
        <v>1.9</v>
      </c>
      <c r="H628" s="10">
        <f t="shared" si="129"/>
        <v>11.4</v>
      </c>
      <c r="I628" s="10">
        <f t="shared" si="130"/>
        <v>1.9080000000000001</v>
      </c>
      <c r="J628" s="10">
        <f t="shared" si="131"/>
        <v>0.33899999999999997</v>
      </c>
      <c r="K628" s="10">
        <f t="shared" si="132"/>
        <v>0.26700000000000002</v>
      </c>
      <c r="L628" s="10">
        <f t="shared" si="133"/>
        <v>0.56999999999999995</v>
      </c>
    </row>
    <row r="629" spans="1:12" x14ac:dyDescent="0.2">
      <c r="A629" s="13" t="s">
        <v>371</v>
      </c>
      <c r="B629" s="10" t="s">
        <v>422</v>
      </c>
      <c r="C629" s="7">
        <v>246</v>
      </c>
      <c r="D629" s="7">
        <v>66.22</v>
      </c>
      <c r="E629" s="7">
        <v>17.3</v>
      </c>
      <c r="F629" s="7">
        <v>7.03</v>
      </c>
      <c r="G629" s="7">
        <v>15.4</v>
      </c>
      <c r="H629" s="10">
        <f t="shared" si="129"/>
        <v>73.8</v>
      </c>
      <c r="I629" s="10">
        <f t="shared" si="130"/>
        <v>19.866</v>
      </c>
      <c r="J629" s="10">
        <f t="shared" si="131"/>
        <v>5.19</v>
      </c>
      <c r="K629" s="10">
        <f t="shared" si="132"/>
        <v>2.109</v>
      </c>
      <c r="L629" s="10">
        <f t="shared" si="133"/>
        <v>4.62</v>
      </c>
    </row>
    <row r="630" spans="1:12" x14ac:dyDescent="0.2">
      <c r="A630" s="13" t="s">
        <v>372</v>
      </c>
      <c r="B630" s="10" t="s">
        <v>422</v>
      </c>
      <c r="C630" s="7">
        <v>216</v>
      </c>
      <c r="D630" s="7">
        <v>64.510000000000005</v>
      </c>
      <c r="E630" s="7">
        <v>15.55</v>
      </c>
      <c r="F630" s="7">
        <v>4.25</v>
      </c>
      <c r="G630" s="7">
        <v>42.8</v>
      </c>
      <c r="H630" s="10">
        <f t="shared" si="129"/>
        <v>64.8</v>
      </c>
      <c r="I630" s="10">
        <f t="shared" si="130"/>
        <v>19.353000000000002</v>
      </c>
      <c r="J630" s="10">
        <f t="shared" si="131"/>
        <v>4.665</v>
      </c>
      <c r="K630" s="10">
        <f t="shared" si="132"/>
        <v>1.2749999999999999</v>
      </c>
      <c r="L630" s="10">
        <f t="shared" si="133"/>
        <v>12.84</v>
      </c>
    </row>
    <row r="631" spans="1:12" x14ac:dyDescent="0.2">
      <c r="A631" s="13" t="s">
        <v>378</v>
      </c>
      <c r="B631" s="10" t="s">
        <v>422</v>
      </c>
      <c r="C631" s="7">
        <v>534</v>
      </c>
      <c r="D631" s="7">
        <v>28.88</v>
      </c>
      <c r="E631" s="7">
        <v>18.29</v>
      </c>
      <c r="F631" s="7">
        <v>42.16</v>
      </c>
      <c r="G631" s="7">
        <v>27.3</v>
      </c>
      <c r="H631" s="10">
        <f t="shared" si="129"/>
        <v>160.19999999999999</v>
      </c>
      <c r="I631" s="10">
        <f t="shared" si="130"/>
        <v>8.6639999999999997</v>
      </c>
      <c r="J631" s="10">
        <f t="shared" si="131"/>
        <v>5.4869999999999992</v>
      </c>
      <c r="K631" s="10">
        <f t="shared" si="132"/>
        <v>12.648</v>
      </c>
      <c r="L631" s="10">
        <f t="shared" si="133"/>
        <v>8.19</v>
      </c>
    </row>
    <row r="632" spans="1:12" x14ac:dyDescent="0.2">
      <c r="A632" s="13" t="s">
        <v>379</v>
      </c>
      <c r="B632" s="10" t="s">
        <v>422</v>
      </c>
      <c r="C632" s="7">
        <v>582</v>
      </c>
      <c r="D632" s="7">
        <v>24.07</v>
      </c>
      <c r="E632" s="7">
        <v>19.329999999999998</v>
      </c>
      <c r="F632" s="7">
        <v>49.8</v>
      </c>
      <c r="G632" s="7">
        <v>11.1</v>
      </c>
      <c r="H632" s="10">
        <f t="shared" si="129"/>
        <v>174.6</v>
      </c>
      <c r="I632" s="10">
        <f t="shared" si="130"/>
        <v>7.2210000000000001</v>
      </c>
      <c r="J632" s="10">
        <f t="shared" si="131"/>
        <v>5.7989999999999995</v>
      </c>
      <c r="K632" s="10">
        <f t="shared" si="132"/>
        <v>14.94</v>
      </c>
      <c r="L632" s="10">
        <f t="shared" si="133"/>
        <v>3.33</v>
      </c>
    </row>
    <row r="633" spans="1:12" x14ac:dyDescent="0.2">
      <c r="A633" s="13" t="s">
        <v>380</v>
      </c>
      <c r="B633" s="10" t="s">
        <v>422</v>
      </c>
      <c r="C633" s="7">
        <v>567</v>
      </c>
      <c r="D633" s="7">
        <v>26.04</v>
      </c>
      <c r="E633" s="7">
        <v>16.96</v>
      </c>
      <c r="F633" s="7">
        <v>48</v>
      </c>
      <c r="G633" s="7">
        <v>16.899999999999999</v>
      </c>
      <c r="H633" s="10">
        <f t="shared" si="129"/>
        <v>170.1</v>
      </c>
      <c r="I633" s="10">
        <f t="shared" si="130"/>
        <v>7.8119999999999994</v>
      </c>
      <c r="J633" s="10">
        <f t="shared" si="131"/>
        <v>5.0880000000000001</v>
      </c>
      <c r="K633" s="10">
        <f t="shared" si="132"/>
        <v>14.4</v>
      </c>
      <c r="L633" s="10">
        <f t="shared" si="133"/>
        <v>5.0699999999999994</v>
      </c>
    </row>
    <row r="634" spans="1:12" x14ac:dyDescent="0.2">
      <c r="A634" s="13" t="s">
        <v>381</v>
      </c>
      <c r="B634" s="10" t="s">
        <v>422</v>
      </c>
      <c r="C634" s="7">
        <v>90</v>
      </c>
      <c r="D634" s="7">
        <v>16.43</v>
      </c>
      <c r="E634" s="7">
        <v>2.34</v>
      </c>
      <c r="F634" s="7">
        <v>1.55</v>
      </c>
      <c r="G634" s="7">
        <v>0.9</v>
      </c>
      <c r="H634" s="10">
        <f t="shared" si="129"/>
        <v>27</v>
      </c>
      <c r="I634" s="10">
        <f t="shared" si="130"/>
        <v>4.9289999999999994</v>
      </c>
      <c r="J634" s="10">
        <f t="shared" si="131"/>
        <v>0.70199999999999985</v>
      </c>
      <c r="K634" s="10">
        <f t="shared" si="132"/>
        <v>0.46500000000000002</v>
      </c>
      <c r="L634" s="10">
        <f t="shared" si="133"/>
        <v>0.27</v>
      </c>
    </row>
    <row r="635" spans="1:12" x14ac:dyDescent="0.2">
      <c r="A635" s="13" t="s">
        <v>390</v>
      </c>
      <c r="B635" s="10" t="s">
        <v>422</v>
      </c>
      <c r="C635" s="7">
        <v>39</v>
      </c>
      <c r="D635" s="7">
        <v>4.3499999999999996</v>
      </c>
      <c r="E635" s="7">
        <v>2.58</v>
      </c>
      <c r="F635" s="7">
        <v>1.21</v>
      </c>
      <c r="G635" s="7">
        <v>0.5</v>
      </c>
      <c r="H635" s="10">
        <f t="shared" si="129"/>
        <v>11.7</v>
      </c>
      <c r="I635" s="10">
        <f t="shared" si="130"/>
        <v>1.3049999999999999</v>
      </c>
      <c r="J635" s="10">
        <f t="shared" si="131"/>
        <v>0.77400000000000002</v>
      </c>
      <c r="K635" s="10">
        <f t="shared" si="132"/>
        <v>0.36299999999999999</v>
      </c>
      <c r="L635" s="10">
        <f t="shared" si="133"/>
        <v>0.15</v>
      </c>
    </row>
    <row r="636" spans="1:12" x14ac:dyDescent="0.2">
      <c r="A636" s="13" t="s">
        <v>391</v>
      </c>
      <c r="B636" s="10" t="s">
        <v>422</v>
      </c>
      <c r="C636" s="7">
        <v>46</v>
      </c>
      <c r="D636" s="7">
        <v>6.7</v>
      </c>
      <c r="E636" s="7">
        <v>3.06</v>
      </c>
      <c r="F636" s="7">
        <v>1.42</v>
      </c>
      <c r="G636" s="7">
        <v>0.7</v>
      </c>
      <c r="H636" s="10">
        <f t="shared" si="129"/>
        <v>13.8</v>
      </c>
      <c r="I636" s="10">
        <f t="shared" si="130"/>
        <v>2.0099999999999998</v>
      </c>
      <c r="J636" s="10">
        <f t="shared" si="131"/>
        <v>0.91799999999999993</v>
      </c>
      <c r="K636" s="10">
        <f t="shared" si="132"/>
        <v>0.42599999999999993</v>
      </c>
      <c r="L636" s="10">
        <f t="shared" si="133"/>
        <v>0.21</v>
      </c>
    </row>
    <row r="637" spans="1:12" x14ac:dyDescent="0.2">
      <c r="A637" s="13" t="s">
        <v>392</v>
      </c>
      <c r="B637" s="10" t="s">
        <v>422</v>
      </c>
      <c r="C637" s="7">
        <v>35</v>
      </c>
      <c r="D637" s="7">
        <v>5</v>
      </c>
      <c r="E637" s="7">
        <v>2</v>
      </c>
      <c r="F637" s="7">
        <v>1</v>
      </c>
      <c r="G637" s="7">
        <v>0</v>
      </c>
      <c r="H637" s="10">
        <f t="shared" si="129"/>
        <v>10.5</v>
      </c>
      <c r="I637" s="10">
        <f t="shared" si="130"/>
        <v>1.5</v>
      </c>
      <c r="J637" s="10">
        <f t="shared" si="131"/>
        <v>0.6</v>
      </c>
      <c r="K637" s="10">
        <f t="shared" si="132"/>
        <v>0.3</v>
      </c>
      <c r="L637" s="10">
        <f t="shared" si="133"/>
        <v>0</v>
      </c>
    </row>
    <row r="638" spans="1:12" x14ac:dyDescent="0.2">
      <c r="A638" s="13" t="s">
        <v>616</v>
      </c>
      <c r="B638" s="10" t="s">
        <v>422</v>
      </c>
      <c r="C638" s="7">
        <v>274</v>
      </c>
      <c r="D638" s="7">
        <v>41.1</v>
      </c>
      <c r="E638" s="7">
        <v>3.3</v>
      </c>
      <c r="F638" s="7">
        <v>11.2</v>
      </c>
      <c r="G638" s="7">
        <v>2.2000000000000002</v>
      </c>
      <c r="H638" s="10">
        <f>(C638*64)/100</f>
        <v>175.36</v>
      </c>
      <c r="I638" s="10">
        <f>(D638*64)/100</f>
        <v>26.304000000000002</v>
      </c>
      <c r="J638" s="10">
        <f>(E638*64)/100</f>
        <v>2.1120000000000001</v>
      </c>
      <c r="K638" s="10">
        <f>(F638*64)/100</f>
        <v>7.1679999999999993</v>
      </c>
      <c r="L638" s="10">
        <f>(G638*64)/100</f>
        <v>1.4080000000000001</v>
      </c>
    </row>
    <row r="639" spans="1:12" x14ac:dyDescent="0.2">
      <c r="A639" s="13" t="s">
        <v>617</v>
      </c>
      <c r="B639" s="10" t="s">
        <v>422</v>
      </c>
      <c r="C639" s="7">
        <v>93</v>
      </c>
      <c r="D639" s="7">
        <v>18.420000000000002</v>
      </c>
      <c r="E639" s="7">
        <v>2.92</v>
      </c>
      <c r="F639" s="7">
        <v>0.67</v>
      </c>
      <c r="G639" s="7">
        <v>1</v>
      </c>
      <c r="H639" s="10">
        <f t="shared" ref="H639:L641" si="134">(C639*30)/100</f>
        <v>27.9</v>
      </c>
      <c r="I639" s="10">
        <f t="shared" si="134"/>
        <v>5.5259999999999998</v>
      </c>
      <c r="J639" s="10">
        <f t="shared" si="134"/>
        <v>0.87599999999999989</v>
      </c>
      <c r="K639" s="10">
        <f t="shared" si="134"/>
        <v>0.20100000000000001</v>
      </c>
      <c r="L639" s="10">
        <f t="shared" si="134"/>
        <v>0.3</v>
      </c>
    </row>
    <row r="640" spans="1:12" x14ac:dyDescent="0.2">
      <c r="A640" s="13" t="s">
        <v>618</v>
      </c>
      <c r="B640" s="10" t="s">
        <v>422</v>
      </c>
      <c r="C640" s="7">
        <v>100</v>
      </c>
      <c r="D640" s="7">
        <v>13.39</v>
      </c>
      <c r="E640" s="7">
        <v>9.66</v>
      </c>
      <c r="F640" s="7">
        <v>0.28000000000000003</v>
      </c>
      <c r="G640" s="7">
        <v>0.6</v>
      </c>
      <c r="H640" s="10">
        <f t="shared" si="134"/>
        <v>30</v>
      </c>
      <c r="I640" s="10">
        <f t="shared" si="134"/>
        <v>4.0170000000000003</v>
      </c>
      <c r="J640" s="10">
        <f t="shared" si="134"/>
        <v>2.8980000000000001</v>
      </c>
      <c r="K640" s="10">
        <f t="shared" si="134"/>
        <v>8.4000000000000005E-2</v>
      </c>
      <c r="L640" s="10">
        <f t="shared" si="134"/>
        <v>0.18</v>
      </c>
    </row>
    <row r="641" spans="1:12" x14ac:dyDescent="0.2">
      <c r="A641" s="13" t="s">
        <v>619</v>
      </c>
      <c r="B641" s="10" t="s">
        <v>422</v>
      </c>
      <c r="C641" s="7">
        <v>107</v>
      </c>
      <c r="D641" s="7">
        <v>13.39</v>
      </c>
      <c r="E641" s="7">
        <v>8.92</v>
      </c>
      <c r="F641" s="7">
        <v>1.74</v>
      </c>
      <c r="G641" s="7">
        <v>0.6</v>
      </c>
      <c r="H641" s="10">
        <f t="shared" si="134"/>
        <v>32.1</v>
      </c>
      <c r="I641" s="10">
        <f t="shared" si="134"/>
        <v>4.0170000000000003</v>
      </c>
      <c r="J641" s="10">
        <f t="shared" si="134"/>
        <v>2.6760000000000002</v>
      </c>
      <c r="K641" s="10">
        <f t="shared" si="134"/>
        <v>0.52200000000000002</v>
      </c>
      <c r="L641" s="10">
        <f t="shared" si="134"/>
        <v>0.18</v>
      </c>
    </row>
    <row r="642" spans="1:12" x14ac:dyDescent="0.2">
      <c r="A642" s="13" t="s">
        <v>621</v>
      </c>
      <c r="B642" s="10" t="s">
        <v>422</v>
      </c>
      <c r="C642" s="7">
        <v>359</v>
      </c>
      <c r="D642" s="7">
        <v>95</v>
      </c>
      <c r="E642" s="7">
        <v>0</v>
      </c>
      <c r="F642" s="7">
        <v>0</v>
      </c>
      <c r="G642" s="7">
        <v>0</v>
      </c>
      <c r="H642" s="10">
        <f>(C642*15)/100</f>
        <v>53.85</v>
      </c>
      <c r="I642" s="10">
        <f>(D642*15)/100</f>
        <v>14.25</v>
      </c>
      <c r="J642" s="10">
        <f>(E642*15)/100</f>
        <v>0</v>
      </c>
      <c r="K642" s="10">
        <f>(F642*15)/100</f>
        <v>0</v>
      </c>
      <c r="L642" s="10">
        <f>(G642*15)/100</f>
        <v>0</v>
      </c>
    </row>
    <row r="643" spans="1:12" x14ac:dyDescent="0.2">
      <c r="A643" s="13" t="s">
        <v>394</v>
      </c>
      <c r="B643" s="10" t="s">
        <v>422</v>
      </c>
      <c r="C643" s="7">
        <v>282</v>
      </c>
      <c r="D643" s="7">
        <v>43</v>
      </c>
      <c r="E643" s="7">
        <v>2</v>
      </c>
      <c r="F643" s="7">
        <v>12</v>
      </c>
      <c r="G643" s="7">
        <v>0</v>
      </c>
      <c r="H643" s="10">
        <f>(C643*90)/100</f>
        <v>253.8</v>
      </c>
      <c r="I643" s="10">
        <f>(D643*90)/100</f>
        <v>38.700000000000003</v>
      </c>
      <c r="J643" s="10">
        <f>(E643*90)/100</f>
        <v>1.8</v>
      </c>
      <c r="K643" s="10">
        <f>(F643*90)/100</f>
        <v>10.8</v>
      </c>
      <c r="L643" s="10">
        <f>(G643*90)/100</f>
        <v>0</v>
      </c>
    </row>
    <row r="644" spans="1:12" x14ac:dyDescent="0.2">
      <c r="A644" s="13" t="s">
        <v>622</v>
      </c>
      <c r="B644" s="10" t="s">
        <v>422</v>
      </c>
      <c r="C644" s="7">
        <v>525</v>
      </c>
      <c r="D644" s="7">
        <v>61.21</v>
      </c>
      <c r="E644" s="7">
        <v>5.71</v>
      </c>
      <c r="F644" s="7">
        <v>28.57</v>
      </c>
      <c r="G644" s="7">
        <v>2.5</v>
      </c>
      <c r="H644" s="10">
        <f>(C644*25)/100</f>
        <v>131.25</v>
      </c>
      <c r="I644" s="10">
        <f>(D644*25)/100</f>
        <v>15.3025</v>
      </c>
      <c r="J644" s="10">
        <f>(E644*25)/100</f>
        <v>1.4275</v>
      </c>
      <c r="K644" s="10">
        <f>(F644*25)/100</f>
        <v>7.1425000000000001</v>
      </c>
      <c r="L644" s="10">
        <f>(G644*25)/100</f>
        <v>0.625</v>
      </c>
    </row>
    <row r="645" spans="1:12" x14ac:dyDescent="0.2">
      <c r="A645" s="13" t="s">
        <v>623</v>
      </c>
      <c r="B645" s="10" t="s">
        <v>422</v>
      </c>
      <c r="C645" s="7">
        <v>88</v>
      </c>
      <c r="D645" s="7">
        <v>5.2</v>
      </c>
      <c r="E645" s="7">
        <v>1.5</v>
      </c>
      <c r="F645" s="7">
        <v>6.4</v>
      </c>
      <c r="G645" s="7">
        <v>1.6</v>
      </c>
      <c r="H645" s="10">
        <f>(C645*15)/100</f>
        <v>13.2</v>
      </c>
      <c r="I645" s="10">
        <f>(D645*15)/100</f>
        <v>0.78</v>
      </c>
      <c r="J645" s="10">
        <f>(E645*15)/100</f>
        <v>0.22500000000000001</v>
      </c>
      <c r="K645" s="10">
        <f>(F645*15)/100</f>
        <v>0.96</v>
      </c>
      <c r="L645" s="10">
        <f>(G645*15)/100</f>
        <v>0.24</v>
      </c>
    </row>
    <row r="646" spans="1:12" x14ac:dyDescent="0.2">
      <c r="A646" s="13" t="s">
        <v>401</v>
      </c>
      <c r="B646" s="10" t="s">
        <v>422</v>
      </c>
      <c r="C646" s="7">
        <v>258</v>
      </c>
      <c r="D646" s="7">
        <v>55.76</v>
      </c>
      <c r="E646" s="7">
        <v>14.11</v>
      </c>
      <c r="F646" s="7">
        <v>2.97</v>
      </c>
      <c r="G646" s="7">
        <v>12.3</v>
      </c>
      <c r="H646" s="10">
        <f t="shared" ref="H646:L647" si="135">(C646*30)/100</f>
        <v>77.400000000000006</v>
      </c>
      <c r="I646" s="10">
        <f t="shared" si="135"/>
        <v>16.727999999999998</v>
      </c>
      <c r="J646" s="10">
        <f t="shared" si="135"/>
        <v>4.2329999999999997</v>
      </c>
      <c r="K646" s="10">
        <f t="shared" si="135"/>
        <v>0.89100000000000013</v>
      </c>
      <c r="L646" s="10">
        <f t="shared" si="135"/>
        <v>3.69</v>
      </c>
    </row>
    <row r="647" spans="1:12" x14ac:dyDescent="0.2">
      <c r="A647" s="13" t="s">
        <v>624</v>
      </c>
      <c r="B647" s="10" t="s">
        <v>422</v>
      </c>
      <c r="C647" s="7">
        <v>511</v>
      </c>
      <c r="D647" s="7">
        <v>49.61</v>
      </c>
      <c r="E647" s="7">
        <v>6.77</v>
      </c>
      <c r="F647" s="7">
        <v>31.93</v>
      </c>
      <c r="G647" s="7">
        <v>2.8</v>
      </c>
      <c r="H647" s="10">
        <f t="shared" si="135"/>
        <v>153.30000000000001</v>
      </c>
      <c r="I647" s="10">
        <f t="shared" si="135"/>
        <v>14.882999999999999</v>
      </c>
      <c r="J647" s="10">
        <f t="shared" si="135"/>
        <v>2.0310000000000001</v>
      </c>
      <c r="K647" s="10">
        <f t="shared" si="135"/>
        <v>9.5790000000000006</v>
      </c>
      <c r="L647" s="10">
        <f t="shared" si="135"/>
        <v>0.84</v>
      </c>
    </row>
    <row r="648" spans="1:12" x14ac:dyDescent="0.2">
      <c r="A648" s="13" t="s">
        <v>625</v>
      </c>
      <c r="B648" s="10" t="s">
        <v>422</v>
      </c>
      <c r="C648" s="7">
        <v>470</v>
      </c>
      <c r="D648" s="7">
        <v>57</v>
      </c>
      <c r="E648" s="7">
        <v>10</v>
      </c>
      <c r="F648" s="7">
        <v>24</v>
      </c>
      <c r="G648" s="7">
        <v>7</v>
      </c>
      <c r="H648" s="10">
        <f>(C648*25)/100</f>
        <v>117.5</v>
      </c>
      <c r="I648" s="10">
        <f>(D648*25)/100</f>
        <v>14.25</v>
      </c>
      <c r="J648" s="10">
        <f>(E648*25)/100</f>
        <v>2.5</v>
      </c>
      <c r="K648" s="10">
        <f>(F648*25)/100</f>
        <v>6</v>
      </c>
      <c r="L648" s="10">
        <f>(G648*25)/100</f>
        <v>1.75</v>
      </c>
    </row>
    <row r="649" spans="1:12" x14ac:dyDescent="0.2">
      <c r="A649" s="13" t="s">
        <v>407</v>
      </c>
      <c r="B649" s="10" t="s">
        <v>422</v>
      </c>
      <c r="C649" s="7">
        <v>243</v>
      </c>
      <c r="D649" s="7">
        <v>63</v>
      </c>
      <c r="E649" s="7">
        <v>2</v>
      </c>
      <c r="F649" s="7">
        <v>0</v>
      </c>
      <c r="G649" s="7">
        <v>6</v>
      </c>
      <c r="H649" s="10">
        <f>(C649*30)/100</f>
        <v>72.900000000000006</v>
      </c>
      <c r="I649" s="10">
        <f>(D649*30)/100</f>
        <v>18.899999999999999</v>
      </c>
      <c r="J649" s="10">
        <f>(E649*30)/100</f>
        <v>0.6</v>
      </c>
      <c r="K649" s="10">
        <f>(F649*30)/100</f>
        <v>0</v>
      </c>
      <c r="L649" s="10">
        <f>(G649*30)/100</f>
        <v>1.8</v>
      </c>
    </row>
    <row r="650" spans="1:12" x14ac:dyDescent="0.2">
      <c r="A650" s="13" t="s">
        <v>627</v>
      </c>
      <c r="B650" s="10" t="s">
        <v>422</v>
      </c>
      <c r="C650" s="7">
        <v>21</v>
      </c>
      <c r="D650" s="7">
        <v>0.93</v>
      </c>
      <c r="E650" s="7">
        <v>0</v>
      </c>
      <c r="F650" s="7">
        <v>0</v>
      </c>
      <c r="G650" s="7">
        <v>0</v>
      </c>
      <c r="H650" s="10">
        <f>(C650*7)/100</f>
        <v>1.47</v>
      </c>
      <c r="I650" s="10">
        <f>(D650*7)/100</f>
        <v>6.5100000000000005E-2</v>
      </c>
      <c r="J650" s="10">
        <f>(E650*7)/100</f>
        <v>0</v>
      </c>
      <c r="K650" s="10">
        <f>(F650*7)/100</f>
        <v>0</v>
      </c>
      <c r="L650" s="10">
        <f>(G650*7)/100</f>
        <v>0</v>
      </c>
    </row>
    <row r="651" spans="1:12" x14ac:dyDescent="0.2">
      <c r="A651" s="13" t="s">
        <v>417</v>
      </c>
      <c r="B651" s="10" t="s">
        <v>422</v>
      </c>
      <c r="C651" s="7">
        <v>267</v>
      </c>
      <c r="D651" s="7">
        <v>34.72</v>
      </c>
      <c r="E651" s="7">
        <v>1.24</v>
      </c>
      <c r="F651" s="7">
        <v>13.94</v>
      </c>
      <c r="G651" s="7">
        <v>1.6</v>
      </c>
      <c r="H651" s="10">
        <f>(C651*70)/100</f>
        <v>186.9</v>
      </c>
      <c r="I651" s="10">
        <f>(D651*70)/100</f>
        <v>24.304000000000002</v>
      </c>
      <c r="J651" s="10">
        <f>(E651*70)/100</f>
        <v>0.86799999999999999</v>
      </c>
      <c r="K651" s="10">
        <f>(F651*70)/100</f>
        <v>9.7579999999999991</v>
      </c>
      <c r="L651" s="10">
        <f>(G651*70)/100</f>
        <v>1.1200000000000001</v>
      </c>
    </row>
    <row r="652" spans="1:12" x14ac:dyDescent="0.2">
      <c r="A652" s="13" t="s">
        <v>502</v>
      </c>
      <c r="B652" s="10" t="s">
        <v>422</v>
      </c>
      <c r="C652" s="7">
        <v>88</v>
      </c>
      <c r="D652" s="7">
        <v>8.3800000000000008</v>
      </c>
      <c r="E652" s="7">
        <v>2.08</v>
      </c>
      <c r="F652" s="7">
        <v>5.26</v>
      </c>
      <c r="G652" s="7">
        <v>1.9</v>
      </c>
      <c r="H652" s="10">
        <f>(C652*90)/100</f>
        <v>79.2</v>
      </c>
      <c r="I652" s="10">
        <f>(D652*90)/100</f>
        <v>7.5420000000000007</v>
      </c>
      <c r="J652" s="10">
        <f>(E652*90)/100</f>
        <v>1.8720000000000001</v>
      </c>
      <c r="K652" s="10">
        <f>(F652*90)/100</f>
        <v>4.734</v>
      </c>
      <c r="L652" s="10">
        <f>(G652*90)/100</f>
        <v>1.71</v>
      </c>
    </row>
    <row r="653" spans="1:12" x14ac:dyDescent="0.2">
      <c r="A653" s="13" t="s">
        <v>628</v>
      </c>
      <c r="B653" s="10" t="s">
        <v>423</v>
      </c>
      <c r="C653" s="6">
        <v>34</v>
      </c>
      <c r="D653" s="6">
        <v>8.8000000000000007</v>
      </c>
      <c r="E653" s="6">
        <v>0</v>
      </c>
      <c r="F653" s="6">
        <v>0</v>
      </c>
      <c r="G653" s="6">
        <v>0</v>
      </c>
      <c r="H653" s="10">
        <f>(C653*200)/100</f>
        <v>68</v>
      </c>
      <c r="I653" s="10">
        <f>(D653*200)/100</f>
        <v>17.600000000000001</v>
      </c>
      <c r="J653" s="10">
        <f>(E653*200)/100</f>
        <v>0</v>
      </c>
      <c r="K653" s="10">
        <f>(F653*200)/100</f>
        <v>0</v>
      </c>
      <c r="L653" s="10">
        <f>(G653*200)/100</f>
        <v>0</v>
      </c>
    </row>
    <row r="654" spans="1:12" x14ac:dyDescent="0.2">
      <c r="A654" s="10" t="s">
        <v>675</v>
      </c>
      <c r="B654" s="10" t="s">
        <v>423</v>
      </c>
      <c r="H654" s="10">
        <v>46</v>
      </c>
      <c r="I654" s="10">
        <v>8.9</v>
      </c>
      <c r="J654" s="10">
        <v>1.73</v>
      </c>
      <c r="K654" s="10">
        <v>0.48</v>
      </c>
      <c r="L654" s="10">
        <v>0</v>
      </c>
    </row>
    <row r="655" spans="1:12" x14ac:dyDescent="0.2">
      <c r="A655" s="13" t="s">
        <v>629</v>
      </c>
      <c r="B655" s="10" t="s">
        <v>423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</row>
    <row r="656" spans="1:12" x14ac:dyDescent="0.2">
      <c r="A656" s="13" t="s">
        <v>630</v>
      </c>
      <c r="B656" s="10" t="s">
        <v>423</v>
      </c>
      <c r="C656" s="7">
        <v>366</v>
      </c>
      <c r="D656" s="7">
        <v>77</v>
      </c>
      <c r="E656" s="7">
        <v>6</v>
      </c>
      <c r="F656" s="7">
        <v>6</v>
      </c>
      <c r="G656" s="7">
        <v>0</v>
      </c>
      <c r="H656" s="10">
        <v>286</v>
      </c>
      <c r="I656" s="10">
        <v>50.78</v>
      </c>
      <c r="J656" s="10">
        <v>7.32</v>
      </c>
      <c r="K656" s="10">
        <v>6.48</v>
      </c>
      <c r="L656" s="10">
        <v>0</v>
      </c>
    </row>
    <row r="657" spans="1:12" x14ac:dyDescent="0.2">
      <c r="A657" s="13" t="s">
        <v>637</v>
      </c>
      <c r="B657" s="10" t="s">
        <v>423</v>
      </c>
      <c r="C657" s="7"/>
      <c r="D657" s="7"/>
      <c r="E657" s="7"/>
      <c r="F657" s="7"/>
      <c r="G657" s="7"/>
      <c r="H657" s="10">
        <v>4</v>
      </c>
      <c r="I657" s="10">
        <v>10</v>
      </c>
      <c r="J657" s="10">
        <v>1.1000000000000001</v>
      </c>
      <c r="K657" s="10">
        <v>0.2</v>
      </c>
      <c r="L657" s="10">
        <v>0</v>
      </c>
    </row>
    <row r="658" spans="1:12" x14ac:dyDescent="0.2">
      <c r="A658" s="13" t="s">
        <v>635</v>
      </c>
      <c r="B658" s="10" t="s">
        <v>423</v>
      </c>
      <c r="C658" s="7">
        <v>27</v>
      </c>
      <c r="D658" s="7">
        <v>2.7</v>
      </c>
      <c r="E658" s="7">
        <v>1.68</v>
      </c>
      <c r="F658" s="7">
        <v>1.03</v>
      </c>
      <c r="G658" s="7">
        <v>0</v>
      </c>
      <c r="H658" s="10">
        <v>74</v>
      </c>
      <c r="I658" s="10">
        <v>5.81</v>
      </c>
      <c r="J658" s="10">
        <v>4.08</v>
      </c>
      <c r="K658" s="10">
        <v>3.98</v>
      </c>
      <c r="L658" s="10">
        <f>(G658*200)/100</f>
        <v>0</v>
      </c>
    </row>
    <row r="659" spans="1:12" x14ac:dyDescent="0.2">
      <c r="A659" s="13" t="s">
        <v>636</v>
      </c>
      <c r="B659" s="10" t="s">
        <v>423</v>
      </c>
      <c r="C659" s="7">
        <v>39</v>
      </c>
      <c r="D659" s="7">
        <v>5.64</v>
      </c>
      <c r="E659" s="7">
        <v>1.64</v>
      </c>
      <c r="F659" s="7">
        <v>1.08</v>
      </c>
      <c r="G659" s="7">
        <v>0</v>
      </c>
      <c r="H659" s="10">
        <v>135</v>
      </c>
      <c r="I659" s="10">
        <v>12.36</v>
      </c>
      <c r="J659" s="10">
        <v>8.81</v>
      </c>
      <c r="K659" s="10">
        <v>5.51</v>
      </c>
      <c r="L659" s="10">
        <f>(G659*200)/100</f>
        <v>0</v>
      </c>
    </row>
    <row r="660" spans="1:12" x14ac:dyDescent="0.2">
      <c r="A660" s="13" t="s">
        <v>632</v>
      </c>
      <c r="B660" s="10" t="s">
        <v>423</v>
      </c>
      <c r="C660" s="7">
        <v>33</v>
      </c>
      <c r="D660" s="7">
        <v>7.86</v>
      </c>
      <c r="E660" s="7">
        <v>0.11</v>
      </c>
      <c r="F660" s="7">
        <v>0.17</v>
      </c>
      <c r="G660" s="7">
        <v>0</v>
      </c>
      <c r="H660" s="10">
        <f t="shared" ref="H660:L662" si="136">(C660*50)/100</f>
        <v>16.5</v>
      </c>
      <c r="I660" s="10">
        <f t="shared" si="136"/>
        <v>3.93</v>
      </c>
      <c r="J660" s="10">
        <f t="shared" si="136"/>
        <v>5.5E-2</v>
      </c>
      <c r="K660" s="10">
        <f t="shared" si="136"/>
        <v>8.5000000000000006E-2</v>
      </c>
      <c r="L660" s="10">
        <f t="shared" si="136"/>
        <v>0</v>
      </c>
    </row>
    <row r="661" spans="1:12" x14ac:dyDescent="0.2">
      <c r="A661" s="13" t="s">
        <v>633</v>
      </c>
      <c r="B661" s="10" t="s">
        <v>423</v>
      </c>
      <c r="C661" s="7">
        <v>0</v>
      </c>
      <c r="D661" s="7">
        <v>0</v>
      </c>
      <c r="E661" s="7">
        <v>0.1</v>
      </c>
      <c r="F661" s="7">
        <v>0</v>
      </c>
      <c r="G661" s="7">
        <v>0</v>
      </c>
      <c r="H661" s="10">
        <f t="shared" si="136"/>
        <v>0</v>
      </c>
      <c r="I661" s="10">
        <f t="shared" si="136"/>
        <v>0</v>
      </c>
      <c r="J661" s="10">
        <f t="shared" si="136"/>
        <v>0.05</v>
      </c>
      <c r="K661" s="10">
        <f t="shared" si="136"/>
        <v>0</v>
      </c>
      <c r="L661" s="10">
        <f t="shared" si="136"/>
        <v>0</v>
      </c>
    </row>
    <row r="662" spans="1:12" x14ac:dyDescent="0.2">
      <c r="A662" s="13" t="s">
        <v>634</v>
      </c>
      <c r="B662" s="10" t="s">
        <v>423</v>
      </c>
      <c r="C662" s="7">
        <v>9</v>
      </c>
      <c r="D662" s="7">
        <v>1.67</v>
      </c>
      <c r="E662" s="7">
        <v>0.12</v>
      </c>
      <c r="F662" s="7">
        <v>0.18</v>
      </c>
      <c r="G662" s="7">
        <v>0</v>
      </c>
      <c r="H662" s="10">
        <f t="shared" si="136"/>
        <v>4.5</v>
      </c>
      <c r="I662" s="10">
        <f t="shared" si="136"/>
        <v>0.83499999999999996</v>
      </c>
      <c r="J662" s="10">
        <f t="shared" si="136"/>
        <v>0.06</v>
      </c>
      <c r="K662" s="10">
        <f t="shared" si="136"/>
        <v>0.09</v>
      </c>
      <c r="L662" s="10">
        <f t="shared" si="136"/>
        <v>0</v>
      </c>
    </row>
    <row r="663" spans="1:12" x14ac:dyDescent="0.2">
      <c r="A663" s="13" t="s">
        <v>639</v>
      </c>
      <c r="B663" s="10" t="s">
        <v>423</v>
      </c>
      <c r="C663" s="7">
        <v>43</v>
      </c>
      <c r="D663" s="7">
        <v>3.55</v>
      </c>
      <c r="E663" s="7">
        <v>0.46</v>
      </c>
      <c r="F663" s="7">
        <v>0</v>
      </c>
      <c r="G663" s="7">
        <v>0</v>
      </c>
      <c r="H663" s="10">
        <f>(C663*330)/100</f>
        <v>141.9</v>
      </c>
      <c r="I663" s="10">
        <f>(D663*330)/100</f>
        <v>11.715</v>
      </c>
      <c r="J663" s="10">
        <f>(E663*330)/100</f>
        <v>1.518</v>
      </c>
      <c r="K663" s="10">
        <f>(F663*330)/100</f>
        <v>0</v>
      </c>
      <c r="L663" s="10">
        <f>(G663*330)/100</f>
        <v>0</v>
      </c>
    </row>
    <row r="664" spans="1:12" x14ac:dyDescent="0.2">
      <c r="A664" s="13" t="s">
        <v>631</v>
      </c>
      <c r="B664" s="10" t="s">
        <v>423</v>
      </c>
      <c r="C664" s="7">
        <v>87</v>
      </c>
      <c r="D664" s="7">
        <v>20.48</v>
      </c>
      <c r="E664" s="7">
        <v>1.0900000000000001</v>
      </c>
      <c r="F664" s="7">
        <v>0.11</v>
      </c>
      <c r="G664" s="7">
        <v>0.5</v>
      </c>
      <c r="H664" s="10">
        <v>98</v>
      </c>
      <c r="I664" s="10">
        <v>24.86</v>
      </c>
      <c r="J664" s="10">
        <v>0.26</v>
      </c>
      <c r="K664" s="10">
        <v>0.05</v>
      </c>
      <c r="L664" s="10">
        <v>0.5</v>
      </c>
    </row>
    <row r="665" spans="1:12" x14ac:dyDescent="0.2">
      <c r="A665" s="13" t="s">
        <v>641</v>
      </c>
      <c r="B665" s="10" t="s">
        <v>423</v>
      </c>
      <c r="C665" s="7">
        <v>18</v>
      </c>
      <c r="D665" s="7">
        <v>4</v>
      </c>
      <c r="E665" s="7">
        <v>0.83</v>
      </c>
      <c r="F665" s="7">
        <v>0.16</v>
      </c>
      <c r="G665" s="7">
        <v>1.6</v>
      </c>
      <c r="H665" s="10">
        <f t="shared" ref="H665:H683" si="137">(C665*200)/100</f>
        <v>36</v>
      </c>
      <c r="I665" s="10">
        <f t="shared" ref="I665:I683" si="138">(D665*200)/100</f>
        <v>8</v>
      </c>
      <c r="J665" s="10">
        <f t="shared" ref="J665:J683" si="139">(E665*200)/100</f>
        <v>1.66</v>
      </c>
      <c r="K665" s="10">
        <f t="shared" ref="K665:K683" si="140">(F665*200)/100</f>
        <v>0.32</v>
      </c>
      <c r="L665" s="10">
        <f t="shared" ref="L665:L683" si="141">(G665*200)/100</f>
        <v>3.2</v>
      </c>
    </row>
    <row r="666" spans="1:12" x14ac:dyDescent="0.2">
      <c r="A666" s="13" t="s">
        <v>642</v>
      </c>
      <c r="B666" s="10" t="s">
        <v>423</v>
      </c>
      <c r="C666" s="7">
        <v>46</v>
      </c>
      <c r="D666" s="7">
        <v>12.2</v>
      </c>
      <c r="E666" s="7">
        <v>0.39</v>
      </c>
      <c r="F666" s="7">
        <v>0.13</v>
      </c>
      <c r="G666" s="7">
        <v>0.1</v>
      </c>
      <c r="H666" s="10">
        <f t="shared" si="137"/>
        <v>92</v>
      </c>
      <c r="I666" s="10">
        <f t="shared" si="138"/>
        <v>24.4</v>
      </c>
      <c r="J666" s="10">
        <f t="shared" si="139"/>
        <v>0.78</v>
      </c>
      <c r="K666" s="10">
        <f t="shared" si="140"/>
        <v>0.26</v>
      </c>
      <c r="L666" s="10">
        <f t="shared" si="141"/>
        <v>0.2</v>
      </c>
    </row>
    <row r="667" spans="1:12" x14ac:dyDescent="0.2">
      <c r="A667" s="13" t="s">
        <v>643</v>
      </c>
      <c r="B667" s="10" t="s">
        <v>423</v>
      </c>
      <c r="C667" s="7">
        <v>71</v>
      </c>
      <c r="D667" s="7">
        <v>17.45</v>
      </c>
      <c r="E667" s="7">
        <v>0.61</v>
      </c>
      <c r="F667" s="7">
        <v>0.03</v>
      </c>
      <c r="G667" s="7">
        <v>1</v>
      </c>
      <c r="H667" s="10">
        <f t="shared" si="137"/>
        <v>142</v>
      </c>
      <c r="I667" s="10">
        <f t="shared" si="138"/>
        <v>34.9</v>
      </c>
      <c r="J667" s="10">
        <f t="shared" si="139"/>
        <v>1.22</v>
      </c>
      <c r="K667" s="10">
        <f t="shared" si="140"/>
        <v>0.06</v>
      </c>
      <c r="L667" s="10">
        <f t="shared" si="141"/>
        <v>2</v>
      </c>
    </row>
    <row r="668" spans="1:12" x14ac:dyDescent="0.2">
      <c r="A668" s="13" t="s">
        <v>644</v>
      </c>
      <c r="B668" s="10" t="s">
        <v>423</v>
      </c>
      <c r="C668" s="7">
        <v>31</v>
      </c>
      <c r="D668" s="7">
        <v>2.92</v>
      </c>
      <c r="E668" s="7">
        <v>0.21</v>
      </c>
      <c r="F668" s="7">
        <v>2.08</v>
      </c>
      <c r="G668" s="7">
        <v>0</v>
      </c>
      <c r="H668" s="10">
        <f t="shared" si="137"/>
        <v>62</v>
      </c>
      <c r="I668" s="10">
        <f t="shared" si="138"/>
        <v>5.84</v>
      </c>
      <c r="J668" s="10">
        <f t="shared" si="139"/>
        <v>0.42</v>
      </c>
      <c r="K668" s="10">
        <f t="shared" si="140"/>
        <v>4.16</v>
      </c>
      <c r="L668" s="10">
        <f t="shared" si="141"/>
        <v>0</v>
      </c>
    </row>
    <row r="669" spans="1:12" x14ac:dyDescent="0.2">
      <c r="A669" s="13" t="s">
        <v>645</v>
      </c>
      <c r="B669" s="10" t="s">
        <v>423</v>
      </c>
      <c r="C669" s="7">
        <v>38</v>
      </c>
      <c r="D669" s="7">
        <v>7.8</v>
      </c>
      <c r="E669" s="7">
        <v>0.3</v>
      </c>
      <c r="F669" s="7">
        <v>0.6</v>
      </c>
      <c r="G669" s="7">
        <v>0.1</v>
      </c>
      <c r="H669" s="10">
        <f t="shared" si="137"/>
        <v>76</v>
      </c>
      <c r="I669" s="10">
        <f t="shared" si="138"/>
        <v>15.6</v>
      </c>
      <c r="J669" s="10">
        <f t="shared" si="139"/>
        <v>0.6</v>
      </c>
      <c r="K669" s="10">
        <f t="shared" si="140"/>
        <v>1.2</v>
      </c>
      <c r="L669" s="10">
        <f t="shared" si="141"/>
        <v>0.2</v>
      </c>
    </row>
    <row r="670" spans="1:12" x14ac:dyDescent="0.2">
      <c r="A670" s="13" t="s">
        <v>646</v>
      </c>
      <c r="B670" s="10" t="s">
        <v>423</v>
      </c>
      <c r="C670" s="7">
        <v>54</v>
      </c>
      <c r="D670" s="7">
        <v>13.13</v>
      </c>
      <c r="E670" s="7">
        <v>0.15</v>
      </c>
      <c r="F670" s="7">
        <v>0.28999999999999998</v>
      </c>
      <c r="G670" s="7">
        <v>0.1</v>
      </c>
      <c r="H670" s="10">
        <f t="shared" si="137"/>
        <v>108</v>
      </c>
      <c r="I670" s="10">
        <f t="shared" si="138"/>
        <v>26.26</v>
      </c>
      <c r="J670" s="10">
        <f t="shared" si="139"/>
        <v>0.3</v>
      </c>
      <c r="K670" s="10">
        <f t="shared" si="140"/>
        <v>0.57999999999999996</v>
      </c>
      <c r="L670" s="10">
        <f t="shared" si="141"/>
        <v>0.2</v>
      </c>
    </row>
    <row r="671" spans="1:12" x14ac:dyDescent="0.2">
      <c r="A671" s="13" t="s">
        <v>647</v>
      </c>
      <c r="B671" s="10" t="s">
        <v>423</v>
      </c>
      <c r="C671" s="7">
        <v>25</v>
      </c>
      <c r="D671" s="7">
        <v>8.42</v>
      </c>
      <c r="E671" s="7">
        <v>0.42</v>
      </c>
      <c r="F671" s="7">
        <v>7.0000000000000007E-2</v>
      </c>
      <c r="G671" s="7">
        <v>0.4</v>
      </c>
      <c r="H671" s="10">
        <f t="shared" si="137"/>
        <v>50</v>
      </c>
      <c r="I671" s="10">
        <f t="shared" si="138"/>
        <v>16.84</v>
      </c>
      <c r="J671" s="10">
        <f t="shared" si="139"/>
        <v>0.84</v>
      </c>
      <c r="K671" s="10">
        <f t="shared" si="140"/>
        <v>0.14000000000000001</v>
      </c>
      <c r="L671" s="10">
        <f t="shared" si="141"/>
        <v>0.8</v>
      </c>
    </row>
    <row r="672" spans="1:12" x14ac:dyDescent="0.2">
      <c r="A672" s="13" t="s">
        <v>648</v>
      </c>
      <c r="B672" s="10" t="s">
        <v>423</v>
      </c>
      <c r="C672" s="7">
        <v>22</v>
      </c>
      <c r="D672" s="7">
        <v>6.9</v>
      </c>
      <c r="E672" s="7">
        <v>0.35</v>
      </c>
      <c r="F672" s="7">
        <v>0.24</v>
      </c>
      <c r="G672" s="7">
        <v>0.3</v>
      </c>
      <c r="H672" s="10">
        <f t="shared" si="137"/>
        <v>44</v>
      </c>
      <c r="I672" s="10">
        <f t="shared" si="138"/>
        <v>13.8</v>
      </c>
      <c r="J672" s="10">
        <f t="shared" si="139"/>
        <v>0.7</v>
      </c>
      <c r="K672" s="10">
        <f t="shared" si="140"/>
        <v>0.48</v>
      </c>
      <c r="L672" s="10">
        <f t="shared" si="141"/>
        <v>0.6</v>
      </c>
    </row>
    <row r="673" spans="1:12" x14ac:dyDescent="0.2">
      <c r="A673" s="13" t="s">
        <v>649</v>
      </c>
      <c r="B673" s="10" t="s">
        <v>423</v>
      </c>
      <c r="C673" s="7">
        <v>43</v>
      </c>
      <c r="D673" s="7">
        <v>10.1</v>
      </c>
      <c r="E673" s="7">
        <v>0.5</v>
      </c>
      <c r="F673" s="7">
        <v>0.2</v>
      </c>
      <c r="G673" s="7">
        <v>0.2</v>
      </c>
      <c r="H673" s="10">
        <f t="shared" si="137"/>
        <v>86</v>
      </c>
      <c r="I673" s="10">
        <f t="shared" si="138"/>
        <v>20.2</v>
      </c>
      <c r="J673" s="10">
        <f t="shared" si="139"/>
        <v>1</v>
      </c>
      <c r="K673" s="10">
        <f t="shared" si="140"/>
        <v>0.4</v>
      </c>
      <c r="L673" s="10">
        <f t="shared" si="141"/>
        <v>0.4</v>
      </c>
    </row>
    <row r="674" spans="1:12" x14ac:dyDescent="0.2">
      <c r="A674" s="13" t="s">
        <v>650</v>
      </c>
      <c r="B674" s="10" t="s">
        <v>423</v>
      </c>
      <c r="C674" s="7">
        <v>46</v>
      </c>
      <c r="D674" s="7">
        <v>11.3</v>
      </c>
      <c r="E674" s="7">
        <v>0.1</v>
      </c>
      <c r="F674" s="7">
        <v>0.13</v>
      </c>
      <c r="G674" s="7">
        <v>0.2</v>
      </c>
      <c r="H674" s="10">
        <f t="shared" si="137"/>
        <v>92</v>
      </c>
      <c r="I674" s="10">
        <f t="shared" si="138"/>
        <v>22.6</v>
      </c>
      <c r="J674" s="10">
        <f t="shared" si="139"/>
        <v>0.2</v>
      </c>
      <c r="K674" s="10">
        <f t="shared" si="140"/>
        <v>0.26</v>
      </c>
      <c r="L674" s="10">
        <f t="shared" si="141"/>
        <v>0.4</v>
      </c>
    </row>
    <row r="675" spans="1:12" x14ac:dyDescent="0.2">
      <c r="A675" s="13" t="s">
        <v>651</v>
      </c>
      <c r="B675" s="10" t="s">
        <v>423</v>
      </c>
      <c r="C675" s="7">
        <v>51</v>
      </c>
      <c r="D675" s="7">
        <v>13.6</v>
      </c>
      <c r="E675" s="7">
        <v>0.39</v>
      </c>
      <c r="F675" s="7">
        <v>0.05</v>
      </c>
      <c r="G675" s="7">
        <v>0.2</v>
      </c>
      <c r="H675" s="10">
        <f t="shared" si="137"/>
        <v>102</v>
      </c>
      <c r="I675" s="10">
        <f t="shared" si="138"/>
        <v>27.2</v>
      </c>
      <c r="J675" s="10">
        <f t="shared" si="139"/>
        <v>0.78</v>
      </c>
      <c r="K675" s="10">
        <f t="shared" si="140"/>
        <v>0.1</v>
      </c>
      <c r="L675" s="10">
        <f t="shared" si="141"/>
        <v>0.4</v>
      </c>
    </row>
    <row r="676" spans="1:12" x14ac:dyDescent="0.2">
      <c r="A676" s="13" t="s">
        <v>652</v>
      </c>
      <c r="B676" s="10" t="s">
        <v>423</v>
      </c>
      <c r="C676" s="7">
        <v>38</v>
      </c>
      <c r="D676" s="7">
        <v>7.8</v>
      </c>
      <c r="E676" s="7">
        <v>0.3</v>
      </c>
      <c r="F676" s="7">
        <v>0.6</v>
      </c>
      <c r="G676" s="7">
        <v>0.1</v>
      </c>
      <c r="H676" s="10">
        <f t="shared" si="137"/>
        <v>76</v>
      </c>
      <c r="I676" s="10">
        <f t="shared" si="138"/>
        <v>15.6</v>
      </c>
      <c r="J676" s="10">
        <f t="shared" si="139"/>
        <v>0.6</v>
      </c>
      <c r="K676" s="10">
        <f t="shared" si="140"/>
        <v>1.2</v>
      </c>
      <c r="L676" s="10">
        <f t="shared" si="141"/>
        <v>0.2</v>
      </c>
    </row>
    <row r="677" spans="1:12" x14ac:dyDescent="0.2">
      <c r="A677" s="13" t="s">
        <v>653</v>
      </c>
      <c r="B677" s="10" t="s">
        <v>423</v>
      </c>
      <c r="C677" s="7">
        <v>48</v>
      </c>
      <c r="D677" s="7">
        <v>11.45</v>
      </c>
      <c r="E677" s="7">
        <v>0.68</v>
      </c>
      <c r="F677" s="7">
        <v>0.12</v>
      </c>
      <c r="G677" s="7">
        <v>0.3</v>
      </c>
      <c r="H677" s="10">
        <f t="shared" si="137"/>
        <v>96</v>
      </c>
      <c r="I677" s="10">
        <f t="shared" si="138"/>
        <v>22.9</v>
      </c>
      <c r="J677" s="10">
        <f t="shared" si="139"/>
        <v>1.36</v>
      </c>
      <c r="K677" s="10">
        <f t="shared" si="140"/>
        <v>0.24</v>
      </c>
      <c r="L677" s="10">
        <f t="shared" si="141"/>
        <v>0.6</v>
      </c>
    </row>
    <row r="678" spans="1:12" s="4" customFormat="1" x14ac:dyDescent="0.2">
      <c r="A678" s="13" t="s">
        <v>654</v>
      </c>
      <c r="B678" s="10" t="s">
        <v>423</v>
      </c>
      <c r="C678" s="7">
        <v>57</v>
      </c>
      <c r="D678" s="7">
        <v>14.51</v>
      </c>
      <c r="E678" s="7">
        <v>0.17</v>
      </c>
      <c r="F678" s="7">
        <v>0.15</v>
      </c>
      <c r="G678" s="7">
        <v>0.6</v>
      </c>
      <c r="H678" s="10">
        <f t="shared" si="137"/>
        <v>114</v>
      </c>
      <c r="I678" s="10">
        <f t="shared" si="138"/>
        <v>29.02</v>
      </c>
      <c r="J678" s="10">
        <f t="shared" si="139"/>
        <v>0.34</v>
      </c>
      <c r="K678" s="10">
        <f t="shared" si="140"/>
        <v>0.3</v>
      </c>
      <c r="L678" s="10">
        <f t="shared" si="141"/>
        <v>1.2</v>
      </c>
    </row>
    <row r="679" spans="1:12" x14ac:dyDescent="0.2">
      <c r="A679" s="13" t="s">
        <v>655</v>
      </c>
      <c r="B679" s="10" t="s">
        <v>423</v>
      </c>
      <c r="C679" s="7">
        <v>53</v>
      </c>
      <c r="D679" s="7">
        <v>12.87</v>
      </c>
      <c r="E679" s="7">
        <v>0.36</v>
      </c>
      <c r="F679" s="7">
        <v>0.12</v>
      </c>
      <c r="G679" s="7">
        <v>0.2</v>
      </c>
      <c r="H679" s="10">
        <f t="shared" si="137"/>
        <v>106</v>
      </c>
      <c r="I679" s="10">
        <f t="shared" si="138"/>
        <v>25.74</v>
      </c>
      <c r="J679" s="10">
        <f t="shared" si="139"/>
        <v>0.72</v>
      </c>
      <c r="K679" s="10">
        <f t="shared" si="140"/>
        <v>0.24</v>
      </c>
      <c r="L679" s="10">
        <f t="shared" si="141"/>
        <v>0.4</v>
      </c>
    </row>
    <row r="680" spans="1:12" x14ac:dyDescent="0.2">
      <c r="A680" s="13" t="s">
        <v>656</v>
      </c>
      <c r="B680" s="10" t="s">
        <v>423</v>
      </c>
      <c r="C680" s="7">
        <v>30</v>
      </c>
      <c r="D680" s="7">
        <v>7.55</v>
      </c>
      <c r="E680" s="7">
        <v>0.61</v>
      </c>
      <c r="F680" s="7">
        <v>0.15</v>
      </c>
      <c r="G680" s="7">
        <v>0.4</v>
      </c>
      <c r="H680" s="10">
        <f t="shared" si="137"/>
        <v>60</v>
      </c>
      <c r="I680" s="10">
        <f t="shared" si="138"/>
        <v>15.1</v>
      </c>
      <c r="J680" s="10">
        <f t="shared" si="139"/>
        <v>1.22</v>
      </c>
      <c r="K680" s="10">
        <f t="shared" si="140"/>
        <v>0.3</v>
      </c>
      <c r="L680" s="10">
        <f t="shared" si="141"/>
        <v>0.8</v>
      </c>
    </row>
    <row r="681" spans="1:12" x14ac:dyDescent="0.2">
      <c r="A681" s="13" t="s">
        <v>657</v>
      </c>
      <c r="B681" s="10" t="s">
        <v>423</v>
      </c>
      <c r="C681" s="7">
        <v>17</v>
      </c>
      <c r="D681" s="7">
        <v>3.53</v>
      </c>
      <c r="E681" s="7">
        <v>0.85</v>
      </c>
      <c r="F681" s="7">
        <v>0.28999999999999998</v>
      </c>
      <c r="G681" s="7">
        <v>0.4</v>
      </c>
      <c r="H681" s="10">
        <f t="shared" si="137"/>
        <v>34</v>
      </c>
      <c r="I681" s="10">
        <f t="shared" si="138"/>
        <v>7.06</v>
      </c>
      <c r="J681" s="10">
        <f t="shared" si="139"/>
        <v>1.7</v>
      </c>
      <c r="K681" s="10">
        <f t="shared" si="140"/>
        <v>0.57999999999999996</v>
      </c>
      <c r="L681" s="10">
        <f t="shared" si="141"/>
        <v>0.8</v>
      </c>
    </row>
    <row r="682" spans="1:12" x14ac:dyDescent="0.2">
      <c r="A682" s="13" t="s">
        <v>658</v>
      </c>
      <c r="B682" s="10" t="s">
        <v>423</v>
      </c>
      <c r="C682" s="7">
        <v>60</v>
      </c>
      <c r="D682" s="7">
        <v>14.77</v>
      </c>
      <c r="E682" s="7">
        <v>0.37</v>
      </c>
      <c r="F682" s="7">
        <v>0.13</v>
      </c>
      <c r="G682" s="7">
        <v>0.2</v>
      </c>
      <c r="H682" s="10">
        <f t="shared" si="137"/>
        <v>120</v>
      </c>
      <c r="I682" s="10">
        <f t="shared" si="138"/>
        <v>29.54</v>
      </c>
      <c r="J682" s="10">
        <f t="shared" si="139"/>
        <v>0.74</v>
      </c>
      <c r="K682" s="10">
        <f t="shared" si="140"/>
        <v>0.26</v>
      </c>
      <c r="L682" s="10">
        <f t="shared" si="141"/>
        <v>0.4</v>
      </c>
    </row>
    <row r="683" spans="1:12" x14ac:dyDescent="0.2">
      <c r="A683" s="13" t="s">
        <v>659</v>
      </c>
      <c r="B683" s="10" t="s">
        <v>423</v>
      </c>
      <c r="C683" s="7">
        <v>40</v>
      </c>
      <c r="D683" s="7">
        <v>9.2799999999999994</v>
      </c>
      <c r="E683" s="7">
        <v>0.95</v>
      </c>
      <c r="F683" s="7">
        <v>0.15</v>
      </c>
      <c r="G683" s="7">
        <v>0.8</v>
      </c>
      <c r="H683" s="10">
        <f t="shared" si="137"/>
        <v>80</v>
      </c>
      <c r="I683" s="10">
        <f t="shared" si="138"/>
        <v>18.559999999999999</v>
      </c>
      <c r="J683" s="10">
        <f t="shared" si="139"/>
        <v>1.9</v>
      </c>
      <c r="K683" s="10">
        <f t="shared" si="140"/>
        <v>0.3</v>
      </c>
      <c r="L683" s="10">
        <f t="shared" si="141"/>
        <v>1.6</v>
      </c>
    </row>
    <row r="684" spans="1:12" x14ac:dyDescent="0.2">
      <c r="A684" s="13" t="s">
        <v>674</v>
      </c>
      <c r="B684" s="10" t="s">
        <v>423</v>
      </c>
      <c r="C684" s="7">
        <v>42</v>
      </c>
      <c r="D684" s="7">
        <v>10.36</v>
      </c>
      <c r="E684" s="7">
        <v>0</v>
      </c>
      <c r="F684" s="7">
        <v>0.25</v>
      </c>
      <c r="G684" s="7">
        <v>0</v>
      </c>
      <c r="H684" s="10">
        <v>105</v>
      </c>
      <c r="I684" s="10">
        <v>10.6</v>
      </c>
      <c r="J684" s="10">
        <v>0</v>
      </c>
      <c r="K684" s="10">
        <v>0</v>
      </c>
      <c r="L684" s="10">
        <v>0</v>
      </c>
    </row>
    <row r="685" spans="1:12" x14ac:dyDescent="0.2">
      <c r="A685" s="13" t="s">
        <v>676</v>
      </c>
      <c r="B685" s="10" t="s">
        <v>423</v>
      </c>
      <c r="C685" s="7">
        <v>2</v>
      </c>
      <c r="D685" s="7">
        <v>0.28999999999999998</v>
      </c>
      <c r="E685" s="7">
        <v>0.11</v>
      </c>
      <c r="F685" s="7">
        <v>0.03</v>
      </c>
      <c r="G685" s="7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</row>
    <row r="686" spans="1:12" x14ac:dyDescent="0.2">
      <c r="A686" s="13" t="s">
        <v>395</v>
      </c>
      <c r="B686" s="10" t="s">
        <v>423</v>
      </c>
      <c r="C686" s="7">
        <v>1</v>
      </c>
      <c r="D686" s="7">
        <v>0.2</v>
      </c>
      <c r="E686" s="7">
        <v>0</v>
      </c>
      <c r="F686" s="7">
        <v>0</v>
      </c>
      <c r="G686" s="7">
        <v>0</v>
      </c>
      <c r="H686" s="11">
        <v>2</v>
      </c>
      <c r="I686" s="11">
        <v>0.2</v>
      </c>
      <c r="J686" s="11">
        <v>0</v>
      </c>
      <c r="K686" s="11">
        <v>0</v>
      </c>
      <c r="L686" s="11">
        <v>0</v>
      </c>
    </row>
    <row r="687" spans="1:12" x14ac:dyDescent="0.2">
      <c r="A687" s="13" t="s">
        <v>396</v>
      </c>
      <c r="B687" s="10" t="s">
        <v>423</v>
      </c>
      <c r="C687" s="7">
        <v>1</v>
      </c>
      <c r="D687" s="7">
        <v>0.2</v>
      </c>
      <c r="E687" s="7">
        <v>0</v>
      </c>
      <c r="F687" s="7">
        <v>0</v>
      </c>
      <c r="G687" s="7">
        <v>0</v>
      </c>
      <c r="H687" s="11">
        <v>2</v>
      </c>
      <c r="I687" s="11">
        <v>0.2</v>
      </c>
      <c r="J687" s="11">
        <v>0</v>
      </c>
      <c r="K687" s="11">
        <v>0</v>
      </c>
      <c r="L687" s="11">
        <v>0</v>
      </c>
    </row>
    <row r="688" spans="1:12" x14ac:dyDescent="0.2">
      <c r="A688" s="13" t="s">
        <v>397</v>
      </c>
      <c r="B688" s="10" t="s">
        <v>423</v>
      </c>
      <c r="C688" s="7">
        <v>1</v>
      </c>
      <c r="D688" s="7">
        <v>0</v>
      </c>
      <c r="E688" s="7">
        <v>0.22</v>
      </c>
      <c r="F688" s="7">
        <v>0</v>
      </c>
      <c r="G688" s="7">
        <v>0</v>
      </c>
      <c r="H688" s="11">
        <v>2</v>
      </c>
      <c r="I688" s="11">
        <v>0</v>
      </c>
      <c r="J688" s="11">
        <v>0.22</v>
      </c>
      <c r="K688" s="11">
        <v>0</v>
      </c>
      <c r="L688" s="11">
        <v>0</v>
      </c>
    </row>
    <row r="689" spans="1:12" x14ac:dyDescent="0.2">
      <c r="A689" s="13" t="s">
        <v>677</v>
      </c>
      <c r="B689" s="10" t="s">
        <v>423</v>
      </c>
      <c r="C689" s="7">
        <v>82</v>
      </c>
      <c r="D689" s="7">
        <v>2.6</v>
      </c>
      <c r="E689" s="7">
        <v>7.0000000000000007E-2</v>
      </c>
      <c r="F689" s="7">
        <v>0</v>
      </c>
      <c r="G689" s="7">
        <v>0</v>
      </c>
      <c r="H689" s="10">
        <f t="shared" ref="H689:L691" si="142">(C689*150)/100</f>
        <v>123</v>
      </c>
      <c r="I689" s="10">
        <f t="shared" si="142"/>
        <v>3.9</v>
      </c>
      <c r="J689" s="10">
        <f t="shared" si="142"/>
        <v>0.10500000000000002</v>
      </c>
      <c r="K689" s="10">
        <f t="shared" si="142"/>
        <v>0</v>
      </c>
      <c r="L689" s="10">
        <f t="shared" si="142"/>
        <v>0</v>
      </c>
    </row>
    <row r="690" spans="1:12" x14ac:dyDescent="0.2">
      <c r="A690" s="13" t="s">
        <v>678</v>
      </c>
      <c r="B690" s="10" t="s">
        <v>423</v>
      </c>
      <c r="C690" s="7">
        <v>83</v>
      </c>
      <c r="D690" s="7">
        <v>3.8</v>
      </c>
      <c r="E690" s="7">
        <v>0.36</v>
      </c>
      <c r="F690" s="7">
        <v>0</v>
      </c>
      <c r="G690" s="7">
        <v>0</v>
      </c>
      <c r="H690" s="10">
        <f t="shared" si="142"/>
        <v>124.5</v>
      </c>
      <c r="I690" s="10">
        <f t="shared" si="142"/>
        <v>5.7</v>
      </c>
      <c r="J690" s="10">
        <f t="shared" si="142"/>
        <v>0.54</v>
      </c>
      <c r="K690" s="10">
        <f t="shared" si="142"/>
        <v>0</v>
      </c>
      <c r="L690" s="10">
        <f t="shared" si="142"/>
        <v>0</v>
      </c>
    </row>
    <row r="691" spans="1:12" x14ac:dyDescent="0.2">
      <c r="A691" s="13" t="s">
        <v>679</v>
      </c>
      <c r="B691" s="10" t="s">
        <v>423</v>
      </c>
      <c r="C691" s="7">
        <v>85</v>
      </c>
      <c r="D691" s="7">
        <v>2.61</v>
      </c>
      <c r="E691" s="7">
        <v>7.0000000000000007E-2</v>
      </c>
      <c r="F691" s="7">
        <v>0</v>
      </c>
      <c r="G691" s="7">
        <v>0</v>
      </c>
      <c r="H691" s="10">
        <f t="shared" si="142"/>
        <v>127.5</v>
      </c>
      <c r="I691" s="10">
        <f t="shared" si="142"/>
        <v>3.915</v>
      </c>
      <c r="J691" s="10">
        <f t="shared" si="142"/>
        <v>0.10500000000000002</v>
      </c>
      <c r="K691" s="10">
        <f t="shared" si="142"/>
        <v>0</v>
      </c>
      <c r="L691" s="10">
        <f t="shared" si="142"/>
        <v>0</v>
      </c>
    </row>
  </sheetData>
  <autoFilter ref="A1:G690" xr:uid="{3A07CFDD-BF13-46C8-9BC7-97CEB6423892}">
    <sortState ref="A2:G690">
      <sortCondition descending="1" ref="B1:B690"/>
    </sortState>
  </autoFilter>
  <sortState ref="A2:L691">
    <sortCondition descending="1" ref="B2:B691"/>
    <sortCondition ref="A2:A691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Rodriguez</dc:creator>
  <cp:lastModifiedBy>Yoandry</cp:lastModifiedBy>
  <dcterms:created xsi:type="dcterms:W3CDTF">2020-02-27T20:37:32Z</dcterms:created>
  <dcterms:modified xsi:type="dcterms:W3CDTF">2020-02-29T22:06:08Z</dcterms:modified>
</cp:coreProperties>
</file>