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oris\Documents\Privateer\TextData\"/>
    </mc:Choice>
  </mc:AlternateContent>
  <xr:revisionPtr revIDLastSave="0" documentId="13_ncr:1_{B5CC8F6F-586F-45CA-AD05-AF86F184A9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arhea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" i="1" l="1"/>
  <c r="X55" i="1" s="1"/>
  <c r="J55" i="1"/>
  <c r="W55" i="1" s="1"/>
  <c r="I55" i="1"/>
  <c r="V55" i="1" s="1"/>
  <c r="F55" i="1"/>
  <c r="U55" i="1" s="1"/>
  <c r="I50" i="1"/>
  <c r="V50" i="1" s="1"/>
  <c r="X13" i="1"/>
  <c r="K34" i="1" s="1"/>
  <c r="X34" i="1" s="1"/>
  <c r="W13" i="1"/>
  <c r="J34" i="1" s="1"/>
  <c r="W34" i="1" s="1"/>
  <c r="V13" i="1"/>
  <c r="I34" i="1" s="1"/>
  <c r="V34" i="1" s="1"/>
  <c r="U13" i="1"/>
  <c r="F34" i="1" s="1"/>
  <c r="U34" i="1" s="1"/>
  <c r="U14" i="1"/>
  <c r="V14" i="1"/>
  <c r="W14" i="1"/>
  <c r="X14" i="1"/>
  <c r="X8" i="1"/>
  <c r="K29" i="1" s="1"/>
  <c r="X29" i="1" s="1"/>
  <c r="K50" i="1" s="1"/>
  <c r="X50" i="1" s="1"/>
  <c r="W8" i="1"/>
  <c r="J29" i="1" s="1"/>
  <c r="W29" i="1" s="1"/>
  <c r="J50" i="1" s="1"/>
  <c r="W50" i="1" s="1"/>
  <c r="V8" i="1"/>
  <c r="I29" i="1" s="1"/>
  <c r="V29" i="1" s="1"/>
  <c r="U8" i="1"/>
  <c r="F29" i="1" s="1"/>
  <c r="U29" i="1" s="1"/>
  <c r="F50" i="1" s="1"/>
  <c r="U50" i="1" s="1"/>
  <c r="X3" i="1"/>
  <c r="K24" i="1" s="1"/>
  <c r="W3" i="1"/>
  <c r="J24" i="1" s="1"/>
  <c r="V3" i="1"/>
  <c r="I24" i="1" s="1"/>
  <c r="U3" i="1"/>
  <c r="F24" i="1" s="1"/>
  <c r="N36" i="1"/>
  <c r="N57" i="1"/>
  <c r="N52" i="1"/>
  <c r="N47" i="1"/>
  <c r="N31" i="1"/>
  <c r="N26" i="1"/>
  <c r="N15" i="1"/>
  <c r="N10" i="1"/>
  <c r="N5" i="1" l="1"/>
  <c r="G69" i="1" l="1"/>
  <c r="G70" i="1"/>
  <c r="G71" i="1"/>
  <c r="U2" i="1" l="1"/>
  <c r="V2" i="1"/>
  <c r="I23" i="1" s="1"/>
  <c r="W2" i="1"/>
  <c r="J23" i="1" s="1"/>
  <c r="X2" i="1"/>
  <c r="U4" i="1"/>
  <c r="F25" i="1" s="1"/>
  <c r="V4" i="1"/>
  <c r="I25" i="1" s="1"/>
  <c r="W4" i="1"/>
  <c r="J25" i="1" s="1"/>
  <c r="X4" i="1"/>
  <c r="K25" i="1" s="1"/>
  <c r="U5" i="1"/>
  <c r="U25" i="1" s="1"/>
  <c r="F46" i="1" s="1"/>
  <c r="V5" i="1"/>
  <c r="V25" i="1" s="1"/>
  <c r="I46" i="1" s="1"/>
  <c r="W5" i="1"/>
  <c r="X5" i="1"/>
  <c r="U7" i="1"/>
  <c r="F28" i="1" s="1"/>
  <c r="V7" i="1"/>
  <c r="W7" i="1"/>
  <c r="J28" i="1" s="1"/>
  <c r="X7" i="1"/>
  <c r="U9" i="1"/>
  <c r="F30" i="1" s="1"/>
  <c r="U30" i="1" s="1"/>
  <c r="V9" i="1"/>
  <c r="I30" i="1" s="1"/>
  <c r="V30" i="1" s="1"/>
  <c r="W9" i="1"/>
  <c r="J30" i="1" s="1"/>
  <c r="W30" i="1" s="1"/>
  <c r="X9" i="1"/>
  <c r="K30" i="1" s="1"/>
  <c r="X30" i="1" s="1"/>
  <c r="U10" i="1"/>
  <c r="F31" i="1" s="1"/>
  <c r="V10" i="1"/>
  <c r="W10" i="1"/>
  <c r="X10" i="1"/>
  <c r="U12" i="1"/>
  <c r="F33" i="1" s="1"/>
  <c r="V12" i="1"/>
  <c r="I33" i="1" s="1"/>
  <c r="V33" i="1" s="1"/>
  <c r="I54" i="1" s="1"/>
  <c r="W12" i="1"/>
  <c r="X12" i="1"/>
  <c r="F35" i="1"/>
  <c r="I35" i="1"/>
  <c r="V35" i="1" s="1"/>
  <c r="J35" i="1"/>
  <c r="W35" i="1" s="1"/>
  <c r="K35" i="1"/>
  <c r="U15" i="1"/>
  <c r="F36" i="1" s="1"/>
  <c r="V15" i="1"/>
  <c r="I36" i="1" s="1"/>
  <c r="V36" i="1" s="1"/>
  <c r="W15" i="1"/>
  <c r="J36" i="1" s="1"/>
  <c r="W36" i="1" s="1"/>
  <c r="X15" i="1"/>
  <c r="X25" i="1" l="1"/>
  <c r="K46" i="1" s="1"/>
  <c r="J26" i="1"/>
  <c r="W26" i="1" s="1"/>
  <c r="W25" i="1"/>
  <c r="J46" i="1" s="1"/>
  <c r="F26" i="1"/>
  <c r="U26" i="1" s="1"/>
  <c r="F47" i="1" s="1"/>
  <c r="U47" i="1" s="1"/>
  <c r="U24" i="1"/>
  <c r="F23" i="1"/>
  <c r="U23" i="1" s="1"/>
  <c r="F65" i="1" s="1"/>
  <c r="J33" i="1"/>
  <c r="W33" i="1" s="1"/>
  <c r="J71" i="1"/>
  <c r="J69" i="1"/>
  <c r="I71" i="1"/>
  <c r="I69" i="1"/>
  <c r="I56" i="1"/>
  <c r="V56" i="1" s="1"/>
  <c r="I70" i="1" s="1"/>
  <c r="J57" i="1"/>
  <c r="W57" i="1" s="1"/>
  <c r="J56" i="1"/>
  <c r="W56" i="1" s="1"/>
  <c r="J70" i="1" s="1"/>
  <c r="W24" i="1"/>
  <c r="I57" i="1"/>
  <c r="V57" i="1" s="1"/>
  <c r="I31" i="1"/>
  <c r="V31" i="1" s="1"/>
  <c r="I28" i="1"/>
  <c r="V28" i="1" s="1"/>
  <c r="I49" i="1" s="1"/>
  <c r="I26" i="1"/>
  <c r="V26" i="1" s="1"/>
  <c r="V24" i="1"/>
  <c r="I45" i="1" s="1"/>
  <c r="V45" i="1" s="1"/>
  <c r="V23" i="1"/>
  <c r="W28" i="1"/>
  <c r="J49" i="1" s="1"/>
  <c r="W23" i="1"/>
  <c r="J44" i="1" s="1"/>
  <c r="U36" i="1"/>
  <c r="F57" i="1" s="1"/>
  <c r="U33" i="1"/>
  <c r="U28" i="1"/>
  <c r="F49" i="1" s="1"/>
  <c r="J31" i="1"/>
  <c r="W31" i="1" s="1"/>
  <c r="V54" i="1"/>
  <c r="U35" i="1"/>
  <c r="F56" i="1" s="1"/>
  <c r="U31" i="1"/>
  <c r="F52" i="1" s="1"/>
  <c r="F51" i="1"/>
  <c r="K36" i="1"/>
  <c r="X36" i="1" s="1"/>
  <c r="X35" i="1"/>
  <c r="K56" i="1" s="1"/>
  <c r="K33" i="1"/>
  <c r="X33" i="1" s="1"/>
  <c r="K31" i="1"/>
  <c r="X31" i="1" s="1"/>
  <c r="K51" i="1"/>
  <c r="K28" i="1"/>
  <c r="X28" i="1" s="1"/>
  <c r="K26" i="1"/>
  <c r="X26" i="1" s="1"/>
  <c r="X24" i="1"/>
  <c r="K45" i="1" s="1"/>
  <c r="X45" i="1" s="1"/>
  <c r="K23" i="1"/>
  <c r="X23" i="1" s="1"/>
  <c r="J45" i="1" l="1"/>
  <c r="W45" i="1" s="1"/>
  <c r="U46" i="1"/>
  <c r="F45" i="1"/>
  <c r="U45" i="1" s="1"/>
  <c r="J54" i="1"/>
  <c r="W54" i="1" s="1"/>
  <c r="F44" i="1"/>
  <c r="U44" i="1" s="1"/>
  <c r="F70" i="1" s="1"/>
  <c r="K69" i="1"/>
  <c r="K71" i="1"/>
  <c r="X51" i="1"/>
  <c r="U52" i="1"/>
  <c r="W44" i="1"/>
  <c r="J65" i="1"/>
  <c r="J51" i="1"/>
  <c r="W51" i="1" s="1"/>
  <c r="I65" i="1"/>
  <c r="I44" i="1"/>
  <c r="V44" i="1" s="1"/>
  <c r="K47" i="1"/>
  <c r="X47" i="1" s="1"/>
  <c r="K44" i="1"/>
  <c r="X44" i="1" s="1"/>
  <c r="K57" i="1"/>
  <c r="X57" i="1" s="1"/>
  <c r="F54" i="1"/>
  <c r="U54" i="1" s="1"/>
  <c r="F69" i="1"/>
  <c r="F71" i="1"/>
  <c r="I51" i="1"/>
  <c r="V51" i="1" s="1"/>
  <c r="K54" i="1"/>
  <c r="X54" i="1" s="1"/>
  <c r="J52" i="1"/>
  <c r="W52" i="1" s="1"/>
  <c r="I47" i="1"/>
  <c r="V47" i="1" s="1"/>
  <c r="K49" i="1"/>
  <c r="X49" i="1" s="1"/>
  <c r="U51" i="1"/>
  <c r="U57" i="1"/>
  <c r="V46" i="1"/>
  <c r="I52" i="1"/>
  <c r="V52" i="1" s="1"/>
  <c r="X46" i="1"/>
  <c r="X56" i="1"/>
  <c r="K70" i="1" s="1"/>
  <c r="J47" i="1"/>
  <c r="W47" i="1" s="1"/>
  <c r="V49" i="1"/>
  <c r="K52" i="1"/>
  <c r="X52" i="1" s="1"/>
  <c r="U56" i="1"/>
  <c r="U49" i="1"/>
  <c r="W49" i="1"/>
  <c r="W46" i="1"/>
</calcChain>
</file>

<file path=xl/sharedStrings.xml><?xml version="1.0" encoding="utf-8"?>
<sst xmlns="http://schemas.openxmlformats.org/spreadsheetml/2006/main" count="361" uniqueCount="50">
  <si>
    <t>#</t>
  </si>
  <si>
    <t>Size</t>
  </si>
  <si>
    <t>Weapon</t>
  </si>
  <si>
    <t>Ammo</t>
  </si>
  <si>
    <t>SD</t>
  </si>
  <si>
    <t>AD</t>
  </si>
  <si>
    <t>CD</t>
  </si>
  <si>
    <t>HD</t>
  </si>
  <si>
    <t>HT</t>
  </si>
  <si>
    <t>Light</t>
  </si>
  <si>
    <t>Autocannon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</si>
  <si>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</si>
  <si>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</si>
  <si>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</si>
  <si>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</si>
  <si>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</si>
  <si>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</si>
  <si>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</si>
  <si>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</si>
  <si>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</si>
  <si>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</si>
  <si>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</si>
  <si>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</si>
  <si>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</si>
  <si>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</si>
  <si>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</si>
  <si>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</si>
  <si>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</si>
  <si>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</si>
  <si>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</si>
  <si>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</si>
  <si>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</si>
  <si>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</si>
  <si>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</si>
  <si>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Anti personnel</t>
  </si>
  <si>
    <t>Anti strike craft</t>
  </si>
  <si>
    <t>WeaponEffectAssetBundle</t>
  </si>
  <si>
    <t>AssetBundles\StandaloneWindows\effects</t>
  </si>
  <si>
    <t>WeaponEffectObj</t>
  </si>
  <si>
    <t>BulletImpactMetalEffect no Decal</t>
  </si>
  <si>
    <t>SmallExplosionEffect</t>
  </si>
  <si>
    <t>FlakSmallExplosionEffect</t>
  </si>
  <si>
    <t>PlasmaExplosionEffect</t>
  </si>
  <si>
    <t>FighterAutocannon</t>
  </si>
  <si>
    <t>AP round</t>
  </si>
  <si>
    <t xml:space="preserve">HE round     </t>
  </si>
  <si>
    <t xml:space="preserve">Frag round    </t>
  </si>
  <si>
    <t>AP median</t>
  </si>
  <si>
    <t>AP variance</t>
  </si>
  <si>
    <t>APHE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</si>
</sst>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1"/>
  <sheetViews>
    <sheetView tabSelected="1" topLeftCell="A43" workbookViewId="0">
      <selection activeCell="K56" sqref="K56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5" max="5" width="16.85546875" bestFit="1" customWidth="1"/>
    <col min="6" max="6" width="10.5703125" bestFit="1" customWidth="1"/>
    <col min="7" max="8" width="11.2851562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4.28515625" bestFit="1" customWidth="1"/>
    <col min="16" max="17" width="40.140625" bestFit="1" customWidth="1"/>
    <col min="18" max="19" width="31.28515625" bestFit="1" customWidth="1"/>
    <col min="20" max="20" width="31.28515625" customWidth="1"/>
    <col min="21" max="21" width="11.85546875" bestFit="1" customWidth="1"/>
    <col min="22" max="22" width="13.140625" bestFit="1" customWidth="1"/>
    <col min="23" max="23" width="11.42578125" bestFit="1" customWidth="1"/>
    <col min="24" max="24" width="9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47</v>
      </c>
      <c r="H1" t="s">
        <v>48</v>
      </c>
      <c r="I1" t="s">
        <v>5</v>
      </c>
      <c r="J1" t="s">
        <v>6</v>
      </c>
      <c r="K1" t="s">
        <v>7</v>
      </c>
      <c r="L1" t="s">
        <v>8</v>
      </c>
      <c r="M1" t="s">
        <v>27</v>
      </c>
      <c r="N1" t="s">
        <v>31</v>
      </c>
      <c r="O1" t="s">
        <v>35</v>
      </c>
      <c r="P1" t="s">
        <v>34</v>
      </c>
      <c r="Q1" t="s">
        <v>23</v>
      </c>
      <c r="R1" t="s">
        <v>36</v>
      </c>
      <c r="S1" t="s">
        <v>38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>
        <v>3</v>
      </c>
      <c r="B2" t="s">
        <v>9</v>
      </c>
      <c r="C2" t="s">
        <v>10</v>
      </c>
      <c r="D2">
        <v>0.25</v>
      </c>
      <c r="E2" t="s">
        <v>44</v>
      </c>
      <c r="F2">
        <v>5</v>
      </c>
      <c r="G2">
        <v>90</v>
      </c>
      <c r="H2">
        <v>100</v>
      </c>
      <c r="I2">
        <v>3</v>
      </c>
      <c r="J2">
        <v>7</v>
      </c>
      <c r="K2">
        <v>20</v>
      </c>
      <c r="L2">
        <v>0</v>
      </c>
      <c r="M2">
        <v>1</v>
      </c>
      <c r="N2">
        <v>0</v>
      </c>
      <c r="O2">
        <v>7.4999999999999997E-2</v>
      </c>
      <c r="P2">
        <v>1.4999999999999999E-2</v>
      </c>
      <c r="Q2">
        <v>0.2</v>
      </c>
      <c r="R2" t="s">
        <v>37</v>
      </c>
      <c r="S2" t="s">
        <v>39</v>
      </c>
      <c r="U2">
        <f>F2/D2</f>
        <v>20</v>
      </c>
      <c r="V2">
        <f>I2/D2</f>
        <v>12</v>
      </c>
      <c r="W2">
        <f>J2/D2</f>
        <v>28</v>
      </c>
      <c r="X2">
        <f>K2/D2</f>
        <v>80</v>
      </c>
    </row>
    <row r="3" spans="1:24" x14ac:dyDescent="0.25">
      <c r="A3">
        <v>3</v>
      </c>
      <c r="B3" t="s">
        <v>9</v>
      </c>
      <c r="C3" t="s">
        <v>10</v>
      </c>
      <c r="D3">
        <v>0.25</v>
      </c>
      <c r="E3" t="s">
        <v>49</v>
      </c>
      <c r="F3">
        <v>6</v>
      </c>
      <c r="G3">
        <v>80</v>
      </c>
      <c r="H3">
        <v>100</v>
      </c>
      <c r="I3">
        <v>4</v>
      </c>
      <c r="J3">
        <v>9</v>
      </c>
      <c r="K3">
        <v>30</v>
      </c>
      <c r="L3">
        <v>0</v>
      </c>
      <c r="M3">
        <v>1</v>
      </c>
      <c r="N3">
        <v>0</v>
      </c>
      <c r="O3">
        <v>7.4999999999999997E-2</v>
      </c>
      <c r="P3">
        <v>1.4999999999999999E-2</v>
      </c>
      <c r="Q3">
        <v>0.2</v>
      </c>
      <c r="R3" t="s">
        <v>37</v>
      </c>
      <c r="S3" t="s">
        <v>39</v>
      </c>
      <c r="U3">
        <f>F3/D3</f>
        <v>24</v>
      </c>
      <c r="V3">
        <f>I3/D3</f>
        <v>16</v>
      </c>
      <c r="W3">
        <f>J3/D3</f>
        <v>36</v>
      </c>
      <c r="X3">
        <f>K3/D3</f>
        <v>120</v>
      </c>
    </row>
    <row r="4" spans="1:24" x14ac:dyDescent="0.25">
      <c r="A4">
        <v>3</v>
      </c>
      <c r="B4" t="s">
        <v>9</v>
      </c>
      <c r="C4" t="s">
        <v>10</v>
      </c>
      <c r="D4">
        <v>0.25</v>
      </c>
      <c r="E4" t="s">
        <v>45</v>
      </c>
      <c r="F4">
        <v>8</v>
      </c>
      <c r="G4">
        <v>70</v>
      </c>
      <c r="H4">
        <v>75</v>
      </c>
      <c r="I4">
        <v>5</v>
      </c>
      <c r="J4">
        <v>8</v>
      </c>
      <c r="K4">
        <v>40</v>
      </c>
      <c r="L4">
        <v>0</v>
      </c>
      <c r="M4">
        <v>1</v>
      </c>
      <c r="N4">
        <v>0</v>
      </c>
      <c r="O4">
        <v>7.4999999999999997E-2</v>
      </c>
      <c r="P4">
        <v>1.4999999999999999E-2</v>
      </c>
      <c r="Q4">
        <v>0.2</v>
      </c>
      <c r="R4" t="s">
        <v>37</v>
      </c>
      <c r="S4" t="s">
        <v>40</v>
      </c>
      <c r="U4">
        <f>F4/D4</f>
        <v>32</v>
      </c>
      <c r="V4">
        <f>I4/D4</f>
        <v>20</v>
      </c>
      <c r="W4">
        <f>J4/D4</f>
        <v>32</v>
      </c>
      <c r="X4">
        <f>K4/D4</f>
        <v>160</v>
      </c>
    </row>
    <row r="5" spans="1:24" x14ac:dyDescent="0.25">
      <c r="A5">
        <v>3</v>
      </c>
      <c r="B5" t="s">
        <v>9</v>
      </c>
      <c r="C5" t="s">
        <v>10</v>
      </c>
      <c r="D5">
        <v>0.25</v>
      </c>
      <c r="E5" t="s">
        <v>46</v>
      </c>
      <c r="F5">
        <v>10</v>
      </c>
      <c r="G5">
        <v>10</v>
      </c>
      <c r="H5">
        <v>75</v>
      </c>
      <c r="I5">
        <v>3</v>
      </c>
      <c r="J5">
        <v>8</v>
      </c>
      <c r="K5">
        <v>10</v>
      </c>
      <c r="L5">
        <v>0</v>
      </c>
      <c r="M5">
        <v>1</v>
      </c>
      <c r="N5">
        <f>Q5/0.3*0.5</f>
        <v>0.5</v>
      </c>
      <c r="O5">
        <v>0.1</v>
      </c>
      <c r="P5">
        <v>0.1</v>
      </c>
      <c r="Q5">
        <v>0.3</v>
      </c>
      <c r="R5" t="s">
        <v>37</v>
      </c>
      <c r="S5" t="s">
        <v>41</v>
      </c>
      <c r="U5">
        <f>F5/D5</f>
        <v>40</v>
      </c>
      <c r="V5">
        <f>I5/D5</f>
        <v>12</v>
      </c>
      <c r="W5">
        <f>J5/D5</f>
        <v>32</v>
      </c>
      <c r="X5">
        <f>K5/D5</f>
        <v>40</v>
      </c>
    </row>
    <row r="7" spans="1:24" x14ac:dyDescent="0.25">
      <c r="A7">
        <v>3</v>
      </c>
      <c r="B7" t="s">
        <v>9</v>
      </c>
      <c r="C7" t="s">
        <v>11</v>
      </c>
      <c r="D7">
        <v>2</v>
      </c>
      <c r="E7" t="s">
        <v>44</v>
      </c>
      <c r="F7">
        <v>30</v>
      </c>
      <c r="G7">
        <v>400</v>
      </c>
      <c r="H7">
        <v>150</v>
      </c>
      <c r="I7">
        <v>8</v>
      </c>
      <c r="J7">
        <v>28</v>
      </c>
      <c r="K7">
        <v>80</v>
      </c>
      <c r="L7">
        <v>0</v>
      </c>
      <c r="M7">
        <v>1</v>
      </c>
      <c r="N7">
        <v>0</v>
      </c>
      <c r="O7">
        <v>7.4999999999999997E-2</v>
      </c>
      <c r="P7">
        <v>1.7000000000000001E-2</v>
      </c>
      <c r="Q7">
        <v>0.3</v>
      </c>
      <c r="R7" t="s">
        <v>37</v>
      </c>
      <c r="S7" t="s">
        <v>39</v>
      </c>
      <c r="U7">
        <f>F7/D7</f>
        <v>15</v>
      </c>
      <c r="V7">
        <f>I7/D7</f>
        <v>4</v>
      </c>
      <c r="W7">
        <f>J7/D7</f>
        <v>14</v>
      </c>
      <c r="X7">
        <f>K7/D7</f>
        <v>40</v>
      </c>
    </row>
    <row r="8" spans="1:24" x14ac:dyDescent="0.25">
      <c r="A8">
        <v>3</v>
      </c>
      <c r="B8" t="s">
        <v>9</v>
      </c>
      <c r="C8" t="s">
        <v>11</v>
      </c>
      <c r="D8">
        <v>2</v>
      </c>
      <c r="E8" t="s">
        <v>49</v>
      </c>
      <c r="F8">
        <v>35</v>
      </c>
      <c r="G8">
        <v>300</v>
      </c>
      <c r="H8">
        <v>150</v>
      </c>
      <c r="I8">
        <v>10</v>
      </c>
      <c r="J8">
        <v>30</v>
      </c>
      <c r="K8">
        <v>110</v>
      </c>
      <c r="L8">
        <v>0</v>
      </c>
      <c r="M8">
        <v>1</v>
      </c>
      <c r="N8">
        <v>0</v>
      </c>
      <c r="O8">
        <v>7.4999999999999997E-2</v>
      </c>
      <c r="P8">
        <v>1.7000000000000001E-2</v>
      </c>
      <c r="Q8">
        <v>0.3</v>
      </c>
      <c r="R8" t="s">
        <v>37</v>
      </c>
      <c r="S8" t="s">
        <v>39</v>
      </c>
      <c r="U8">
        <f>F8/D8</f>
        <v>17.5</v>
      </c>
      <c r="V8">
        <f>I8/D8</f>
        <v>5</v>
      </c>
      <c r="W8">
        <f>J8/D8</f>
        <v>15</v>
      </c>
      <c r="X8">
        <f>K8/D8</f>
        <v>55</v>
      </c>
    </row>
    <row r="9" spans="1:24" x14ac:dyDescent="0.25">
      <c r="A9">
        <v>3</v>
      </c>
      <c r="B9" t="s">
        <v>9</v>
      </c>
      <c r="C9" t="s">
        <v>11</v>
      </c>
      <c r="D9">
        <v>2</v>
      </c>
      <c r="E9" t="s">
        <v>45</v>
      </c>
      <c r="F9">
        <v>40</v>
      </c>
      <c r="G9">
        <v>200</v>
      </c>
      <c r="H9">
        <v>100</v>
      </c>
      <c r="I9">
        <v>12</v>
      </c>
      <c r="J9">
        <v>32</v>
      </c>
      <c r="K9">
        <v>140</v>
      </c>
      <c r="L9">
        <v>0</v>
      </c>
      <c r="M9">
        <v>1</v>
      </c>
      <c r="N9">
        <v>0</v>
      </c>
      <c r="O9">
        <v>7.4999999999999997E-2</v>
      </c>
      <c r="P9">
        <v>1.7000000000000001E-2</v>
      </c>
      <c r="Q9">
        <v>0.3</v>
      </c>
      <c r="R9" t="s">
        <v>37</v>
      </c>
      <c r="S9" t="s">
        <v>40</v>
      </c>
      <c r="U9">
        <f>F9/D9</f>
        <v>20</v>
      </c>
      <c r="V9">
        <f>I9/D9</f>
        <v>6</v>
      </c>
      <c r="W9">
        <f>J9/D9</f>
        <v>16</v>
      </c>
      <c r="X9">
        <f>K9/D9</f>
        <v>70</v>
      </c>
    </row>
    <row r="10" spans="1:24" x14ac:dyDescent="0.25">
      <c r="A10">
        <v>3</v>
      </c>
      <c r="B10" t="s">
        <v>9</v>
      </c>
      <c r="C10" t="s">
        <v>11</v>
      </c>
      <c r="D10">
        <v>2</v>
      </c>
      <c r="E10" t="s">
        <v>46</v>
      </c>
      <c r="F10">
        <v>45</v>
      </c>
      <c r="G10">
        <v>45</v>
      </c>
      <c r="H10">
        <v>100</v>
      </c>
      <c r="I10">
        <v>6</v>
      </c>
      <c r="J10">
        <v>40</v>
      </c>
      <c r="K10">
        <v>60</v>
      </c>
      <c r="L10">
        <v>0</v>
      </c>
      <c r="M10">
        <v>1</v>
      </c>
      <c r="N10">
        <f>Q10/0.3*0.25</f>
        <v>0.29166666666666669</v>
      </c>
      <c r="O10">
        <v>0.125</v>
      </c>
      <c r="P10">
        <v>0.18</v>
      </c>
      <c r="Q10">
        <v>0.35</v>
      </c>
      <c r="R10" t="s">
        <v>37</v>
      </c>
      <c r="S10" t="s">
        <v>41</v>
      </c>
      <c r="U10">
        <f>F10/D10</f>
        <v>22.5</v>
      </c>
      <c r="V10">
        <f>I10/D10</f>
        <v>3</v>
      </c>
      <c r="W10">
        <f>J10/D10</f>
        <v>20</v>
      </c>
      <c r="X10">
        <f>K10/D10</f>
        <v>30</v>
      </c>
    </row>
    <row r="12" spans="1:24" x14ac:dyDescent="0.25">
      <c r="A12">
        <v>3</v>
      </c>
      <c r="B12" t="s">
        <v>9</v>
      </c>
      <c r="C12" t="s">
        <v>12</v>
      </c>
      <c r="D12">
        <v>2</v>
      </c>
      <c r="E12" t="s">
        <v>44</v>
      </c>
      <c r="F12">
        <v>25</v>
      </c>
      <c r="G12">
        <v>250</v>
      </c>
      <c r="H12">
        <v>100</v>
      </c>
      <c r="I12">
        <v>6</v>
      </c>
      <c r="J12">
        <v>30</v>
      </c>
      <c r="K12">
        <v>60</v>
      </c>
      <c r="L12">
        <v>0</v>
      </c>
      <c r="M12">
        <v>1</v>
      </c>
      <c r="N12">
        <v>0</v>
      </c>
      <c r="O12">
        <v>7.4999999999999997E-2</v>
      </c>
      <c r="P12">
        <v>1.7000000000000001E-2</v>
      </c>
      <c r="Q12">
        <v>0.3</v>
      </c>
      <c r="R12" t="s">
        <v>37</v>
      </c>
      <c r="S12" t="s">
        <v>39</v>
      </c>
      <c r="U12">
        <f>F12/D12</f>
        <v>12.5</v>
      </c>
      <c r="V12">
        <f>I12/D12</f>
        <v>3</v>
      </c>
      <c r="W12">
        <f>J12/D12</f>
        <v>15</v>
      </c>
      <c r="X12">
        <f>K12/D12</f>
        <v>30</v>
      </c>
    </row>
    <row r="13" spans="1:24" x14ac:dyDescent="0.25">
      <c r="A13">
        <v>3</v>
      </c>
      <c r="B13" t="s">
        <v>9</v>
      </c>
      <c r="C13" t="s">
        <v>12</v>
      </c>
      <c r="D13">
        <v>2</v>
      </c>
      <c r="E13" t="s">
        <v>49</v>
      </c>
      <c r="F13">
        <v>30</v>
      </c>
      <c r="G13">
        <v>200</v>
      </c>
      <c r="H13">
        <v>100</v>
      </c>
      <c r="I13">
        <v>12</v>
      </c>
      <c r="J13">
        <v>33</v>
      </c>
      <c r="K13">
        <v>120</v>
      </c>
      <c r="L13">
        <v>0</v>
      </c>
      <c r="M13">
        <v>1</v>
      </c>
      <c r="N13">
        <v>0</v>
      </c>
      <c r="O13">
        <v>7.4999999999999997E-2</v>
      </c>
      <c r="P13">
        <v>1.7000000000000001E-2</v>
      </c>
      <c r="Q13">
        <v>0.3</v>
      </c>
      <c r="R13" t="s">
        <v>37</v>
      </c>
      <c r="S13" t="s">
        <v>39</v>
      </c>
      <c r="U13">
        <f>F13/D13</f>
        <v>15</v>
      </c>
      <c r="V13">
        <f>I13/D13</f>
        <v>6</v>
      </c>
      <c r="W13">
        <f>J13/D13</f>
        <v>16.5</v>
      </c>
      <c r="X13">
        <f>K13/D13</f>
        <v>60</v>
      </c>
    </row>
    <row r="14" spans="1:24" x14ac:dyDescent="0.25">
      <c r="A14">
        <v>3</v>
      </c>
      <c r="B14" t="s">
        <v>9</v>
      </c>
      <c r="C14" t="s">
        <v>12</v>
      </c>
      <c r="D14">
        <v>2</v>
      </c>
      <c r="E14" t="s">
        <v>45</v>
      </c>
      <c r="F14">
        <v>45</v>
      </c>
      <c r="G14">
        <v>300</v>
      </c>
      <c r="H14">
        <v>100</v>
      </c>
      <c r="I14">
        <v>16</v>
      </c>
      <c r="J14">
        <v>35</v>
      </c>
      <c r="K14">
        <v>240</v>
      </c>
      <c r="L14">
        <v>0</v>
      </c>
      <c r="M14">
        <v>1</v>
      </c>
      <c r="N14">
        <v>0</v>
      </c>
      <c r="O14">
        <v>7.4999999999999997E-2</v>
      </c>
      <c r="P14">
        <v>1.7000000000000001E-2</v>
      </c>
      <c r="Q14">
        <v>0.35</v>
      </c>
      <c r="R14" t="s">
        <v>37</v>
      </c>
      <c r="S14" t="s">
        <v>40</v>
      </c>
      <c r="U14">
        <f>F14/D14</f>
        <v>22.5</v>
      </c>
      <c r="V14">
        <f>I14/D14</f>
        <v>8</v>
      </c>
      <c r="W14">
        <f>J14/D14</f>
        <v>17.5</v>
      </c>
      <c r="X14">
        <f>K14/D14</f>
        <v>120</v>
      </c>
    </row>
    <row r="15" spans="1:24" x14ac:dyDescent="0.25">
      <c r="A15">
        <v>3</v>
      </c>
      <c r="B15" t="s">
        <v>9</v>
      </c>
      <c r="C15" t="s">
        <v>12</v>
      </c>
      <c r="D15">
        <v>2</v>
      </c>
      <c r="E15" t="s">
        <v>46</v>
      </c>
      <c r="F15">
        <v>50</v>
      </c>
      <c r="G15">
        <v>35</v>
      </c>
      <c r="H15">
        <v>100</v>
      </c>
      <c r="I15">
        <v>6</v>
      </c>
      <c r="J15">
        <v>55</v>
      </c>
      <c r="K15">
        <v>60</v>
      </c>
      <c r="L15">
        <v>0</v>
      </c>
      <c r="M15">
        <v>1</v>
      </c>
      <c r="N15">
        <f>Q15/0.3*0.25</f>
        <v>0.29166666666666669</v>
      </c>
      <c r="O15">
        <v>0.15</v>
      </c>
      <c r="P15">
        <v>0.22</v>
      </c>
      <c r="Q15">
        <v>0.35</v>
      </c>
      <c r="R15" t="s">
        <v>37</v>
      </c>
      <c r="S15" t="s">
        <v>41</v>
      </c>
      <c r="U15">
        <f>F15/D15</f>
        <v>25</v>
      </c>
      <c r="V15">
        <f>I15/D15</f>
        <v>3</v>
      </c>
      <c r="W15">
        <f>J15/D15</f>
        <v>27.5</v>
      </c>
      <c r="X15">
        <f>K15/D15</f>
        <v>30</v>
      </c>
    </row>
    <row r="17" spans="1:24" x14ac:dyDescent="0.25">
      <c r="A17" t="s">
        <v>0</v>
      </c>
      <c r="B17" t="s">
        <v>1</v>
      </c>
      <c r="C17" t="s">
        <v>2</v>
      </c>
      <c r="E17" t="s">
        <v>4</v>
      </c>
      <c r="F17" t="s">
        <v>47</v>
      </c>
      <c r="G17" t="s">
        <v>48</v>
      </c>
      <c r="H17" t="s">
        <v>5</v>
      </c>
      <c r="I17" t="s">
        <v>6</v>
      </c>
      <c r="J17" t="s">
        <v>7</v>
      </c>
      <c r="K17" t="s">
        <v>8</v>
      </c>
      <c r="L17" t="s">
        <v>27</v>
      </c>
      <c r="M17" t="s">
        <v>23</v>
      </c>
      <c r="N17" t="s">
        <v>34</v>
      </c>
      <c r="O17" t="s">
        <v>36</v>
      </c>
    </row>
    <row r="18" spans="1:24" x14ac:dyDescent="0.25">
      <c r="A18">
        <v>2</v>
      </c>
      <c r="B18" t="s">
        <v>9</v>
      </c>
      <c r="C18" t="s">
        <v>13</v>
      </c>
      <c r="E18">
        <v>25</v>
      </c>
      <c r="F18">
        <v>225</v>
      </c>
      <c r="G18">
        <v>100</v>
      </c>
      <c r="H18">
        <v>10</v>
      </c>
      <c r="I18">
        <v>32</v>
      </c>
      <c r="J18">
        <v>8</v>
      </c>
      <c r="K18">
        <v>80</v>
      </c>
      <c r="L18">
        <v>1</v>
      </c>
      <c r="M18">
        <v>0</v>
      </c>
      <c r="N18">
        <v>1.7000000000000001E-2</v>
      </c>
    </row>
    <row r="19" spans="1:24" x14ac:dyDescent="0.25">
      <c r="A19">
        <v>2</v>
      </c>
      <c r="B19" t="s">
        <v>9</v>
      </c>
      <c r="C19" t="s">
        <v>14</v>
      </c>
      <c r="E19">
        <v>45</v>
      </c>
      <c r="F19">
        <v>125</v>
      </c>
      <c r="G19">
        <v>100</v>
      </c>
      <c r="H19">
        <v>5</v>
      </c>
      <c r="I19">
        <v>30</v>
      </c>
      <c r="J19">
        <v>7</v>
      </c>
      <c r="K19">
        <v>100</v>
      </c>
      <c r="L19">
        <v>1</v>
      </c>
      <c r="M19">
        <v>0</v>
      </c>
      <c r="N19">
        <v>1.7000000000000001E-2</v>
      </c>
    </row>
    <row r="20" spans="1:24" x14ac:dyDescent="0.25">
      <c r="A20">
        <v>2</v>
      </c>
      <c r="B20" t="s">
        <v>9</v>
      </c>
      <c r="C20" t="s">
        <v>15</v>
      </c>
      <c r="E20">
        <v>35</v>
      </c>
      <c r="F20">
        <v>110</v>
      </c>
      <c r="G20">
        <v>100</v>
      </c>
      <c r="H20">
        <v>7</v>
      </c>
      <c r="I20">
        <v>31</v>
      </c>
      <c r="J20">
        <v>7</v>
      </c>
      <c r="K20">
        <v>120</v>
      </c>
      <c r="L20">
        <v>1</v>
      </c>
      <c r="M20">
        <v>0.1</v>
      </c>
      <c r="N20">
        <v>0.2</v>
      </c>
      <c r="O20" t="s">
        <v>37</v>
      </c>
      <c r="P20" t="s">
        <v>42</v>
      </c>
    </row>
    <row r="22" spans="1:24" x14ac:dyDescent="0.25">
      <c r="A22" t="s">
        <v>0</v>
      </c>
      <c r="B22" t="s">
        <v>1</v>
      </c>
      <c r="C22" t="s">
        <v>2</v>
      </c>
      <c r="E22" t="s">
        <v>3</v>
      </c>
      <c r="F22" t="s">
        <v>4</v>
      </c>
      <c r="G22" t="s">
        <v>47</v>
      </c>
      <c r="H22" t="s">
        <v>48</v>
      </c>
      <c r="I22" t="s">
        <v>5</v>
      </c>
      <c r="J22" t="s">
        <v>6</v>
      </c>
      <c r="K22" t="s">
        <v>7</v>
      </c>
      <c r="L22" t="s">
        <v>8</v>
      </c>
      <c r="M22" t="s">
        <v>27</v>
      </c>
      <c r="N22" t="s">
        <v>31</v>
      </c>
      <c r="O22" t="s">
        <v>35</v>
      </c>
      <c r="P22" t="s">
        <v>34</v>
      </c>
      <c r="Q22" t="s">
        <v>23</v>
      </c>
      <c r="R22" t="s">
        <v>36</v>
      </c>
      <c r="S22" t="s">
        <v>38</v>
      </c>
    </row>
    <row r="23" spans="1:24" x14ac:dyDescent="0.25">
      <c r="A23">
        <v>3</v>
      </c>
      <c r="B23" t="s">
        <v>16</v>
      </c>
      <c r="C23" t="s">
        <v>10</v>
      </c>
      <c r="D23">
        <v>0.5</v>
      </c>
      <c r="E23" t="s">
        <v>44</v>
      </c>
      <c r="F23">
        <f>1.5*U2*D23</f>
        <v>15</v>
      </c>
      <c r="G23">
        <v>150</v>
      </c>
      <c r="H23">
        <v>150</v>
      </c>
      <c r="I23">
        <f>2*V2*D23</f>
        <v>12</v>
      </c>
      <c r="J23">
        <f>2*W2*D23</f>
        <v>28</v>
      </c>
      <c r="K23">
        <f>2*X2*D23</f>
        <v>80</v>
      </c>
      <c r="L23">
        <v>0</v>
      </c>
      <c r="M23">
        <v>1</v>
      </c>
      <c r="N23">
        <v>0</v>
      </c>
      <c r="O23">
        <v>7.4999999999999997E-2</v>
      </c>
      <c r="P23">
        <v>1.7000000000000001E-2</v>
      </c>
      <c r="Q23">
        <v>0.3</v>
      </c>
      <c r="R23" t="s">
        <v>37</v>
      </c>
      <c r="S23" t="s">
        <v>39</v>
      </c>
      <c r="U23">
        <f>F23/D23</f>
        <v>30</v>
      </c>
      <c r="V23">
        <f>I23/D23</f>
        <v>24</v>
      </c>
      <c r="W23">
        <f>J23/D23</f>
        <v>56</v>
      </c>
      <c r="X23">
        <f>K23/D23</f>
        <v>160</v>
      </c>
    </row>
    <row r="24" spans="1:24" x14ac:dyDescent="0.25">
      <c r="A24">
        <v>3</v>
      </c>
      <c r="B24" t="s">
        <v>16</v>
      </c>
      <c r="C24" t="s">
        <v>10</v>
      </c>
      <c r="D24">
        <v>0.5</v>
      </c>
      <c r="E24" t="s">
        <v>49</v>
      </c>
      <c r="F24">
        <f>1.5*U3*D24</f>
        <v>18</v>
      </c>
      <c r="G24">
        <v>125</v>
      </c>
      <c r="H24">
        <v>100</v>
      </c>
      <c r="I24">
        <f>2*V3*D24</f>
        <v>16</v>
      </c>
      <c r="J24">
        <f>2.5*W3*D24</f>
        <v>45</v>
      </c>
      <c r="K24">
        <f>2*X3*D24</f>
        <v>120</v>
      </c>
      <c r="L24">
        <v>0</v>
      </c>
      <c r="M24">
        <v>1</v>
      </c>
      <c r="N24">
        <v>0</v>
      </c>
      <c r="O24">
        <v>7.4999999999999997E-2</v>
      </c>
      <c r="P24">
        <v>1.7000000000000001E-2</v>
      </c>
      <c r="Q24">
        <v>0.3</v>
      </c>
      <c r="R24" t="s">
        <v>37</v>
      </c>
      <c r="S24" t="s">
        <v>40</v>
      </c>
      <c r="U24">
        <f>F24/D24</f>
        <v>36</v>
      </c>
      <c r="V24">
        <f>I24/D24</f>
        <v>32</v>
      </c>
      <c r="W24">
        <f>J24/D24</f>
        <v>90</v>
      </c>
      <c r="X24">
        <f>K24/D24</f>
        <v>240</v>
      </c>
    </row>
    <row r="25" spans="1:24" x14ac:dyDescent="0.25">
      <c r="A25">
        <v>3</v>
      </c>
      <c r="B25" t="s">
        <v>16</v>
      </c>
      <c r="C25" t="s">
        <v>10</v>
      </c>
      <c r="D25">
        <v>0.5</v>
      </c>
      <c r="E25" t="s">
        <v>45</v>
      </c>
      <c r="F25">
        <f>1.5*U4*D25</f>
        <v>24</v>
      </c>
      <c r="G25">
        <v>100</v>
      </c>
      <c r="H25">
        <v>100</v>
      </c>
      <c r="I25">
        <f>2*V4*D25</f>
        <v>20</v>
      </c>
      <c r="J25">
        <f>2.5*W4*D25</f>
        <v>40</v>
      </c>
      <c r="K25">
        <f>2*X4*D25</f>
        <v>160</v>
      </c>
      <c r="L25">
        <v>0</v>
      </c>
      <c r="M25">
        <v>1</v>
      </c>
      <c r="N25">
        <v>0</v>
      </c>
      <c r="O25">
        <v>7.4999999999999997E-2</v>
      </c>
      <c r="P25">
        <v>1.7000000000000001E-2</v>
      </c>
      <c r="Q25">
        <v>0.3</v>
      </c>
      <c r="R25" t="s">
        <v>37</v>
      </c>
      <c r="S25" t="s">
        <v>40</v>
      </c>
      <c r="U25">
        <f>F25/D25</f>
        <v>48</v>
      </c>
      <c r="V25">
        <f>I25/D25</f>
        <v>40</v>
      </c>
      <c r="W25">
        <f>J25/D25</f>
        <v>80</v>
      </c>
      <c r="X25">
        <f>K25/D25</f>
        <v>320</v>
      </c>
    </row>
    <row r="26" spans="1:24" x14ac:dyDescent="0.25">
      <c r="A26">
        <v>3</v>
      </c>
      <c r="B26" t="s">
        <v>16</v>
      </c>
      <c r="C26" t="s">
        <v>10</v>
      </c>
      <c r="D26">
        <v>0.5</v>
      </c>
      <c r="E26" t="s">
        <v>46</v>
      </c>
      <c r="F26">
        <f>1.5*U5*D26</f>
        <v>30</v>
      </c>
      <c r="G26">
        <v>50</v>
      </c>
      <c r="H26">
        <v>100</v>
      </c>
      <c r="I26">
        <f>2*V5*D26</f>
        <v>12</v>
      </c>
      <c r="J26">
        <f>2.5*W5*D26</f>
        <v>40</v>
      </c>
      <c r="K26">
        <f>2*X5*D26</f>
        <v>40</v>
      </c>
      <c r="L26">
        <v>0</v>
      </c>
      <c r="M26">
        <v>1</v>
      </c>
      <c r="N26">
        <f>Q26/0.3*0.25</f>
        <v>0.29166666666666669</v>
      </c>
      <c r="O26">
        <v>0.25</v>
      </c>
      <c r="P26">
        <v>0.25</v>
      </c>
      <c r="Q26">
        <v>0.35</v>
      </c>
      <c r="R26" t="s">
        <v>37</v>
      </c>
      <c r="S26" t="s">
        <v>41</v>
      </c>
      <c r="U26">
        <f>F26/D26</f>
        <v>60</v>
      </c>
      <c r="V26">
        <f>I26/D26</f>
        <v>24</v>
      </c>
      <c r="W26">
        <f>J26/D26</f>
        <v>80</v>
      </c>
      <c r="X26">
        <f>K26/D26</f>
        <v>80</v>
      </c>
    </row>
    <row r="28" spans="1:24" x14ac:dyDescent="0.25">
      <c r="A28">
        <v>3</v>
      </c>
      <c r="B28" t="s">
        <v>16</v>
      </c>
      <c r="C28" t="s">
        <v>11</v>
      </c>
      <c r="D28">
        <v>4</v>
      </c>
      <c r="E28" t="s">
        <v>44</v>
      </c>
      <c r="F28">
        <f>1.5*U7*D28</f>
        <v>90</v>
      </c>
      <c r="G28">
        <v>600</v>
      </c>
      <c r="H28">
        <v>200</v>
      </c>
      <c r="I28">
        <f>2*V7*D28</f>
        <v>32</v>
      </c>
      <c r="J28">
        <f>2*W7*D28</f>
        <v>112</v>
      </c>
      <c r="K28">
        <f>2*X7*D28</f>
        <v>320</v>
      </c>
      <c r="L28">
        <v>0</v>
      </c>
      <c r="M28">
        <v>1</v>
      </c>
      <c r="N28">
        <v>0</v>
      </c>
      <c r="O28">
        <v>0.1</v>
      </c>
      <c r="P28">
        <v>4.4999999999999998E-2</v>
      </c>
      <c r="Q28">
        <v>0.35</v>
      </c>
      <c r="R28" t="s">
        <v>37</v>
      </c>
      <c r="S28" t="s">
        <v>39</v>
      </c>
      <c r="U28">
        <f>F28/D28</f>
        <v>22.5</v>
      </c>
      <c r="V28">
        <f>I28/D28</f>
        <v>8</v>
      </c>
      <c r="W28">
        <f>J28/D28</f>
        <v>28</v>
      </c>
      <c r="X28">
        <f>K28/D28</f>
        <v>80</v>
      </c>
    </row>
    <row r="29" spans="1:24" x14ac:dyDescent="0.25">
      <c r="A29">
        <v>3</v>
      </c>
      <c r="B29" t="s">
        <v>16</v>
      </c>
      <c r="C29" t="s">
        <v>11</v>
      </c>
      <c r="D29">
        <v>4</v>
      </c>
      <c r="E29" t="s">
        <v>49</v>
      </c>
      <c r="F29">
        <f>1.5*U8*D29</f>
        <v>105</v>
      </c>
      <c r="G29">
        <v>450</v>
      </c>
      <c r="H29">
        <v>150</v>
      </c>
      <c r="I29">
        <f>2*V8*D29</f>
        <v>40</v>
      </c>
      <c r="J29">
        <f>2*W8*D29</f>
        <v>120</v>
      </c>
      <c r="K29">
        <f>2*X8*D29</f>
        <v>440</v>
      </c>
      <c r="L29">
        <v>0</v>
      </c>
      <c r="M29">
        <v>1</v>
      </c>
      <c r="N29">
        <v>0</v>
      </c>
      <c r="O29">
        <v>0.15</v>
      </c>
      <c r="P29">
        <v>3.5000000000000003E-2</v>
      </c>
      <c r="Q29">
        <v>0.35</v>
      </c>
      <c r="R29" t="s">
        <v>37</v>
      </c>
      <c r="S29" t="s">
        <v>40</v>
      </c>
      <c r="U29">
        <f>F29/D29</f>
        <v>26.25</v>
      </c>
      <c r="V29">
        <f>I29/D29</f>
        <v>10</v>
      </c>
      <c r="W29">
        <f>J29/D29</f>
        <v>30</v>
      </c>
      <c r="X29">
        <f>K29/D29</f>
        <v>110</v>
      </c>
    </row>
    <row r="30" spans="1:24" x14ac:dyDescent="0.25">
      <c r="A30">
        <v>3</v>
      </c>
      <c r="B30" t="s">
        <v>16</v>
      </c>
      <c r="C30" t="s">
        <v>11</v>
      </c>
      <c r="D30">
        <v>4</v>
      </c>
      <c r="E30" t="s">
        <v>45</v>
      </c>
      <c r="F30">
        <f>1.5*U9*D30</f>
        <v>120</v>
      </c>
      <c r="G30">
        <v>300</v>
      </c>
      <c r="H30">
        <v>100</v>
      </c>
      <c r="I30">
        <f>2*V9*D30</f>
        <v>48</v>
      </c>
      <c r="J30">
        <f>2*W9*D30</f>
        <v>128</v>
      </c>
      <c r="K30">
        <f>2*X9*D30</f>
        <v>560</v>
      </c>
      <c r="L30">
        <v>0</v>
      </c>
      <c r="M30">
        <v>1</v>
      </c>
      <c r="N30">
        <v>0</v>
      </c>
      <c r="O30">
        <v>0.15</v>
      </c>
      <c r="P30">
        <v>3.5000000000000003E-2</v>
      </c>
      <c r="Q30">
        <v>0.35</v>
      </c>
      <c r="R30" t="s">
        <v>37</v>
      </c>
      <c r="S30" t="s">
        <v>40</v>
      </c>
      <c r="U30">
        <f>F30/D30</f>
        <v>30</v>
      </c>
      <c r="V30">
        <f>I30/D30</f>
        <v>12</v>
      </c>
      <c r="W30">
        <f>J30/D30</f>
        <v>32</v>
      </c>
      <c r="X30">
        <f>K30/D30</f>
        <v>140</v>
      </c>
    </row>
    <row r="31" spans="1:24" x14ac:dyDescent="0.25">
      <c r="A31">
        <v>3</v>
      </c>
      <c r="B31" t="s">
        <v>16</v>
      </c>
      <c r="C31" t="s">
        <v>11</v>
      </c>
      <c r="D31">
        <v>4</v>
      </c>
      <c r="E31" t="s">
        <v>46</v>
      </c>
      <c r="F31">
        <f>1.5*U10*D31</f>
        <v>135</v>
      </c>
      <c r="G31">
        <v>100</v>
      </c>
      <c r="H31">
        <v>150</v>
      </c>
      <c r="I31">
        <f>2*V10*D31</f>
        <v>24</v>
      </c>
      <c r="J31">
        <f>2*W10*D31</f>
        <v>160</v>
      </c>
      <c r="K31">
        <f>2*X10*D31</f>
        <v>240</v>
      </c>
      <c r="L31">
        <v>0</v>
      </c>
      <c r="M31">
        <v>1</v>
      </c>
      <c r="N31">
        <f>Q31/0.3*0.25</f>
        <v>0.33333333333333337</v>
      </c>
      <c r="O31">
        <v>0.32500000000000001</v>
      </c>
      <c r="P31">
        <v>0.3</v>
      </c>
      <c r="Q31">
        <v>0.4</v>
      </c>
      <c r="R31" t="s">
        <v>37</v>
      </c>
      <c r="S31" t="s">
        <v>41</v>
      </c>
      <c r="U31">
        <f>F31/D31</f>
        <v>33.75</v>
      </c>
      <c r="V31">
        <f>I31/D31</f>
        <v>6</v>
      </c>
      <c r="W31">
        <f>J31/D31</f>
        <v>40</v>
      </c>
      <c r="X31">
        <f>K31/D31</f>
        <v>60</v>
      </c>
    </row>
    <row r="33" spans="1:24" x14ac:dyDescent="0.25">
      <c r="A33">
        <v>3</v>
      </c>
      <c r="B33" t="s">
        <v>16</v>
      </c>
      <c r="C33" t="s">
        <v>12</v>
      </c>
      <c r="D33">
        <v>4</v>
      </c>
      <c r="E33" t="s">
        <v>44</v>
      </c>
      <c r="F33">
        <f>1.5*U12*D33</f>
        <v>75</v>
      </c>
      <c r="G33">
        <v>350</v>
      </c>
      <c r="H33">
        <v>125</v>
      </c>
      <c r="I33">
        <f>2*V12*D33</f>
        <v>24</v>
      </c>
      <c r="J33">
        <f>2*W12*D33</f>
        <v>120</v>
      </c>
      <c r="K33">
        <f>2*X12*D33</f>
        <v>240</v>
      </c>
      <c r="L33">
        <v>0</v>
      </c>
      <c r="M33">
        <v>1</v>
      </c>
      <c r="N33">
        <v>0</v>
      </c>
      <c r="O33">
        <v>0.1</v>
      </c>
      <c r="P33">
        <v>3.5000000000000003E-2</v>
      </c>
      <c r="Q33">
        <v>0.35</v>
      </c>
      <c r="R33" t="s">
        <v>37</v>
      </c>
      <c r="S33" t="s">
        <v>39</v>
      </c>
      <c r="U33">
        <f>F33/D33</f>
        <v>18.75</v>
      </c>
      <c r="V33">
        <f>I33/D33</f>
        <v>6</v>
      </c>
      <c r="W33">
        <f>J33/D33</f>
        <v>30</v>
      </c>
      <c r="X33">
        <f>K33/D33</f>
        <v>60</v>
      </c>
    </row>
    <row r="34" spans="1:24" x14ac:dyDescent="0.25">
      <c r="A34">
        <v>3</v>
      </c>
      <c r="B34" t="s">
        <v>16</v>
      </c>
      <c r="C34" t="s">
        <v>12</v>
      </c>
      <c r="D34">
        <v>4</v>
      </c>
      <c r="E34" t="s">
        <v>49</v>
      </c>
      <c r="F34">
        <f>1.5*U13*D34</f>
        <v>90</v>
      </c>
      <c r="G34">
        <v>300</v>
      </c>
      <c r="H34">
        <v>125</v>
      </c>
      <c r="I34">
        <f>2*V13*D34</f>
        <v>48</v>
      </c>
      <c r="J34">
        <f>2*W13*D34</f>
        <v>132</v>
      </c>
      <c r="K34">
        <f>2.5*X13*D34</f>
        <v>600</v>
      </c>
      <c r="L34">
        <v>0</v>
      </c>
      <c r="M34">
        <v>1</v>
      </c>
      <c r="N34">
        <v>0</v>
      </c>
      <c r="O34">
        <v>0.1</v>
      </c>
      <c r="P34">
        <v>4.4999999999999998E-2</v>
      </c>
      <c r="Q34">
        <v>0.45</v>
      </c>
      <c r="R34" t="s">
        <v>37</v>
      </c>
      <c r="S34" t="s">
        <v>40</v>
      </c>
      <c r="U34">
        <f>F34/D34</f>
        <v>22.5</v>
      </c>
      <c r="V34">
        <f>I34/D34</f>
        <v>12</v>
      </c>
      <c r="W34">
        <f>J34/D34</f>
        <v>33</v>
      </c>
      <c r="X34">
        <f>K34/D34</f>
        <v>150</v>
      </c>
    </row>
    <row r="35" spans="1:24" x14ac:dyDescent="0.25">
      <c r="A35">
        <v>3</v>
      </c>
      <c r="B35" t="s">
        <v>16</v>
      </c>
      <c r="C35" t="s">
        <v>12</v>
      </c>
      <c r="D35">
        <v>4</v>
      </c>
      <c r="E35" t="s">
        <v>45</v>
      </c>
      <c r="F35">
        <f>1.5*U14*D35</f>
        <v>135</v>
      </c>
      <c r="G35">
        <v>450</v>
      </c>
      <c r="H35">
        <v>150</v>
      </c>
      <c r="I35">
        <f>2*V14*D35</f>
        <v>64</v>
      </c>
      <c r="J35">
        <f>2*W14*D35</f>
        <v>140</v>
      </c>
      <c r="K35">
        <f>2.5*X14*D35</f>
        <v>1200</v>
      </c>
      <c r="L35">
        <v>0</v>
      </c>
      <c r="M35">
        <v>1</v>
      </c>
      <c r="N35">
        <v>0</v>
      </c>
      <c r="O35">
        <v>0.1</v>
      </c>
      <c r="P35">
        <v>4.4999999999999998E-2</v>
      </c>
      <c r="Q35">
        <v>0.45</v>
      </c>
      <c r="R35" t="s">
        <v>37</v>
      </c>
      <c r="S35" t="s">
        <v>40</v>
      </c>
      <c r="U35">
        <f>F35/D35</f>
        <v>33.75</v>
      </c>
      <c r="V35">
        <f>I35/D35</f>
        <v>16</v>
      </c>
      <c r="W35">
        <f>J35/D35</f>
        <v>35</v>
      </c>
      <c r="X35">
        <f>K35/D35</f>
        <v>300</v>
      </c>
    </row>
    <row r="36" spans="1:24" x14ac:dyDescent="0.25">
      <c r="A36">
        <v>3</v>
      </c>
      <c r="B36" t="s">
        <v>16</v>
      </c>
      <c r="C36" t="s">
        <v>12</v>
      </c>
      <c r="D36">
        <v>4</v>
      </c>
      <c r="E36" t="s">
        <v>46</v>
      </c>
      <c r="F36">
        <f>1.5*U15*D36</f>
        <v>150</v>
      </c>
      <c r="G36">
        <v>75</v>
      </c>
      <c r="H36">
        <v>100</v>
      </c>
      <c r="I36">
        <f>2*V15*D36</f>
        <v>24</v>
      </c>
      <c r="J36">
        <f>2*W15*D36</f>
        <v>220</v>
      </c>
      <c r="K36">
        <f>2*X15*D36</f>
        <v>240</v>
      </c>
      <c r="L36">
        <v>0</v>
      </c>
      <c r="M36">
        <v>1</v>
      </c>
      <c r="N36">
        <f>Q36/0.3*0.25</f>
        <v>0.375</v>
      </c>
      <c r="O36">
        <v>0.4</v>
      </c>
      <c r="P36">
        <v>0.4</v>
      </c>
      <c r="Q36">
        <v>0.45</v>
      </c>
      <c r="R36" t="s">
        <v>37</v>
      </c>
      <c r="S36" t="s">
        <v>41</v>
      </c>
      <c r="U36">
        <f>F36/D36</f>
        <v>37.5</v>
      </c>
      <c r="V36">
        <f>I36/D36</f>
        <v>6</v>
      </c>
      <c r="W36">
        <f>J36/D36</f>
        <v>55</v>
      </c>
      <c r="X36">
        <f>K36/D36</f>
        <v>60</v>
      </c>
    </row>
    <row r="38" spans="1:24" x14ac:dyDescent="0.25">
      <c r="A38" t="s">
        <v>0</v>
      </c>
      <c r="B38" t="s">
        <v>1</v>
      </c>
      <c r="C38" t="s">
        <v>2</v>
      </c>
      <c r="E38" t="s">
        <v>4</v>
      </c>
      <c r="F38" t="s">
        <v>47</v>
      </c>
      <c r="G38" t="s">
        <v>48</v>
      </c>
      <c r="H38" t="s">
        <v>5</v>
      </c>
      <c r="I38" t="s">
        <v>6</v>
      </c>
      <c r="J38" t="s">
        <v>7</v>
      </c>
      <c r="K38" t="s">
        <v>8</v>
      </c>
      <c r="L38" t="s">
        <v>27</v>
      </c>
      <c r="M38" t="s">
        <v>23</v>
      </c>
      <c r="N38" t="s">
        <v>34</v>
      </c>
      <c r="O38" t="s">
        <v>36</v>
      </c>
      <c r="Q38" t="s">
        <v>38</v>
      </c>
    </row>
    <row r="39" spans="1:24" x14ac:dyDescent="0.25">
      <c r="A39">
        <v>2</v>
      </c>
      <c r="B39" t="s">
        <v>16</v>
      </c>
      <c r="C39" t="s">
        <v>13</v>
      </c>
      <c r="E39">
        <v>80</v>
      </c>
      <c r="F39">
        <v>450</v>
      </c>
      <c r="G39">
        <v>100</v>
      </c>
      <c r="H39">
        <v>22</v>
      </c>
      <c r="I39">
        <v>80</v>
      </c>
      <c r="J39">
        <v>20</v>
      </c>
      <c r="K39">
        <v>8</v>
      </c>
      <c r="L39">
        <v>1</v>
      </c>
      <c r="M39">
        <v>0</v>
      </c>
      <c r="N39">
        <v>4.4999999999999998E-2</v>
      </c>
    </row>
    <row r="40" spans="1:24" x14ac:dyDescent="0.25">
      <c r="A40">
        <v>2</v>
      </c>
      <c r="B40" t="s">
        <v>16</v>
      </c>
      <c r="C40" t="s">
        <v>14</v>
      </c>
      <c r="E40">
        <v>135</v>
      </c>
      <c r="F40">
        <v>250</v>
      </c>
      <c r="G40">
        <v>100</v>
      </c>
      <c r="H40">
        <v>12</v>
      </c>
      <c r="I40">
        <v>70</v>
      </c>
      <c r="J40">
        <v>18</v>
      </c>
      <c r="K40">
        <v>10</v>
      </c>
      <c r="L40">
        <v>1</v>
      </c>
      <c r="M40">
        <v>0</v>
      </c>
      <c r="N40">
        <v>4.4999999999999998E-2</v>
      </c>
    </row>
    <row r="41" spans="1:24" x14ac:dyDescent="0.25">
      <c r="A41">
        <v>2</v>
      </c>
      <c r="B41" t="s">
        <v>16</v>
      </c>
      <c r="C41" t="s">
        <v>15</v>
      </c>
      <c r="E41">
        <v>115</v>
      </c>
      <c r="F41">
        <v>180</v>
      </c>
      <c r="G41">
        <v>100</v>
      </c>
      <c r="H41">
        <v>16</v>
      </c>
      <c r="I41">
        <v>75</v>
      </c>
      <c r="J41">
        <v>16</v>
      </c>
      <c r="K41">
        <v>12</v>
      </c>
      <c r="L41">
        <v>1</v>
      </c>
      <c r="M41">
        <v>0.125</v>
      </c>
      <c r="N41">
        <v>0.35</v>
      </c>
      <c r="O41" t="s">
        <v>37</v>
      </c>
      <c r="Q41" t="s">
        <v>42</v>
      </c>
    </row>
    <row r="43" spans="1:24" x14ac:dyDescent="0.25">
      <c r="A43" t="s">
        <v>0</v>
      </c>
      <c r="B43" t="s">
        <v>1</v>
      </c>
      <c r="C43" t="s">
        <v>2</v>
      </c>
      <c r="E43" t="s">
        <v>3</v>
      </c>
      <c r="F43" t="s">
        <v>4</v>
      </c>
      <c r="G43" t="s">
        <v>47</v>
      </c>
      <c r="H43" t="s">
        <v>48</v>
      </c>
      <c r="I43" t="s">
        <v>5</v>
      </c>
      <c r="J43" t="s">
        <v>6</v>
      </c>
      <c r="K43" t="s">
        <v>7</v>
      </c>
      <c r="L43" t="s">
        <v>8</v>
      </c>
      <c r="M43" t="s">
        <v>27</v>
      </c>
      <c r="N43" t="s">
        <v>31</v>
      </c>
      <c r="O43" t="s">
        <v>35</v>
      </c>
      <c r="P43" t="s">
        <v>34</v>
      </c>
      <c r="Q43" t="s">
        <v>23</v>
      </c>
      <c r="R43" t="s">
        <v>36</v>
      </c>
      <c r="S43" t="s">
        <v>38</v>
      </c>
    </row>
    <row r="44" spans="1:24" x14ac:dyDescent="0.25">
      <c r="A44">
        <v>3</v>
      </c>
      <c r="B44" t="s">
        <v>17</v>
      </c>
      <c r="C44" t="s">
        <v>10</v>
      </c>
      <c r="D44">
        <v>0.75</v>
      </c>
      <c r="E44" t="s">
        <v>44</v>
      </c>
      <c r="F44">
        <f>2*U23*D44</f>
        <v>45</v>
      </c>
      <c r="G44">
        <v>300</v>
      </c>
      <c r="H44">
        <v>150</v>
      </c>
      <c r="I44">
        <f>2.5*V23*D44</f>
        <v>45</v>
      </c>
      <c r="J44">
        <f>2.5*W23*D44</f>
        <v>105</v>
      </c>
      <c r="K44">
        <f>2.5*X23*D44</f>
        <v>300</v>
      </c>
      <c r="L44">
        <v>0</v>
      </c>
      <c r="M44">
        <v>1</v>
      </c>
      <c r="N44">
        <v>0</v>
      </c>
      <c r="O44">
        <v>0.05</v>
      </c>
      <c r="P44">
        <v>0.03</v>
      </c>
      <c r="Q44">
        <v>0.3</v>
      </c>
      <c r="R44" t="s">
        <v>37</v>
      </c>
      <c r="S44" t="s">
        <v>39</v>
      </c>
      <c r="U44">
        <f>F44/D44</f>
        <v>60</v>
      </c>
      <c r="V44">
        <f>I44/D44</f>
        <v>60</v>
      </c>
      <c r="W44">
        <f>J44/D44</f>
        <v>140</v>
      </c>
      <c r="X44">
        <f>K44/D44</f>
        <v>400</v>
      </c>
    </row>
    <row r="45" spans="1:24" x14ac:dyDescent="0.25">
      <c r="A45">
        <v>3</v>
      </c>
      <c r="B45" t="s">
        <v>17</v>
      </c>
      <c r="C45" t="s">
        <v>10</v>
      </c>
      <c r="D45">
        <v>0.75</v>
      </c>
      <c r="E45" t="s">
        <v>49</v>
      </c>
      <c r="F45">
        <f>2*U24*D45</f>
        <v>54</v>
      </c>
      <c r="G45">
        <v>275</v>
      </c>
      <c r="H45">
        <v>100</v>
      </c>
      <c r="I45">
        <f>2.5*V24*D45</f>
        <v>60</v>
      </c>
      <c r="J45">
        <f>FLOOR(2.5*W24*D45,1)</f>
        <v>168</v>
      </c>
      <c r="K45">
        <f>2.5*X24*D45</f>
        <v>450</v>
      </c>
      <c r="L45">
        <v>0</v>
      </c>
      <c r="M45">
        <v>1</v>
      </c>
      <c r="N45">
        <v>0</v>
      </c>
      <c r="O45">
        <v>0.05</v>
      </c>
      <c r="P45">
        <v>0.03</v>
      </c>
      <c r="Q45">
        <v>0.3</v>
      </c>
      <c r="R45" t="s">
        <v>37</v>
      </c>
      <c r="S45" t="s">
        <v>40</v>
      </c>
      <c r="U45">
        <f>F45/D45</f>
        <v>72</v>
      </c>
      <c r="V45">
        <f>I45/D45</f>
        <v>80</v>
      </c>
      <c r="W45">
        <f>J45/D45</f>
        <v>224</v>
      </c>
      <c r="X45">
        <f>K45/D45</f>
        <v>600</v>
      </c>
    </row>
    <row r="46" spans="1:24" x14ac:dyDescent="0.25">
      <c r="A46">
        <v>3</v>
      </c>
      <c r="B46" t="s">
        <v>17</v>
      </c>
      <c r="C46" t="s">
        <v>10</v>
      </c>
      <c r="D46">
        <v>0.75</v>
      </c>
      <c r="E46" t="s">
        <v>45</v>
      </c>
      <c r="F46">
        <f>2*U25*D46</f>
        <v>72</v>
      </c>
      <c r="G46">
        <v>250</v>
      </c>
      <c r="H46">
        <v>100</v>
      </c>
      <c r="I46">
        <f>2.5*V25*D46</f>
        <v>75</v>
      </c>
      <c r="J46">
        <f>2.5*W25*D46</f>
        <v>150</v>
      </c>
      <c r="K46">
        <f>2.5*X25*D46</f>
        <v>600</v>
      </c>
      <c r="L46">
        <v>0</v>
      </c>
      <c r="M46">
        <v>1</v>
      </c>
      <c r="N46">
        <v>0</v>
      </c>
      <c r="O46">
        <v>0.05</v>
      </c>
      <c r="P46">
        <v>0.03</v>
      </c>
      <c r="Q46">
        <v>0.3</v>
      </c>
      <c r="R46" t="s">
        <v>37</v>
      </c>
      <c r="S46" t="s">
        <v>40</v>
      </c>
      <c r="U46">
        <f>F46/D46</f>
        <v>96</v>
      </c>
      <c r="V46">
        <f>I46/D46</f>
        <v>100</v>
      </c>
      <c r="W46">
        <f>J46/D46</f>
        <v>200</v>
      </c>
      <c r="X46">
        <f>K46/D46</f>
        <v>800</v>
      </c>
    </row>
    <row r="47" spans="1:24" x14ac:dyDescent="0.25">
      <c r="A47">
        <v>3</v>
      </c>
      <c r="B47" t="s">
        <v>17</v>
      </c>
      <c r="C47" t="s">
        <v>10</v>
      </c>
      <c r="D47">
        <v>0.75</v>
      </c>
      <c r="E47" t="s">
        <v>46</v>
      </c>
      <c r="F47">
        <f>2*U26*D47</f>
        <v>90</v>
      </c>
      <c r="G47">
        <v>100</v>
      </c>
      <c r="H47">
        <v>100</v>
      </c>
      <c r="I47">
        <f>2.5*V26*D47</f>
        <v>45</v>
      </c>
      <c r="J47">
        <f>2.5*W26*D47</f>
        <v>150</v>
      </c>
      <c r="K47">
        <f>2.5*X26*D47</f>
        <v>150</v>
      </c>
      <c r="L47">
        <v>0</v>
      </c>
      <c r="M47">
        <v>1</v>
      </c>
      <c r="N47">
        <f>Q47/0.3*0.25</f>
        <v>0.29166666666666669</v>
      </c>
      <c r="O47">
        <v>0.5</v>
      </c>
      <c r="P47">
        <v>0.4</v>
      </c>
      <c r="Q47">
        <v>0.35</v>
      </c>
      <c r="R47" t="s">
        <v>37</v>
      </c>
      <c r="S47" t="s">
        <v>41</v>
      </c>
      <c r="U47">
        <f>F47/D47</f>
        <v>120</v>
      </c>
      <c r="V47">
        <f>I47/D47</f>
        <v>60</v>
      </c>
      <c r="W47">
        <f>J47/D47</f>
        <v>200</v>
      </c>
      <c r="X47">
        <f>K47/D47</f>
        <v>200</v>
      </c>
    </row>
    <row r="49" spans="1:24" x14ac:dyDescent="0.25">
      <c r="A49">
        <v>3</v>
      </c>
      <c r="B49" t="s">
        <v>17</v>
      </c>
      <c r="C49" t="s">
        <v>11</v>
      </c>
      <c r="D49">
        <v>8</v>
      </c>
      <c r="E49" t="s">
        <v>44</v>
      </c>
      <c r="F49">
        <f>2*U28*D49</f>
        <v>360</v>
      </c>
      <c r="G49">
        <v>750</v>
      </c>
      <c r="H49">
        <v>200</v>
      </c>
      <c r="I49">
        <f>2.5*V28*D49</f>
        <v>160</v>
      </c>
      <c r="J49">
        <f>2.5*W28*D49</f>
        <v>560</v>
      </c>
      <c r="K49">
        <f>2.5*X28*D49</f>
        <v>1600</v>
      </c>
      <c r="L49">
        <v>0</v>
      </c>
      <c r="M49">
        <v>1</v>
      </c>
      <c r="N49">
        <v>0</v>
      </c>
      <c r="O49">
        <v>2.5000000000000001E-2</v>
      </c>
      <c r="P49">
        <v>7.0000000000000007E-2</v>
      </c>
      <c r="Q49">
        <v>0.4</v>
      </c>
      <c r="R49" t="s">
        <v>37</v>
      </c>
      <c r="S49" t="s">
        <v>39</v>
      </c>
      <c r="U49">
        <f>F49/D49</f>
        <v>45</v>
      </c>
      <c r="V49">
        <f>I49/D49</f>
        <v>20</v>
      </c>
      <c r="W49">
        <f>J49/D49</f>
        <v>70</v>
      </c>
      <c r="X49">
        <f>K49/D49</f>
        <v>200</v>
      </c>
    </row>
    <row r="50" spans="1:24" x14ac:dyDescent="0.25">
      <c r="A50">
        <v>3</v>
      </c>
      <c r="B50" t="s">
        <v>17</v>
      </c>
      <c r="C50" t="s">
        <v>11</v>
      </c>
      <c r="D50">
        <v>8</v>
      </c>
      <c r="E50" t="s">
        <v>49</v>
      </c>
      <c r="F50">
        <f>2*U29*D50</f>
        <v>420</v>
      </c>
      <c r="G50">
        <v>600</v>
      </c>
      <c r="H50">
        <v>175</v>
      </c>
      <c r="I50">
        <f>2.5*V29*D50</f>
        <v>200</v>
      </c>
      <c r="J50">
        <f>2.5*W29*D50</f>
        <v>600</v>
      </c>
      <c r="K50">
        <f>3*X29*D50</f>
        <v>2640</v>
      </c>
      <c r="L50">
        <v>0</v>
      </c>
      <c r="M50">
        <v>1</v>
      </c>
      <c r="N50">
        <v>0</v>
      </c>
      <c r="O50">
        <v>2.5000000000000001E-2</v>
      </c>
      <c r="P50">
        <v>0.05</v>
      </c>
      <c r="Q50">
        <v>0.45</v>
      </c>
      <c r="R50" t="s">
        <v>37</v>
      </c>
      <c r="S50" t="s">
        <v>40</v>
      </c>
      <c r="U50">
        <f>F50/D50</f>
        <v>52.5</v>
      </c>
      <c r="V50">
        <f>I50/D50</f>
        <v>25</v>
      </c>
      <c r="W50">
        <f>J50/D50</f>
        <v>75</v>
      </c>
      <c r="X50">
        <f>K50/D50</f>
        <v>330</v>
      </c>
    </row>
    <row r="51" spans="1:24" x14ac:dyDescent="0.25">
      <c r="A51">
        <v>3</v>
      </c>
      <c r="B51" t="s">
        <v>17</v>
      </c>
      <c r="C51" t="s">
        <v>11</v>
      </c>
      <c r="D51">
        <v>8</v>
      </c>
      <c r="E51" t="s">
        <v>45</v>
      </c>
      <c r="F51">
        <f>2*U30*D51</f>
        <v>480</v>
      </c>
      <c r="G51">
        <v>500</v>
      </c>
      <c r="H51">
        <v>150</v>
      </c>
      <c r="I51">
        <f>2.5*V30*D51</f>
        <v>240</v>
      </c>
      <c r="J51">
        <f>2.5*W30*D51</f>
        <v>640</v>
      </c>
      <c r="K51">
        <f>3*X30*D51</f>
        <v>3360</v>
      </c>
      <c r="L51">
        <v>0</v>
      </c>
      <c r="M51">
        <v>1</v>
      </c>
      <c r="N51">
        <v>0</v>
      </c>
      <c r="O51">
        <v>2.5000000000000001E-2</v>
      </c>
      <c r="P51">
        <v>0.05</v>
      </c>
      <c r="Q51">
        <v>0.45</v>
      </c>
      <c r="R51" t="s">
        <v>37</v>
      </c>
      <c r="S51" t="s">
        <v>40</v>
      </c>
      <c r="U51">
        <f>F51/D51</f>
        <v>60</v>
      </c>
      <c r="V51">
        <f>I51/D51</f>
        <v>30</v>
      </c>
      <c r="W51">
        <f>J51/D51</f>
        <v>80</v>
      </c>
      <c r="X51">
        <f>K51/D51</f>
        <v>420</v>
      </c>
    </row>
    <row r="52" spans="1:24" x14ac:dyDescent="0.25">
      <c r="A52">
        <v>3</v>
      </c>
      <c r="B52" t="s">
        <v>17</v>
      </c>
      <c r="C52" t="s">
        <v>11</v>
      </c>
      <c r="D52">
        <v>8</v>
      </c>
      <c r="E52" t="s">
        <v>46</v>
      </c>
      <c r="F52">
        <f>2*U31*D52</f>
        <v>540</v>
      </c>
      <c r="G52">
        <v>150</v>
      </c>
      <c r="H52">
        <v>150</v>
      </c>
      <c r="I52">
        <f>2.5*V31*D52</f>
        <v>120</v>
      </c>
      <c r="J52">
        <f>2.5*W31*D52</f>
        <v>800</v>
      </c>
      <c r="K52">
        <f>2.5*X31*D52</f>
        <v>1200</v>
      </c>
      <c r="L52">
        <v>0</v>
      </c>
      <c r="M52">
        <v>1</v>
      </c>
      <c r="N52">
        <f>Q52/0.3*0.25</f>
        <v>0.41666666666666669</v>
      </c>
      <c r="O52">
        <v>0.625</v>
      </c>
      <c r="P52">
        <v>0.6</v>
      </c>
      <c r="Q52">
        <v>0.5</v>
      </c>
      <c r="R52" t="s">
        <v>37</v>
      </c>
      <c r="S52" t="s">
        <v>41</v>
      </c>
      <c r="U52">
        <f>F52/D52</f>
        <v>67.5</v>
      </c>
      <c r="V52">
        <f>I52/D52</f>
        <v>15</v>
      </c>
      <c r="W52">
        <f>J52/D52</f>
        <v>100</v>
      </c>
      <c r="X52">
        <f>K52/D52</f>
        <v>150</v>
      </c>
    </row>
    <row r="54" spans="1:24" x14ac:dyDescent="0.25">
      <c r="A54">
        <v>3</v>
      </c>
      <c r="B54" t="s">
        <v>17</v>
      </c>
      <c r="C54" t="s">
        <v>12</v>
      </c>
      <c r="D54">
        <v>8</v>
      </c>
      <c r="E54" t="s">
        <v>44</v>
      </c>
      <c r="F54">
        <f>2.5*U33*D54</f>
        <v>375</v>
      </c>
      <c r="G54">
        <v>750</v>
      </c>
      <c r="H54">
        <v>125</v>
      </c>
      <c r="I54">
        <f>2.5*V33*D54</f>
        <v>120</v>
      </c>
      <c r="J54">
        <f>2.5*W33*D54</f>
        <v>600</v>
      </c>
      <c r="K54">
        <f>2.5*X33*D54</f>
        <v>1200</v>
      </c>
      <c r="L54">
        <v>0</v>
      </c>
      <c r="M54">
        <v>1</v>
      </c>
      <c r="N54">
        <v>0</v>
      </c>
      <c r="O54">
        <v>2.5000000000000001E-2</v>
      </c>
      <c r="P54">
        <v>0.05</v>
      </c>
      <c r="Q54">
        <v>0.4</v>
      </c>
      <c r="R54" t="s">
        <v>37</v>
      </c>
      <c r="S54" t="s">
        <v>39</v>
      </c>
      <c r="U54">
        <f>F54/D54</f>
        <v>46.875</v>
      </c>
      <c r="V54">
        <f>I54/D54</f>
        <v>15</v>
      </c>
      <c r="W54">
        <f>J54/D54</f>
        <v>75</v>
      </c>
      <c r="X54">
        <f>K54/D54</f>
        <v>150</v>
      </c>
    </row>
    <row r="55" spans="1:24" x14ac:dyDescent="0.25">
      <c r="A55">
        <v>3</v>
      </c>
      <c r="B55" t="s">
        <v>17</v>
      </c>
      <c r="C55" t="s">
        <v>12</v>
      </c>
      <c r="D55">
        <v>8</v>
      </c>
      <c r="E55" t="s">
        <v>49</v>
      </c>
      <c r="F55">
        <f>2*U34*D55</f>
        <v>360</v>
      </c>
      <c r="G55">
        <v>725</v>
      </c>
      <c r="H55">
        <v>125</v>
      </c>
      <c r="I55">
        <f>2.5*V34*D55</f>
        <v>240</v>
      </c>
      <c r="J55">
        <f>2.5*W34*D55</f>
        <v>660</v>
      </c>
      <c r="K55">
        <f>3*X34*D55</f>
        <v>3600</v>
      </c>
      <c r="L55">
        <v>0</v>
      </c>
      <c r="M55">
        <v>1</v>
      </c>
      <c r="N55">
        <v>0</v>
      </c>
      <c r="O55">
        <v>2.5000000000000001E-2</v>
      </c>
      <c r="P55">
        <v>7.0000000000000007E-2</v>
      </c>
      <c r="Q55">
        <v>0.5</v>
      </c>
      <c r="R55" t="s">
        <v>37</v>
      </c>
      <c r="S55" t="s">
        <v>40</v>
      </c>
      <c r="U55">
        <f>F55/D55</f>
        <v>45</v>
      </c>
      <c r="V55">
        <f>I55/D55</f>
        <v>30</v>
      </c>
      <c r="W55">
        <f>J55/D55</f>
        <v>82.5</v>
      </c>
      <c r="X55">
        <f>K55/D55</f>
        <v>450</v>
      </c>
    </row>
    <row r="56" spans="1:24" x14ac:dyDescent="0.25">
      <c r="A56">
        <v>3</v>
      </c>
      <c r="B56" t="s">
        <v>17</v>
      </c>
      <c r="C56" t="s">
        <v>12</v>
      </c>
      <c r="D56">
        <v>8</v>
      </c>
      <c r="E56" t="s">
        <v>45</v>
      </c>
      <c r="F56">
        <f>2*U35*D56</f>
        <v>540</v>
      </c>
      <c r="G56">
        <v>700</v>
      </c>
      <c r="H56">
        <v>150</v>
      </c>
      <c r="I56">
        <f>2.5*V35*D56</f>
        <v>320</v>
      </c>
      <c r="J56">
        <f>2.5*W35*D56</f>
        <v>700</v>
      </c>
      <c r="K56">
        <f>3*X35*D56</f>
        <v>7200</v>
      </c>
      <c r="L56">
        <v>0</v>
      </c>
      <c r="M56">
        <v>1</v>
      </c>
      <c r="N56">
        <v>0</v>
      </c>
      <c r="O56">
        <v>2.5000000000000001E-2</v>
      </c>
      <c r="P56">
        <v>7.0000000000000007E-2</v>
      </c>
      <c r="Q56">
        <v>0.5</v>
      </c>
      <c r="R56" t="s">
        <v>37</v>
      </c>
      <c r="S56" t="s">
        <v>40</v>
      </c>
      <c r="U56">
        <f>F56/D56</f>
        <v>67.5</v>
      </c>
      <c r="V56">
        <f>I56/D56</f>
        <v>40</v>
      </c>
      <c r="W56">
        <f>J56/D56</f>
        <v>87.5</v>
      </c>
      <c r="X56">
        <f>K56/D56</f>
        <v>900</v>
      </c>
    </row>
    <row r="57" spans="1:24" x14ac:dyDescent="0.25">
      <c r="A57">
        <v>3</v>
      </c>
      <c r="B57" t="s">
        <v>17</v>
      </c>
      <c r="C57" t="s">
        <v>12</v>
      </c>
      <c r="D57">
        <v>8</v>
      </c>
      <c r="E57" t="s">
        <v>46</v>
      </c>
      <c r="F57">
        <f>2*U36*D57</f>
        <v>600</v>
      </c>
      <c r="G57">
        <v>200</v>
      </c>
      <c r="H57">
        <v>100</v>
      </c>
      <c r="I57">
        <f>2.5*V36*D57</f>
        <v>120</v>
      </c>
      <c r="J57">
        <f>2.5*W36*D57</f>
        <v>1100</v>
      </c>
      <c r="K57">
        <f>2.5*X36*D57</f>
        <v>1200</v>
      </c>
      <c r="L57">
        <v>0</v>
      </c>
      <c r="M57">
        <v>1</v>
      </c>
      <c r="N57">
        <f>Q57/0.3*0.25</f>
        <v>0.45833333333333337</v>
      </c>
      <c r="O57">
        <v>0.75</v>
      </c>
      <c r="P57">
        <v>0.8</v>
      </c>
      <c r="Q57">
        <v>0.55000000000000004</v>
      </c>
      <c r="R57" t="s">
        <v>37</v>
      </c>
      <c r="S57" t="s">
        <v>41</v>
      </c>
      <c r="U57">
        <f>F57/D57</f>
        <v>75</v>
      </c>
      <c r="V57">
        <f>I57/D57</f>
        <v>15</v>
      </c>
      <c r="W57">
        <f>J57/D57</f>
        <v>137.5</v>
      </c>
      <c r="X57">
        <f>K57/D57</f>
        <v>150</v>
      </c>
    </row>
    <row r="59" spans="1:24" x14ac:dyDescent="0.25">
      <c r="A59" t="s">
        <v>0</v>
      </c>
      <c r="B59" t="s">
        <v>1</v>
      </c>
      <c r="C59" t="s">
        <v>2</v>
      </c>
      <c r="E59" t="s">
        <v>4</v>
      </c>
      <c r="F59" t="s">
        <v>47</v>
      </c>
      <c r="G59" t="s">
        <v>48</v>
      </c>
      <c r="H59" t="s">
        <v>5</v>
      </c>
      <c r="I59" t="s">
        <v>6</v>
      </c>
      <c r="J59" t="s">
        <v>7</v>
      </c>
      <c r="K59" t="s">
        <v>8</v>
      </c>
      <c r="L59" t="s">
        <v>27</v>
      </c>
      <c r="M59" t="s">
        <v>23</v>
      </c>
      <c r="N59" t="s">
        <v>34</v>
      </c>
      <c r="O59" t="s">
        <v>36</v>
      </c>
      <c r="Q59" t="s">
        <v>38</v>
      </c>
    </row>
    <row r="60" spans="1:24" x14ac:dyDescent="0.25">
      <c r="A60">
        <v>2</v>
      </c>
      <c r="B60" t="s">
        <v>17</v>
      </c>
      <c r="C60" t="s">
        <v>13</v>
      </c>
      <c r="E60">
        <v>350</v>
      </c>
      <c r="F60">
        <v>750</v>
      </c>
      <c r="G60">
        <v>100</v>
      </c>
      <c r="H60">
        <v>50</v>
      </c>
      <c r="I60">
        <v>165</v>
      </c>
      <c r="J60">
        <v>41</v>
      </c>
      <c r="K60">
        <v>12</v>
      </c>
      <c r="L60">
        <v>1</v>
      </c>
      <c r="M60">
        <v>0</v>
      </c>
      <c r="N60">
        <v>7.0000000000000007E-2</v>
      </c>
    </row>
    <row r="61" spans="1:24" x14ac:dyDescent="0.25">
      <c r="A61">
        <v>2</v>
      </c>
      <c r="B61" t="s">
        <v>17</v>
      </c>
      <c r="C61" t="s">
        <v>14</v>
      </c>
      <c r="E61">
        <v>540</v>
      </c>
      <c r="F61">
        <v>450</v>
      </c>
      <c r="G61">
        <v>100</v>
      </c>
      <c r="H61">
        <v>25</v>
      </c>
      <c r="I61">
        <v>150</v>
      </c>
      <c r="J61">
        <v>38</v>
      </c>
      <c r="K61">
        <v>14</v>
      </c>
      <c r="L61">
        <v>1</v>
      </c>
      <c r="M61">
        <v>0</v>
      </c>
      <c r="N61">
        <v>7.0000000000000007E-2</v>
      </c>
    </row>
    <row r="62" spans="1:24" x14ac:dyDescent="0.25">
      <c r="A62">
        <v>2</v>
      </c>
      <c r="B62" t="s">
        <v>17</v>
      </c>
      <c r="C62" t="s">
        <v>15</v>
      </c>
      <c r="E62">
        <v>410</v>
      </c>
      <c r="F62">
        <v>240</v>
      </c>
      <c r="G62">
        <v>100</v>
      </c>
      <c r="H62">
        <v>35</v>
      </c>
      <c r="I62">
        <v>160</v>
      </c>
      <c r="J62">
        <v>36</v>
      </c>
      <c r="K62">
        <v>16</v>
      </c>
      <c r="L62">
        <v>1</v>
      </c>
      <c r="M62">
        <v>1.5</v>
      </c>
      <c r="N62">
        <v>0.75</v>
      </c>
      <c r="O62" t="s">
        <v>37</v>
      </c>
      <c r="Q62" t="s">
        <v>42</v>
      </c>
    </row>
    <row r="64" spans="1:24" x14ac:dyDescent="0.25">
      <c r="A64" t="s">
        <v>0</v>
      </c>
      <c r="B64" t="s">
        <v>1</v>
      </c>
      <c r="C64" t="s">
        <v>2</v>
      </c>
      <c r="E64" t="s">
        <v>3</v>
      </c>
      <c r="F64" t="s">
        <v>4</v>
      </c>
      <c r="G64" t="s">
        <v>47</v>
      </c>
      <c r="H64" t="s">
        <v>48</v>
      </c>
      <c r="I64" t="s">
        <v>5</v>
      </c>
      <c r="J64" t="s">
        <v>6</v>
      </c>
      <c r="K64" t="s">
        <v>7</v>
      </c>
      <c r="L64" t="s">
        <v>8</v>
      </c>
      <c r="M64" t="s">
        <v>27</v>
      </c>
      <c r="N64" t="s">
        <v>31</v>
      </c>
      <c r="O64" t="s">
        <v>35</v>
      </c>
      <c r="P64" t="s">
        <v>34</v>
      </c>
      <c r="Q64" t="s">
        <v>23</v>
      </c>
      <c r="R64" t="s">
        <v>36</v>
      </c>
      <c r="S64" t="s">
        <v>38</v>
      </c>
    </row>
    <row r="65" spans="1:19" x14ac:dyDescent="0.25">
      <c r="A65">
        <v>3</v>
      </c>
      <c r="B65" t="s">
        <v>32</v>
      </c>
      <c r="C65" t="s">
        <v>33</v>
      </c>
      <c r="D65">
        <v>0.75</v>
      </c>
      <c r="E65" t="s">
        <v>44</v>
      </c>
      <c r="F65">
        <f>2*D65*U23</f>
        <v>45</v>
      </c>
      <c r="G65">
        <v>175</v>
      </c>
      <c r="H65">
        <v>100</v>
      </c>
      <c r="I65">
        <f>1*D65*V23</f>
        <v>18</v>
      </c>
      <c r="J65">
        <f>1*D65*W23</f>
        <v>42</v>
      </c>
      <c r="K65">
        <v>50</v>
      </c>
      <c r="L65">
        <v>0</v>
      </c>
      <c r="M65">
        <v>1</v>
      </c>
      <c r="N65">
        <v>0</v>
      </c>
      <c r="O65">
        <v>1</v>
      </c>
      <c r="P65">
        <v>0.03</v>
      </c>
      <c r="Q65">
        <v>0.15</v>
      </c>
      <c r="R65" t="s">
        <v>37</v>
      </c>
      <c r="S65" t="s">
        <v>39</v>
      </c>
    </row>
    <row r="66" spans="1:19" x14ac:dyDescent="0.25">
      <c r="A66">
        <v>3</v>
      </c>
      <c r="B66" t="s">
        <v>32</v>
      </c>
      <c r="C66" t="s">
        <v>43</v>
      </c>
      <c r="D66">
        <v>0.5</v>
      </c>
      <c r="E66" t="s">
        <v>44</v>
      </c>
      <c r="F66">
        <v>0</v>
      </c>
      <c r="G66">
        <v>0</v>
      </c>
      <c r="H66">
        <v>1</v>
      </c>
      <c r="I66">
        <v>0</v>
      </c>
      <c r="J66">
        <v>0</v>
      </c>
      <c r="K66">
        <v>2</v>
      </c>
      <c r="L66">
        <v>0</v>
      </c>
      <c r="M66">
        <v>0</v>
      </c>
      <c r="N66">
        <v>0</v>
      </c>
      <c r="O66">
        <v>0.65</v>
      </c>
      <c r="P66">
        <v>0</v>
      </c>
      <c r="Q66">
        <v>0.1</v>
      </c>
      <c r="R66" t="s">
        <v>37</v>
      </c>
      <c r="S66" t="s">
        <v>39</v>
      </c>
    </row>
    <row r="68" spans="1:19" x14ac:dyDescent="0.25">
      <c r="A68" t="s">
        <v>0</v>
      </c>
      <c r="B68" t="s">
        <v>29</v>
      </c>
      <c r="C68" t="s">
        <v>28</v>
      </c>
      <c r="E68" t="s">
        <v>26</v>
      </c>
      <c r="F68" t="s">
        <v>4</v>
      </c>
      <c r="G68" t="s">
        <v>47</v>
      </c>
      <c r="H68" t="s">
        <v>48</v>
      </c>
      <c r="I68" t="s">
        <v>5</v>
      </c>
      <c r="J68" t="s">
        <v>6</v>
      </c>
      <c r="K68" t="s">
        <v>7</v>
      </c>
      <c r="L68" t="s">
        <v>8</v>
      </c>
      <c r="M68" t="s">
        <v>27</v>
      </c>
      <c r="N68" t="s">
        <v>34</v>
      </c>
      <c r="O68" t="s">
        <v>23</v>
      </c>
      <c r="P68" t="s">
        <v>24</v>
      </c>
      <c r="Q68" t="s">
        <v>36</v>
      </c>
      <c r="R68" t="s">
        <v>38</v>
      </c>
    </row>
    <row r="69" spans="1:19" x14ac:dyDescent="0.25">
      <c r="A69">
        <v>4</v>
      </c>
      <c r="B69" t="s">
        <v>30</v>
      </c>
      <c r="C69">
        <v>4</v>
      </c>
      <c r="D69">
        <v>20</v>
      </c>
      <c r="E69">
        <v>26</v>
      </c>
      <c r="F69">
        <f>U33*D69*0.25</f>
        <v>93.75</v>
      </c>
      <c r="G69">
        <f>G35</f>
        <v>450</v>
      </c>
      <c r="H69">
        <v>200</v>
      </c>
      <c r="I69">
        <f>V35*D69*0.25</f>
        <v>80</v>
      </c>
      <c r="J69">
        <f>W35*D69*0.65</f>
        <v>455</v>
      </c>
      <c r="K69">
        <f>X35*D69*0.5</f>
        <v>3000</v>
      </c>
      <c r="L69">
        <v>0</v>
      </c>
      <c r="M69">
        <v>2</v>
      </c>
      <c r="N69">
        <v>0.5</v>
      </c>
      <c r="O69">
        <v>0.22500000000000001</v>
      </c>
      <c r="P69">
        <v>0.6</v>
      </c>
      <c r="Q69" t="s">
        <v>37</v>
      </c>
      <c r="R69" t="s">
        <v>40</v>
      </c>
    </row>
    <row r="70" spans="1:19" x14ac:dyDescent="0.25">
      <c r="A70">
        <v>4</v>
      </c>
      <c r="B70" t="s">
        <v>17</v>
      </c>
      <c r="C70">
        <v>2</v>
      </c>
      <c r="D70">
        <v>20</v>
      </c>
      <c r="E70">
        <v>15</v>
      </c>
      <c r="F70">
        <f>U44*D70*0.25</f>
        <v>300</v>
      </c>
      <c r="G70">
        <f>G56</f>
        <v>700</v>
      </c>
      <c r="H70">
        <v>200</v>
      </c>
      <c r="I70">
        <f>V56*D70*0.25</f>
        <v>200</v>
      </c>
      <c r="J70">
        <f>W56*D70*0.3</f>
        <v>525</v>
      </c>
      <c r="K70">
        <f>X56*D70*0.25</f>
        <v>4500</v>
      </c>
      <c r="L70">
        <v>0</v>
      </c>
      <c r="M70">
        <v>3</v>
      </c>
      <c r="N70">
        <v>0.6</v>
      </c>
      <c r="O70">
        <v>0.25</v>
      </c>
      <c r="P70">
        <v>0.9</v>
      </c>
      <c r="Q70" t="s">
        <v>37</v>
      </c>
      <c r="R70" t="s">
        <v>40</v>
      </c>
    </row>
    <row r="71" spans="1:19" x14ac:dyDescent="0.25">
      <c r="A71">
        <v>4</v>
      </c>
      <c r="B71" t="s">
        <v>25</v>
      </c>
      <c r="C71">
        <v>2</v>
      </c>
      <c r="D71">
        <v>20</v>
      </c>
      <c r="E71">
        <v>19</v>
      </c>
      <c r="F71">
        <f>U33*D71*0.25</f>
        <v>93.75</v>
      </c>
      <c r="G71">
        <f>G30</f>
        <v>300</v>
      </c>
      <c r="H71">
        <v>200</v>
      </c>
      <c r="I71">
        <f>V35*D69*0.25</f>
        <v>80</v>
      </c>
      <c r="J71">
        <f>W35*D69*0.65</f>
        <v>455</v>
      </c>
      <c r="K71">
        <f>X35*D69*0.45</f>
        <v>2700</v>
      </c>
      <c r="L71">
        <v>0</v>
      </c>
      <c r="M71">
        <v>2</v>
      </c>
      <c r="N71">
        <v>0.4</v>
      </c>
      <c r="O71">
        <v>0.22500000000000001</v>
      </c>
      <c r="P71">
        <v>0.7</v>
      </c>
      <c r="Q71" t="s">
        <v>37</v>
      </c>
      <c r="R7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van Sosin</cp:lastModifiedBy>
  <dcterms:created xsi:type="dcterms:W3CDTF">2018-09-19T22:14:05Z</dcterms:created>
  <dcterms:modified xsi:type="dcterms:W3CDTF">2023-10-25T18:13:25Z</dcterms:modified>
</cp:coreProperties>
</file>