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13_ncr:1_{764B4F71-0C7C-421E-8CAB-D0E7B198DF97}" xr6:coauthVersionLast="47" xr6:coauthVersionMax="47" xr10:uidLastSave="{00000000-0000-0000-0000-000000000000}"/>
  <bookViews>
    <workbookView xWindow="-110" yWindow="-110" windowWidth="17020" windowHeight="10120" xr2:uid="{DC3BFDC8-15E3-4C1A-8EE7-295803B5E45A}"/>
  </bookViews>
  <sheets>
    <sheet name="Operatoren" sheetId="3" r:id="rId1"/>
    <sheet name="Beispiel" sheetId="4" r:id="rId2"/>
    <sheet name="Beispiel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5" l="1"/>
  <c r="C15" i="5" a="1"/>
  <c r="C15" i="5" s="1"/>
  <c r="J2" i="5" a="1"/>
  <c r="J2" i="5" s="1"/>
  <c r="B15" i="5" a="1"/>
  <c r="B15" i="5" s="1"/>
  <c r="A15" i="5" a="1"/>
  <c r="A15" i="5" s="1"/>
  <c r="B10" i="4"/>
  <c r="A13" i="4" a="1"/>
  <c r="A13" i="4" s="1"/>
  <c r="A14" i="4" a="1"/>
  <c r="A14" i="4" s="1"/>
  <c r="B1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<sst xmlns="http://schemas.openxmlformats.org/spreadsheetml/2006/main" count="119" uniqueCount="61">
  <si>
    <t>Funktionen mit Überlauf</t>
  </si>
  <si>
    <t>FILTER</t>
  </si>
  <si>
    <t>INDIREKT</t>
  </si>
  <si>
    <t>MTRANS</t>
  </si>
  <si>
    <t>EINDEUTIG</t>
  </si>
  <si>
    <t>SORTIEREN</t>
  </si>
  <si>
    <t>SEQUENZ</t>
  </si>
  <si>
    <t>SORTIERENNACH</t>
  </si>
  <si>
    <t>ZUFALLSMATRIX</t>
  </si>
  <si>
    <t>+</t>
  </si>
  <si>
    <t>-</t>
  </si>
  <si>
    <t>*</t>
  </si>
  <si>
    <t>/</t>
  </si>
  <si>
    <t>&gt;</t>
  </si>
  <si>
    <t>&lt;</t>
  </si>
  <si>
    <t>&lt;&gt;</t>
  </si>
  <si>
    <t>=</t>
  </si>
  <si>
    <t>&amp;</t>
  </si>
  <si>
    <t>#</t>
  </si>
  <si>
    <t xml:space="preserve">% </t>
  </si>
  <si>
    <t>^</t>
  </si>
  <si>
    <t>&lt;=</t>
  </si>
  <si>
    <t>&gt;=</t>
  </si>
  <si>
    <t>Bezugsoperatoren</t>
  </si>
  <si>
    <t>:</t>
  </si>
  <si>
    <r>
      <t xml:space="preserve"> </t>
    </r>
    <r>
      <rPr>
        <sz val="11"/>
        <color theme="1"/>
        <rFont val="Calibri"/>
        <family val="2"/>
        <scheme val="minor"/>
      </rPr>
      <t>(Leerschritt)</t>
    </r>
  </si>
  <si>
    <t>;</t>
  </si>
  <si>
    <t>@</t>
  </si>
  <si>
    <t>Beispiel</t>
  </si>
  <si>
    <t>Übersicht Excel-Operatoren</t>
  </si>
  <si>
    <t># wird genutzt in Funktionen die auf überlaufende Funktionen verweisen.</t>
  </si>
  <si>
    <t>Erläuterung</t>
  </si>
  <si>
    <t>@ wird in überlaufenden Funktionen genutzt.</t>
  </si>
  <si>
    <t>Mitarbeiter-Nr.</t>
  </si>
  <si>
    <t>Suchmaske</t>
  </si>
  <si>
    <t>Vertriebsgebiet</t>
  </si>
  <si>
    <t>Berlin</t>
  </si>
  <si>
    <t>München</t>
  </si>
  <si>
    <t>Hamburg</t>
  </si>
  <si>
    <t>Köln</t>
  </si>
  <si>
    <t>Umsatz</t>
  </si>
  <si>
    <t>Summe Umsatz</t>
  </si>
  <si>
    <t>2. Summe# mit Index und Vergleich</t>
  </si>
  <si>
    <t>1. Summe#</t>
  </si>
  <si>
    <t>1. mehrere Filter-Funktionen kombinieren</t>
  </si>
  <si>
    <t>2. dynamisches Dropdownmenü erstellen</t>
  </si>
  <si>
    <t>Dropdownmenü</t>
  </si>
  <si>
    <t>Bezugsoperatoren für überlaufende Funktionen (dynamisches Array)</t>
  </si>
  <si>
    <t>Dynamisches Array mit einer Filter-Funktion</t>
  </si>
  <si>
    <t>Dynamisches Array mit mehreren Filter-Funktionen</t>
  </si>
  <si>
    <t>3. dynamische Überschriften</t>
  </si>
  <si>
    <t>4. @-Operator</t>
  </si>
  <si>
    <t>=SUMME(A1#)
=SUMME(A1#:D5#</t>
  </si>
  <si>
    <t>3. # bei mehreren überlaufenden Funktionen</t>
  </si>
  <si>
    <t>Textverkettungs-
operator</t>
  </si>
  <si>
    <t>Arithmetische 
Operatoren</t>
  </si>
  <si>
    <t>Vergleichs-
operatoren</t>
  </si>
  <si>
    <t>Spalte1</t>
  </si>
  <si>
    <t>Weimar</t>
  </si>
  <si>
    <t>Anzahl</t>
  </si>
  <si>
    <t>=@EINDEUTIG(A1:A5)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</si>
</sst>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7" fillId="0" borderId="0" xfId="0" applyFont="1"/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4" fillId="0" borderId="0" xfId="0" quotePrefix="1" applyFont="1" applyAlignment="1">
      <alignment horizontal="left" wrapText="1"/>
    </xf>
    <xf numFmtId="0" fontId="0" fillId="0" borderId="0" xfId="0" applyAlignment="1">
      <alignment vertical="center"/>
    </xf>
    <xf numFmtId="0" fontId="4" fillId="0" borderId="0" xfId="0" quotePrefix="1" applyFont="1"/>
    <xf numFmtId="0" fontId="8" fillId="0" borderId="0" xfId="0" applyFont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4" fontId="0" fillId="2" borderId="0" xfId="0" applyNumberFormat="1" applyFill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</cellXfs>
  <cellStyles count="1">
    <cellStyle name="Standard" xfId="0" builtinId="0"/>
  </cellStyles>
  <dxfs count="6">
    <dxf>
      <numFmt numFmtId="4" formatCode="#,##0.0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4" formatCode="#,##0.0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5A9F0-17DB-4B57-B077-3276873A673D}" name="Vertrieb" displayName="Vertrieb" ref="F1:I26" totalsRowShown="0" headerRowDxfId="5">
  <autoFilter ref="F1:I26" xr:uid="{13A5A9F0-17DB-4B57-B077-3276873A673D}"/>
  <tableColumns count="4">
    <tableColumn id="1" xr3:uid="{92930EE8-6677-45C7-AFB1-5FF3132EEA57}" name="Mitarbeiter-Nr." dataDxfId="4"/>
    <tableColumn id="2" xr3:uid="{59AFFCA6-30CD-4BF1-AAD0-0A31FBB5994C}" name="Vertriebsgebiet"/>
    <tableColumn id="5" xr3:uid="{A2B0A65D-1C8D-41A4-81DB-625F7895128B}" name="Spalte1"/>
    <tableColumn id="3" xr3:uid="{F183A4A8-0FE1-45A7-AA60-6F865E302FE5}" name="Umsatz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6CA92-80AB-42B6-90C7-113ADCE4DAB2}" name="Vertrieb3" displayName="Vertrieb3" ref="F1:H27" totalsRowShown="0" headerRowDxfId="2">
  <autoFilter ref="F1:H27" xr:uid="{13A5A9F0-17DB-4B57-B077-3276873A673D}"/>
  <tableColumns count="3">
    <tableColumn id="1" xr3:uid="{B389D449-67FD-40E5-A9CC-8489D12E6CE4}" name="Mitarbeiter-Nr." dataDxfId="1"/>
    <tableColumn id="2" xr3:uid="{A8C7C1C5-9F5B-44A2-ADBF-6B314F5997B8}" name="Vertriebsgebiet"/>
    <tableColumn id="3" xr3:uid="{D5DCAB0F-5260-4FDB-AFD9-88446E514335}" name="Umsatz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F09-0BDF-4D72-A04A-DE3D5787C0F0}">
  <sheetPr>
    <tabColor theme="4" tint="0.79998168889431442"/>
  </sheetPr>
  <dimension ref="A1:L10"/>
  <sheetViews>
    <sheetView tabSelected="1" zoomScaleNormal="100" workbookViewId="0"/>
  </sheetViews>
  <sheetFormatPr baseColWidth="10" defaultRowHeight="14.5" x14ac:dyDescent="0.35"/>
  <cols>
    <col min="1" max="1" width="15.6328125" customWidth="1"/>
    <col min="2" max="2" width="1.453125" customWidth="1"/>
    <col min="3" max="3" width="15.6328125" customWidth="1"/>
    <col min="4" max="4" width="1.453125" customWidth="1"/>
    <col min="5" max="5" width="15.6328125" customWidth="1"/>
    <col min="6" max="6" width="1.453125" customWidth="1"/>
    <col min="7" max="7" width="18.90625" customWidth="1"/>
    <col min="8" max="8" width="1.453125" customWidth="1"/>
    <col min="9" max="9" width="25.7265625" customWidth="1"/>
    <col min="10" max="10" width="25.7265625" bestFit="1" customWidth="1"/>
    <col min="11" max="11" width="5.36328125" customWidth="1"/>
    <col min="12" max="12" width="22.08984375" bestFit="1" customWidth="1"/>
  </cols>
  <sheetData>
    <row r="1" spans="1:12" x14ac:dyDescent="0.35">
      <c r="A1" s="9" t="s">
        <v>29</v>
      </c>
      <c r="I1" s="5"/>
      <c r="J1" s="5"/>
    </row>
    <row r="2" spans="1:12" s="2" customFormat="1" ht="28.5" customHeight="1" x14ac:dyDescent="0.35">
      <c r="A2" s="21" t="s">
        <v>55</v>
      </c>
      <c r="C2" s="21" t="s">
        <v>56</v>
      </c>
      <c r="E2" s="21" t="s">
        <v>54</v>
      </c>
      <c r="G2" s="10" t="s">
        <v>23</v>
      </c>
      <c r="I2" s="11" t="s">
        <v>31</v>
      </c>
      <c r="J2" s="11" t="s">
        <v>28</v>
      </c>
      <c r="L2" s="12" t="s">
        <v>0</v>
      </c>
    </row>
    <row r="3" spans="1:12" s="4" customFormat="1" ht="23.5" x14ac:dyDescent="0.55000000000000004">
      <c r="A3" s="3" t="s">
        <v>9</v>
      </c>
      <c r="C3" s="3" t="s">
        <v>13</v>
      </c>
      <c r="E3" s="3" t="s">
        <v>17</v>
      </c>
      <c r="G3" s="3" t="s">
        <v>24</v>
      </c>
      <c r="L3" s="14" t="s">
        <v>1</v>
      </c>
    </row>
    <row r="4" spans="1:12" s="4" customFormat="1" ht="23.5" x14ac:dyDescent="0.55000000000000004">
      <c r="A4" s="3" t="s">
        <v>10</v>
      </c>
      <c r="C4" s="3" t="s">
        <v>14</v>
      </c>
      <c r="G4" s="3" t="s">
        <v>26</v>
      </c>
      <c r="L4" s="14" t="s">
        <v>2</v>
      </c>
    </row>
    <row r="5" spans="1:12" s="4" customFormat="1" ht="23.5" x14ac:dyDescent="0.55000000000000004">
      <c r="A5" s="3" t="s">
        <v>11</v>
      </c>
      <c r="C5" s="3" t="s">
        <v>15</v>
      </c>
      <c r="G5" s="3" t="s">
        <v>25</v>
      </c>
      <c r="I5"/>
      <c r="J5"/>
      <c r="L5" s="14" t="s">
        <v>3</v>
      </c>
    </row>
    <row r="6" spans="1:12" s="4" customFormat="1" ht="23.5" x14ac:dyDescent="0.55000000000000004">
      <c r="A6" s="3" t="s">
        <v>12</v>
      </c>
      <c r="C6" s="3" t="s">
        <v>16</v>
      </c>
      <c r="G6" s="16" t="s">
        <v>47</v>
      </c>
      <c r="H6"/>
      <c r="I6"/>
      <c r="J6"/>
      <c r="L6" s="14" t="s">
        <v>4</v>
      </c>
    </row>
    <row r="7" spans="1:12" ht="45.5" x14ac:dyDescent="0.55000000000000004">
      <c r="A7" s="3" t="s">
        <v>19</v>
      </c>
      <c r="C7" s="3" t="s">
        <v>21</v>
      </c>
      <c r="G7" s="7" t="s">
        <v>18</v>
      </c>
      <c r="I7" s="13" t="s">
        <v>30</v>
      </c>
      <c r="J7" s="13" t="s">
        <v>52</v>
      </c>
      <c r="L7" s="14" t="s">
        <v>5</v>
      </c>
    </row>
    <row r="8" spans="1:12" ht="23.5" x14ac:dyDescent="0.55000000000000004">
      <c r="A8" s="3" t="s">
        <v>20</v>
      </c>
      <c r="C8" s="3" t="s">
        <v>22</v>
      </c>
      <c r="I8" s="15"/>
      <c r="J8" s="15"/>
      <c r="L8" s="14" t="s">
        <v>7</v>
      </c>
    </row>
    <row r="9" spans="1:12" ht="31" x14ac:dyDescent="0.55000000000000004">
      <c r="G9" s="7" t="s">
        <v>27</v>
      </c>
      <c r="I9" s="13" t="s">
        <v>32</v>
      </c>
      <c r="J9" s="8" t="s">
        <v>60</v>
      </c>
      <c r="L9" s="14" t="s">
        <v>6</v>
      </c>
    </row>
    <row r="10" spans="1:12" ht="23.75" customHeight="1" x14ac:dyDescent="0.35">
      <c r="L10" s="14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CD9-CCCE-4E62-BD5C-242C8E451DFB}">
  <sheetPr>
    <tabColor theme="9" tint="0.79998168889431442"/>
  </sheetPr>
  <dimension ref="A1:I26"/>
  <sheetViews>
    <sheetView tabSelected="1" topLeftCell="A5" zoomScaleNormal="100" workbookViewId="0"/>
  </sheetViews>
  <sheetFormatPr baseColWidth="10" defaultRowHeight="14.5" x14ac:dyDescent="0.35"/>
  <cols>
    <col min="1" max="2" width="14.26953125" bestFit="1" customWidth="1"/>
    <col min="3" max="3" width="11.36328125" style="17" bestFit="1" customWidth="1"/>
    <col min="6" max="6" width="15.26953125" customWidth="1"/>
    <col min="7" max="8" width="15.453125" customWidth="1"/>
  </cols>
  <sheetData>
    <row r="1" spans="1:9" x14ac:dyDescent="0.35">
      <c r="A1" s="2" t="s">
        <v>48</v>
      </c>
      <c r="F1" s="2" t="s">
        <v>33</v>
      </c>
      <c r="G1" s="2" t="s">
        <v>35</v>
      </c>
      <c r="H1" s="2" t="s">
        <v>57</v>
      </c>
      <c r="I1" s="2" t="s">
        <v>40</v>
      </c>
    </row>
    <row r="2" spans="1:9" x14ac:dyDescent="0.35">
      <c r="A2" t="s">
        <v>43</v>
      </c>
      <c r="F2" s="6">
        <v>101</v>
      </c>
      <c r="G2" t="s">
        <v>36</v>
      </c>
      <c r="I2" s="17">
        <v>22429</v>
      </c>
    </row>
    <row r="3" spans="1:9" x14ac:dyDescent="0.35">
      <c r="A3" t="s">
        <v>42</v>
      </c>
      <c r="F3" s="6">
        <v>102</v>
      </c>
      <c r="G3" t="s">
        <v>36</v>
      </c>
      <c r="I3" s="17">
        <v>17867</v>
      </c>
    </row>
    <row r="4" spans="1:9" x14ac:dyDescent="0.35">
      <c r="A4" t="s">
        <v>50</v>
      </c>
      <c r="F4" s="6">
        <v>103</v>
      </c>
      <c r="G4" t="s">
        <v>36</v>
      </c>
      <c r="I4" s="17">
        <v>12114</v>
      </c>
    </row>
    <row r="5" spans="1:9" x14ac:dyDescent="0.35">
      <c r="F5" s="6">
        <v>104</v>
      </c>
      <c r="G5" t="s">
        <v>36</v>
      </c>
      <c r="I5" s="17">
        <v>33248</v>
      </c>
    </row>
    <row r="6" spans="1:9" x14ac:dyDescent="0.35">
      <c r="A6" s="9" t="s">
        <v>34</v>
      </c>
      <c r="F6" s="6">
        <v>105</v>
      </c>
      <c r="G6" t="s">
        <v>36</v>
      </c>
      <c r="I6" s="17">
        <v>21733</v>
      </c>
    </row>
    <row r="7" spans="1:9" x14ac:dyDescent="0.35">
      <c r="F7" s="6">
        <v>106</v>
      </c>
      <c r="G7" t="s">
        <v>38</v>
      </c>
      <c r="I7" s="17">
        <v>24139</v>
      </c>
    </row>
    <row r="8" spans="1:9" x14ac:dyDescent="0.35">
      <c r="A8" s="2" t="s">
        <v>35</v>
      </c>
      <c r="B8" s="20" t="s">
        <v>36</v>
      </c>
      <c r="F8" s="6">
        <v>107</v>
      </c>
      <c r="G8" t="s">
        <v>38</v>
      </c>
      <c r="I8" s="17">
        <v>41688</v>
      </c>
    </row>
    <row r="9" spans="1:9" x14ac:dyDescent="0.35">
      <c r="F9" s="6">
        <v>108</v>
      </c>
      <c r="G9" t="s">
        <v>38</v>
      </c>
      <c r="I9" s="17">
        <v>21121</v>
      </c>
    </row>
    <row r="10" spans="1:9" x14ac:dyDescent="0.35">
      <c r="A10" s="2" t="s">
        <v>41</v>
      </c>
      <c r="B10" s="19">
        <f>SUM(INDEX(_xlfn.ANCHORARRAY(A14),,MATCH(Vertrieb[[#Headers],[Umsatz]],Vertrieb[#Headers],0)))</f>
        <v>107391</v>
      </c>
      <c r="F10" s="6">
        <v>109</v>
      </c>
      <c r="G10" t="s">
        <v>38</v>
      </c>
      <c r="I10" s="17">
        <v>11751</v>
      </c>
    </row>
    <row r="11" spans="1:9" x14ac:dyDescent="0.35">
      <c r="F11" s="6">
        <v>110</v>
      </c>
      <c r="G11" t="s">
        <v>38</v>
      </c>
      <c r="I11" s="17">
        <v>40951</v>
      </c>
    </row>
    <row r="12" spans="1:9" x14ac:dyDescent="0.35">
      <c r="F12" s="6">
        <v>111</v>
      </c>
      <c r="G12" t="s">
        <v>38</v>
      </c>
      <c r="I12" s="17">
        <v>19865</v>
      </c>
    </row>
    <row r="13" spans="1:9" x14ac:dyDescent="0.35">
      <c r="A13" s="2" t="str" cm="1">
        <f t="array" ref="A13:D13">Vertrieb[#Headers]</f>
        <v>Mitarbeiter-Nr.</v>
      </c>
      <c r="B13" s="2" t="str">
        <v>Vertriebsgebiet</v>
      </c>
      <c r="C13" s="18" t="str">
        <v>Spalte1</v>
      </c>
      <c r="D13" t="str">
        <v>Umsatz</v>
      </c>
      <c r="F13" s="6">
        <v>112</v>
      </c>
      <c r="G13" t="s">
        <v>38</v>
      </c>
      <c r="I13" s="17">
        <v>44286</v>
      </c>
    </row>
    <row r="14" spans="1:9" x14ac:dyDescent="0.35">
      <c r="A14" s="1" cm="1">
        <f t="array" ref="A14:D18">_xlfn._xlws.FILTER(Vertrieb[],Vertrieb[Vertriebsgebiet]=B8,"")</f>
        <v>101</v>
      </c>
      <c r="B14" t="str">
        <v>Berlin</v>
      </c>
      <c r="C14" s="17">
        <v>0</v>
      </c>
      <c r="D14">
        <v>22429</v>
      </c>
      <c r="F14" s="6">
        <v>113</v>
      </c>
      <c r="G14" t="s">
        <v>39</v>
      </c>
      <c r="I14" s="17">
        <v>21795</v>
      </c>
    </row>
    <row r="15" spans="1:9" x14ac:dyDescent="0.35">
      <c r="A15">
        <v>102</v>
      </c>
      <c r="B15" t="str">
        <v>Berlin</v>
      </c>
      <c r="C15" s="17">
        <v>0</v>
      </c>
      <c r="D15">
        <v>17867</v>
      </c>
      <c r="F15" s="6">
        <v>114</v>
      </c>
      <c r="G15" t="s">
        <v>39</v>
      </c>
      <c r="I15" s="17">
        <v>34427</v>
      </c>
    </row>
    <row r="16" spans="1:9" x14ac:dyDescent="0.35">
      <c r="A16">
        <v>103</v>
      </c>
      <c r="B16" t="str">
        <v>Berlin</v>
      </c>
      <c r="C16" s="17">
        <v>0</v>
      </c>
      <c r="D16">
        <v>12114</v>
      </c>
      <c r="F16" s="6">
        <v>115</v>
      </c>
      <c r="G16" t="s">
        <v>39</v>
      </c>
      <c r="I16" s="17">
        <v>38920</v>
      </c>
    </row>
    <row r="17" spans="1:9" x14ac:dyDescent="0.35">
      <c r="A17">
        <v>104</v>
      </c>
      <c r="B17" t="str">
        <v>Berlin</v>
      </c>
      <c r="C17" s="17">
        <v>0</v>
      </c>
      <c r="D17">
        <v>33248</v>
      </c>
      <c r="F17" s="6">
        <v>116</v>
      </c>
      <c r="G17" t="s">
        <v>39</v>
      </c>
      <c r="I17" s="17">
        <v>11798</v>
      </c>
    </row>
    <row r="18" spans="1:9" x14ac:dyDescent="0.35">
      <c r="A18">
        <v>105</v>
      </c>
      <c r="B18" t="str">
        <v>Berlin</v>
      </c>
      <c r="C18" s="17">
        <v>0</v>
      </c>
      <c r="D18">
        <v>21733</v>
      </c>
      <c r="F18" s="6">
        <v>117</v>
      </c>
      <c r="G18" t="s">
        <v>39</v>
      </c>
      <c r="I18" s="17">
        <v>47335</v>
      </c>
    </row>
    <row r="19" spans="1:9" x14ac:dyDescent="0.35">
      <c r="F19" s="6">
        <v>118</v>
      </c>
      <c r="G19" t="s">
        <v>39</v>
      </c>
      <c r="I19" s="17">
        <v>44401</v>
      </c>
    </row>
    <row r="20" spans="1:9" x14ac:dyDescent="0.35">
      <c r="F20" s="6">
        <v>119</v>
      </c>
      <c r="G20" t="s">
        <v>37</v>
      </c>
      <c r="I20" s="17">
        <v>47080</v>
      </c>
    </row>
    <row r="21" spans="1:9" x14ac:dyDescent="0.35">
      <c r="F21" s="6">
        <v>120</v>
      </c>
      <c r="G21" t="s">
        <v>37</v>
      </c>
      <c r="I21" s="17">
        <v>31471</v>
      </c>
    </row>
    <row r="22" spans="1:9" x14ac:dyDescent="0.35">
      <c r="F22" s="6">
        <v>121</v>
      </c>
      <c r="G22" t="s">
        <v>37</v>
      </c>
      <c r="I22" s="17">
        <v>10125</v>
      </c>
    </row>
    <row r="23" spans="1:9" x14ac:dyDescent="0.35">
      <c r="F23" s="6">
        <v>122</v>
      </c>
      <c r="G23" t="s">
        <v>37</v>
      </c>
      <c r="I23" s="17">
        <v>10598</v>
      </c>
    </row>
    <row r="24" spans="1:9" x14ac:dyDescent="0.35">
      <c r="F24" s="6">
        <v>123</v>
      </c>
      <c r="G24" t="s">
        <v>37</v>
      </c>
      <c r="I24" s="17">
        <v>35264</v>
      </c>
    </row>
    <row r="25" spans="1:9" x14ac:dyDescent="0.35">
      <c r="F25" s="6">
        <v>124</v>
      </c>
      <c r="G25" t="s">
        <v>37</v>
      </c>
      <c r="I25" s="17">
        <v>17578</v>
      </c>
    </row>
    <row r="26" spans="1:9" x14ac:dyDescent="0.35">
      <c r="F26" s="6">
        <v>125</v>
      </c>
      <c r="G26" t="s">
        <v>37</v>
      </c>
      <c r="I26" s="17">
        <v>39112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0892-FB5F-484D-9A5C-2E2E58703B8E}">
  <sheetPr>
    <tabColor theme="5" tint="0.79998168889431442"/>
  </sheetPr>
  <dimension ref="A1:J27"/>
  <sheetViews>
    <sheetView tabSelected="1" topLeftCell="A5" zoomScaleNormal="100" workbookViewId="0"/>
  </sheetViews>
  <sheetFormatPr baseColWidth="10" defaultRowHeight="14.5" x14ac:dyDescent="0.35"/>
  <cols>
    <col min="1" max="1" width="17.08984375" customWidth="1"/>
    <col min="2" max="2" width="14.26953125" bestFit="1" customWidth="1"/>
    <col min="3" max="3" width="11.36328125" style="17" bestFit="1" customWidth="1"/>
    <col min="6" max="6" width="15.26953125" customWidth="1"/>
    <col min="7" max="7" width="15.453125" customWidth="1"/>
    <col min="10" max="10" width="14.90625" bestFit="1" customWidth="1"/>
  </cols>
  <sheetData>
    <row r="1" spans="1:10" x14ac:dyDescent="0.35">
      <c r="A1" s="2" t="s">
        <v>49</v>
      </c>
      <c r="F1" s="2" t="s">
        <v>33</v>
      </c>
      <c r="G1" s="2" t="s">
        <v>35</v>
      </c>
      <c r="H1" s="2" t="s">
        <v>40</v>
      </c>
      <c r="J1" s="2" t="s">
        <v>46</v>
      </c>
    </row>
    <row r="2" spans="1:10" x14ac:dyDescent="0.35">
      <c r="A2" t="s">
        <v>44</v>
      </c>
      <c r="F2" s="6">
        <v>101</v>
      </c>
      <c r="G2" t="s">
        <v>36</v>
      </c>
      <c r="H2" s="17">
        <v>22429</v>
      </c>
      <c r="J2" s="1" t="str" cm="1">
        <f t="array" ref="J2:J6">_xlfn.UNIQUE(Vertrieb3[Vertriebsgebiet],,0)</f>
        <v>Berlin</v>
      </c>
    </row>
    <row r="3" spans="1:10" x14ac:dyDescent="0.35">
      <c r="A3" t="s">
        <v>45</v>
      </c>
      <c r="F3" s="6">
        <v>102</v>
      </c>
      <c r="G3" t="s">
        <v>36</v>
      </c>
      <c r="H3" s="17">
        <v>17867</v>
      </c>
      <c r="J3" t="str">
        <v>Hamburg</v>
      </c>
    </row>
    <row r="4" spans="1:10" x14ac:dyDescent="0.35">
      <c r="A4" t="s">
        <v>53</v>
      </c>
      <c r="F4" s="6">
        <v>103</v>
      </c>
      <c r="G4" t="s">
        <v>36</v>
      </c>
      <c r="H4" s="17">
        <v>12114</v>
      </c>
      <c r="J4" t="str">
        <v>Köln</v>
      </c>
    </row>
    <row r="5" spans="1:10" x14ac:dyDescent="0.35">
      <c r="A5" t="s">
        <v>51</v>
      </c>
      <c r="F5" s="6">
        <v>104</v>
      </c>
      <c r="G5" t="s">
        <v>36</v>
      </c>
      <c r="H5" s="17">
        <v>33248</v>
      </c>
      <c r="J5" t="str">
        <v>München</v>
      </c>
    </row>
    <row r="6" spans="1:10" x14ac:dyDescent="0.35">
      <c r="F6" s="6">
        <v>105</v>
      </c>
      <c r="G6" t="s">
        <v>36</v>
      </c>
      <c r="H6" s="17">
        <v>21733</v>
      </c>
      <c r="J6" t="str">
        <v>Weimar</v>
      </c>
    </row>
    <row r="7" spans="1:10" x14ac:dyDescent="0.35">
      <c r="A7" s="9" t="s">
        <v>34</v>
      </c>
      <c r="F7" s="6">
        <v>106</v>
      </c>
      <c r="G7" t="s">
        <v>38</v>
      </c>
      <c r="H7" s="17">
        <v>24139</v>
      </c>
    </row>
    <row r="8" spans="1:10" x14ac:dyDescent="0.35">
      <c r="F8" s="6">
        <v>107</v>
      </c>
      <c r="G8" t="s">
        <v>38</v>
      </c>
      <c r="H8" s="17">
        <v>41688</v>
      </c>
    </row>
    <row r="9" spans="1:10" x14ac:dyDescent="0.35">
      <c r="A9" s="2" t="s">
        <v>35</v>
      </c>
      <c r="B9" s="20" t="s">
        <v>38</v>
      </c>
      <c r="F9" s="6">
        <v>108</v>
      </c>
      <c r="G9" t="s">
        <v>38</v>
      </c>
      <c r="H9" s="17">
        <v>21121</v>
      </c>
    </row>
    <row r="10" spans="1:10" x14ac:dyDescent="0.35">
      <c r="F10" s="6">
        <v>109</v>
      </c>
      <c r="G10" t="s">
        <v>38</v>
      </c>
      <c r="H10" s="17">
        <v>11751</v>
      </c>
    </row>
    <row r="11" spans="1:10" x14ac:dyDescent="0.35">
      <c r="A11" s="2" t="s">
        <v>41</v>
      </c>
      <c r="B11" s="19">
        <f>_xlfn.SINGLE(SUM(_xlfn.ANCHORARRAY(C15)))</f>
        <v>203801</v>
      </c>
      <c r="F11" s="6">
        <v>110</v>
      </c>
      <c r="G11" t="s">
        <v>38</v>
      </c>
      <c r="H11" s="17">
        <v>40951</v>
      </c>
    </row>
    <row r="12" spans="1:10" x14ac:dyDescent="0.35">
      <c r="A12" s="2" t="s">
        <v>59</v>
      </c>
      <c r="B12" s="1">
        <f>COUNTA(_xlfn.ANCHORARRAY(A15):_xlfn.ANCHORARRAY(C15))</f>
        <v>21</v>
      </c>
      <c r="F12" s="6">
        <v>111</v>
      </c>
      <c r="G12" t="s">
        <v>38</v>
      </c>
      <c r="H12" s="17">
        <v>19865</v>
      </c>
    </row>
    <row r="13" spans="1:10" x14ac:dyDescent="0.35">
      <c r="F13" s="6">
        <v>112</v>
      </c>
      <c r="G13" t="s">
        <v>38</v>
      </c>
      <c r="H13" s="17">
        <v>44286</v>
      </c>
    </row>
    <row r="14" spans="1:10" x14ac:dyDescent="0.35">
      <c r="A14" s="2" t="s">
        <v>33</v>
      </c>
      <c r="B14" s="2" t="s">
        <v>35</v>
      </c>
      <c r="C14" s="18" t="s">
        <v>40</v>
      </c>
      <c r="F14" s="6">
        <v>113</v>
      </c>
      <c r="G14" t="s">
        <v>39</v>
      </c>
      <c r="H14" s="17">
        <v>21795</v>
      </c>
    </row>
    <row r="15" spans="1:10" x14ac:dyDescent="0.35">
      <c r="A15" s="1" cm="1">
        <f t="array" ref="A15:A21">_xlfn._xlws.FILTER(Vertrieb3[Mitarbeiter-Nr.],Vertrieb3[Vertriebsgebiet]=$B$9,"")</f>
        <v>106</v>
      </c>
      <c r="B15" s="1" t="str" cm="1">
        <f t="array" ref="B15:B21">_xlfn._xlws.FILTER(Vertrieb3[Vertriebsgebiet],Vertrieb3[Vertriebsgebiet]=$B$9,"")</f>
        <v>Hamburg</v>
      </c>
      <c r="C15" s="19" cm="1">
        <f t="array" ref="C15:C21">_xlfn._xlws.FILTER(Vertrieb3[Umsatz],Vertrieb3[Vertriebsgebiet]=$B$9,"")</f>
        <v>24139</v>
      </c>
      <c r="F15" s="6">
        <v>114</v>
      </c>
      <c r="G15" t="s">
        <v>39</v>
      </c>
      <c r="H15" s="17">
        <v>34427</v>
      </c>
    </row>
    <row r="16" spans="1:10" x14ac:dyDescent="0.35">
      <c r="A16">
        <v>107</v>
      </c>
      <c r="B16" t="str">
        <v>Hamburg</v>
      </c>
      <c r="C16" s="17">
        <v>41688</v>
      </c>
      <c r="F16" s="6">
        <v>115</v>
      </c>
      <c r="G16" t="s">
        <v>39</v>
      </c>
      <c r="H16" s="17">
        <v>38920</v>
      </c>
    </row>
    <row r="17" spans="1:8" x14ac:dyDescent="0.35">
      <c r="A17">
        <v>108</v>
      </c>
      <c r="B17" t="str">
        <v>Hamburg</v>
      </c>
      <c r="C17" s="17">
        <v>21121</v>
      </c>
      <c r="F17" s="6">
        <v>116</v>
      </c>
      <c r="G17" t="s">
        <v>39</v>
      </c>
      <c r="H17" s="17">
        <v>11798</v>
      </c>
    </row>
    <row r="18" spans="1:8" x14ac:dyDescent="0.35">
      <c r="A18">
        <v>109</v>
      </c>
      <c r="B18" t="str">
        <v>Hamburg</v>
      </c>
      <c r="C18" s="17">
        <v>11751</v>
      </c>
      <c r="F18" s="6">
        <v>117</v>
      </c>
      <c r="G18" t="s">
        <v>39</v>
      </c>
      <c r="H18" s="17">
        <v>47335</v>
      </c>
    </row>
    <row r="19" spans="1:8" x14ac:dyDescent="0.35">
      <c r="A19">
        <v>110</v>
      </c>
      <c r="B19" t="str">
        <v>Hamburg</v>
      </c>
      <c r="C19" s="17">
        <v>40951</v>
      </c>
      <c r="F19" s="6">
        <v>118</v>
      </c>
      <c r="G19" t="s">
        <v>39</v>
      </c>
      <c r="H19" s="17">
        <v>44401</v>
      </c>
    </row>
    <row r="20" spans="1:8" x14ac:dyDescent="0.35">
      <c r="A20">
        <v>111</v>
      </c>
      <c r="B20" t="str">
        <v>Hamburg</v>
      </c>
      <c r="C20" s="17">
        <v>19865</v>
      </c>
      <c r="F20" s="6">
        <v>119</v>
      </c>
      <c r="G20" t="s">
        <v>37</v>
      </c>
      <c r="H20" s="17">
        <v>47080</v>
      </c>
    </row>
    <row r="21" spans="1:8" x14ac:dyDescent="0.35">
      <c r="A21">
        <v>112</v>
      </c>
      <c r="B21" t="str">
        <v>Hamburg</v>
      </c>
      <c r="C21" s="17">
        <v>44286</v>
      </c>
      <c r="F21" s="6">
        <v>120</v>
      </c>
      <c r="G21" t="s">
        <v>37</v>
      </c>
      <c r="H21" s="17">
        <v>31471</v>
      </c>
    </row>
    <row r="22" spans="1:8" x14ac:dyDescent="0.35">
      <c r="F22" s="6">
        <v>121</v>
      </c>
      <c r="G22" t="s">
        <v>37</v>
      </c>
      <c r="H22" s="17">
        <v>10125</v>
      </c>
    </row>
    <row r="23" spans="1:8" x14ac:dyDescent="0.35">
      <c r="F23" s="6">
        <v>122</v>
      </c>
      <c r="G23" t="s">
        <v>37</v>
      </c>
      <c r="H23" s="17">
        <v>10598</v>
      </c>
    </row>
    <row r="24" spans="1:8" x14ac:dyDescent="0.35">
      <c r="F24" s="6">
        <v>123</v>
      </c>
      <c r="G24" t="s">
        <v>37</v>
      </c>
      <c r="H24" s="17">
        <v>35264</v>
      </c>
    </row>
    <row r="25" spans="1:8" x14ac:dyDescent="0.35">
      <c r="F25" s="6">
        <v>124</v>
      </c>
      <c r="G25" t="s">
        <v>37</v>
      </c>
      <c r="H25" s="17">
        <v>17578</v>
      </c>
    </row>
    <row r="26" spans="1:8" x14ac:dyDescent="0.35">
      <c r="F26" s="6">
        <v>125</v>
      </c>
      <c r="G26" t="s">
        <v>37</v>
      </c>
      <c r="H26" s="17">
        <v>39112</v>
      </c>
    </row>
    <row r="27" spans="1:8" x14ac:dyDescent="0.35">
      <c r="F27" s="6"/>
      <c r="G27" t="s">
        <v>58</v>
      </c>
      <c r="H27" s="17"/>
    </row>
  </sheetData>
  <phoneticPr fontId="9" type="noConversion"/>
  <dataValidations count="1">
    <dataValidation type="list" allowBlank="1" showInputMessage="1" showErrorMessage="1" sqref="B9" xr:uid="{582F3907-7C2F-4A27-956B-22ABDB69BA13}">
      <formula1>_xlfn.ANCHORARRAY(J2)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Operatoren</vt:lpstr>
      <vt:lpstr>Beispiel</vt:lpstr>
      <vt:lpstr>Beispiel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2022-03-06T10:53:40Z</dcterms:created>
  <dcterms:modified xsi:type="dcterms:W3CDTF">2022-10-08T22:07:03Z</dcterms:modified>
</cp:coreProperties>
</file>