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ks\NotBackedUp\edu\spe_pivot_2022_datathon\datasets\"/>
    </mc:Choice>
  </mc:AlternateContent>
  <xr:revisionPtr revIDLastSave="0" documentId="13_ncr:1_{DB1E71EB-3B3C-4FD6-BEF1-432E49573872}" xr6:coauthVersionLast="47" xr6:coauthVersionMax="47" xr10:uidLastSave="{00000000-0000-0000-0000-000000000000}"/>
  <bookViews>
    <workbookView xWindow="-65" yWindow="-65" windowWidth="19330" windowHeight="10210" xr2:uid="{00000000-000D-0000-FFFF-FFFF00000000}"/>
  </bookViews>
  <sheets>
    <sheet name="Summary" sheetId="1" r:id="rId1"/>
  </sheets>
  <definedNames>
    <definedName name="_xlnm._FilterDatabase" localSheetId="0" hidden="1">Summary!$A$2:$N$87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9" i="1" l="1"/>
  <c r="G67" i="1"/>
  <c r="E67" i="1"/>
  <c r="F19" i="1" l="1"/>
  <c r="F20" i="1" s="1"/>
</calcChain>
</file>

<file path=xl/sharedStrings.xml><?xml version="1.0" encoding="utf-8"?>
<sst xmlns="http://schemas.openxmlformats.org/spreadsheetml/2006/main" count="789" uniqueCount="338">
  <si>
    <t>Parameter</t>
  </si>
  <si>
    <t>Unit</t>
  </si>
  <si>
    <t>Uncertainty (±)</t>
  </si>
  <si>
    <t>Domain size (i.e., cubic side length)</t>
  </si>
  <si>
    <t>m</t>
  </si>
  <si>
    <t>-</t>
  </si>
  <si>
    <t>Nominal reservoir depth</t>
  </si>
  <si>
    <t>Geothermal gradient</t>
  </si>
  <si>
    <t>K/km</t>
  </si>
  <si>
    <t>Rock density</t>
  </si>
  <si>
    <t>Rock thermal conductivity</t>
  </si>
  <si>
    <t>W/mK</t>
  </si>
  <si>
    <t>Rock volumetric specific heat capacity</t>
  </si>
  <si>
    <t>Ambient surface temperature</t>
  </si>
  <si>
    <t>C</t>
  </si>
  <si>
    <t>Ambient surface pressure</t>
  </si>
  <si>
    <t>MPa</t>
  </si>
  <si>
    <t>Cement thermal conductivity</t>
  </si>
  <si>
    <t>Cement volumetric specific heat capacity</t>
  </si>
  <si>
    <t>Electrical generator efficiency</t>
  </si>
  <si>
    <t>Project lifespan</t>
  </si>
  <si>
    <t>yr</t>
  </si>
  <si>
    <t>Casing inner radius</t>
  </si>
  <si>
    <t>Casing outer radius</t>
  </si>
  <si>
    <t>Borehole radius</t>
  </si>
  <si>
    <t>Borehole thermal convection coefficient</t>
  </si>
  <si>
    <t>Hazen-Williams friction coefficient</t>
  </si>
  <si>
    <t>Water density for flow analysis</t>
  </si>
  <si>
    <t>Water dynamic viscosity</t>
  </si>
  <si>
    <t>cP</t>
  </si>
  <si>
    <t>Reservoir pore pressure</t>
  </si>
  <si>
    <t>Reservoir temperature</t>
  </si>
  <si>
    <t>Well spacing</t>
  </si>
  <si>
    <t>Well length</t>
  </si>
  <si>
    <t>Well azimuth</t>
  </si>
  <si>
    <t>deg</t>
  </si>
  <si>
    <t>Well dip</t>
  </si>
  <si>
    <t>fractures</t>
  </si>
  <si>
    <t>Injection temperature</t>
  </si>
  <si>
    <t>kg/m3</t>
  </si>
  <si>
    <t>kJ/m3K</t>
  </si>
  <si>
    <t>m3/s</t>
  </si>
  <si>
    <t>Outputs</t>
  </si>
  <si>
    <t>Category</t>
  </si>
  <si>
    <t>Well</t>
  </si>
  <si>
    <t>Fracture</t>
  </si>
  <si>
    <t>Site</t>
  </si>
  <si>
    <t>Power</t>
  </si>
  <si>
    <t>Solver Setup</t>
  </si>
  <si>
    <t>kW</t>
  </si>
  <si>
    <t>Informational</t>
  </si>
  <si>
    <t>High priority decision point</t>
  </si>
  <si>
    <t>Low priority decision point</t>
  </si>
  <si>
    <t>Quality control</t>
  </si>
  <si>
    <t>Friction Angle</t>
  </si>
  <si>
    <t>Cohesion</t>
  </si>
  <si>
    <t>Default hydraulic aperture</t>
  </si>
  <si>
    <t>Scaling</t>
  </si>
  <si>
    <t>N</t>
  </si>
  <si>
    <t>alpha</t>
  </si>
  <si>
    <t>a</t>
  </si>
  <si>
    <t>b</t>
  </si>
  <si>
    <t>gamma</t>
  </si>
  <si>
    <t>n1</t>
  </si>
  <si>
    <t>Stimulation flow rate</t>
  </si>
  <si>
    <t>Stimulation</t>
  </si>
  <si>
    <t>b-value (Gutenberg Richter)</t>
  </si>
  <si>
    <t>Min Value</t>
  </si>
  <si>
    <t>Max Value</t>
  </si>
  <si>
    <t>Pressure increment</t>
  </si>
  <si>
    <t>Perforation count</t>
  </si>
  <si>
    <t>Perforation radus</t>
  </si>
  <si>
    <t>Frac sand concentration</t>
  </si>
  <si>
    <t>Carter leakoff coefficient</t>
  </si>
  <si>
    <t>Variable</t>
  </si>
  <si>
    <t>dPp</t>
  </si>
  <si>
    <t>perf</t>
  </si>
  <si>
    <t>r_perf</t>
  </si>
  <si>
    <t>dPi</t>
  </si>
  <si>
    <t>sand</t>
  </si>
  <si>
    <t>leakoff</t>
  </si>
  <si>
    <t>LifeSpan</t>
  </si>
  <si>
    <t>TimeSteps</t>
  </si>
  <si>
    <t>Thermal analysis timesteps</t>
  </si>
  <si>
    <t>steps</t>
  </si>
  <si>
    <t>Stimulation volume</t>
  </si>
  <si>
    <t>m3</t>
  </si>
  <si>
    <t>Qstim</t>
  </si>
  <si>
    <t>Vstim</t>
  </si>
  <si>
    <t>Qinj</t>
  </si>
  <si>
    <t>bval</t>
  </si>
  <si>
    <t>Maximum hydraulic aperture</t>
  </si>
  <si>
    <t>Minimum hydraulic aperture</t>
  </si>
  <si>
    <t>bh_min</t>
  </si>
  <si>
    <t>bh_max</t>
  </si>
  <si>
    <t>Matrix permeability</t>
  </si>
  <si>
    <t>mD</t>
  </si>
  <si>
    <t>Porek</t>
  </si>
  <si>
    <t>Fracture roughness</t>
  </si>
  <si>
    <t>f_roughness</t>
  </si>
  <si>
    <t>Witherspoon factor</t>
  </si>
  <si>
    <t>Fracture compressibility</t>
  </si>
  <si>
    <t>Shear displacement-length coefficient</t>
  </si>
  <si>
    <t>Shear displacement-length exponent</t>
  </si>
  <si>
    <t>Shear displacement-dilation exponent</t>
  </si>
  <si>
    <t>Shear displacement-dilation coefficient</t>
  </si>
  <si>
    <t>1/MPa</t>
  </si>
  <si>
    <t>m/m</t>
  </si>
  <si>
    <t>Distribution</t>
  </si>
  <si>
    <t>Exponential</t>
  </si>
  <si>
    <t>Uniform</t>
  </si>
  <si>
    <t>bh</t>
  </si>
  <si>
    <t>p_whp</t>
  </si>
  <si>
    <t>Tinj</t>
  </si>
  <si>
    <t>Fracture set 1 count</t>
  </si>
  <si>
    <t>Fracture set 1 strike</t>
  </si>
  <si>
    <t>Fracture set 1 dip</t>
  </si>
  <si>
    <t>Fracture set 1 diameter</t>
  </si>
  <si>
    <t>Fracture set 2 count</t>
  </si>
  <si>
    <t>Fracture set 2 diameter</t>
  </si>
  <si>
    <t>Fracture set 2 strike</t>
  </si>
  <si>
    <t>Fracture set 2 dip</t>
  </si>
  <si>
    <t>Fracture set 3 count</t>
  </si>
  <si>
    <t>Fracture set 3 diameter</t>
  </si>
  <si>
    <t>Fracture set 3 strike</t>
  </si>
  <si>
    <t>Fracture set 3 dip</t>
  </si>
  <si>
    <t>fNum</t>
  </si>
  <si>
    <t>fDia</t>
  </si>
  <si>
    <t>fStr</t>
  </si>
  <si>
    <t>fDip</t>
  </si>
  <si>
    <t>Well skew</t>
  </si>
  <si>
    <t>Well count</t>
  </si>
  <si>
    <t>Well toe</t>
  </si>
  <si>
    <t>Well proportion</t>
  </si>
  <si>
    <t>Well phase</t>
  </si>
  <si>
    <t>Well intervals</t>
  </si>
  <si>
    <t>w_intervals</t>
  </si>
  <si>
    <t>w_phase</t>
  </si>
  <si>
    <t>w_proportion</t>
  </si>
  <si>
    <t>w_toe</t>
  </si>
  <si>
    <t>w_count</t>
  </si>
  <si>
    <t>w_skew</t>
  </si>
  <si>
    <t>w_dip</t>
  </si>
  <si>
    <t>w_azimuth</t>
  </si>
  <si>
    <t>w_length</t>
  </si>
  <si>
    <t>w_spacing</t>
  </si>
  <si>
    <t>wells</t>
  </si>
  <si>
    <t>zones</t>
  </si>
  <si>
    <t>kW/m2K</t>
  </si>
  <si>
    <t>H_ConvCoef</t>
  </si>
  <si>
    <t>K</t>
  </si>
  <si>
    <t>dE0</t>
  </si>
  <si>
    <t>Initial temperature gradient</t>
  </si>
  <si>
    <t>Initial thermal energy withdraw</t>
  </si>
  <si>
    <t>kJ/m2</t>
  </si>
  <si>
    <t>ResRho</t>
  </si>
  <si>
    <t>PoreRho</t>
  </si>
  <si>
    <t>Poremu</t>
  </si>
  <si>
    <t>Stress</t>
  </si>
  <si>
    <t>size</t>
  </si>
  <si>
    <t>ResDepth</t>
  </si>
  <si>
    <t>ResGradient</t>
  </si>
  <si>
    <t>ResKt</t>
  </si>
  <si>
    <t>ResSv</t>
  </si>
  <si>
    <t>AmbTempC</t>
  </si>
  <si>
    <t>AmbPres</t>
  </si>
  <si>
    <t>Rock elastic modulus</t>
  </si>
  <si>
    <t>ResE</t>
  </si>
  <si>
    <t>GPa</t>
  </si>
  <si>
    <t>Resv</t>
  </si>
  <si>
    <t>Rock Poisson's ratio</t>
  </si>
  <si>
    <t>Ks3</t>
  </si>
  <si>
    <t>Minimum lateral earth pressure coefficient</t>
  </si>
  <si>
    <t>Pa/Pa</t>
  </si>
  <si>
    <t>Ks2</t>
  </si>
  <si>
    <t>Intermediate earth pressure coefficient</t>
  </si>
  <si>
    <t>s3Azn</t>
  </si>
  <si>
    <t>Minimum stress azimuth</t>
  </si>
  <si>
    <t>s3Dip</t>
  </si>
  <si>
    <t>Minimum stress dip</t>
  </si>
  <si>
    <t>CemKt</t>
  </si>
  <si>
    <t>CemSv</t>
  </si>
  <si>
    <t>GenEfficiency</t>
  </si>
  <si>
    <t>ra</t>
  </si>
  <si>
    <t>rc</t>
  </si>
  <si>
    <t>Power plant inlet pressure</t>
  </si>
  <si>
    <t>Frack</t>
  </si>
  <si>
    <t>Fracture permeability</t>
  </si>
  <si>
    <t>BH_P</t>
  </si>
  <si>
    <t>BH_T</t>
  </si>
  <si>
    <t>rgh</t>
  </si>
  <si>
    <t>s1</t>
  </si>
  <si>
    <t>s2</t>
  </si>
  <si>
    <t>s3</t>
  </si>
  <si>
    <t>Overburden stress</t>
  </si>
  <si>
    <t>Intermediate stress</t>
  </si>
  <si>
    <t>Minimum stress</t>
  </si>
  <si>
    <t>Pa</t>
  </si>
  <si>
    <t>phi</t>
  </si>
  <si>
    <t>kJ/kg</t>
  </si>
  <si>
    <t>mpro</t>
  </si>
  <si>
    <t>Production mass flow rate</t>
  </si>
  <si>
    <t>Efficiency</t>
  </si>
  <si>
    <t>recovery</t>
  </si>
  <si>
    <t>Production rate / Injection rate</t>
  </si>
  <si>
    <t>ratio</t>
  </si>
  <si>
    <t>qgain</t>
  </si>
  <si>
    <t>Boundary inflow rate</t>
  </si>
  <si>
    <t>qleak</t>
  </si>
  <si>
    <t>Boundary outflow rate</t>
  </si>
  <si>
    <t>qpro</t>
  </si>
  <si>
    <t>Cumulative production rate</t>
  </si>
  <si>
    <t>qinj</t>
  </si>
  <si>
    <t>Cumulatiove injection rate</t>
  </si>
  <si>
    <t>Nominal value</t>
  </si>
  <si>
    <t>*2" annulus is typical</t>
  </si>
  <si>
    <t>*1" casing for UHP</t>
  </si>
  <si>
    <t>*Used to stabilize early time thermal solver</t>
  </si>
  <si>
    <t>*Full CFD + experiment needed to calculate this parameter</t>
  </si>
  <si>
    <t>Notes</t>
  </si>
  <si>
    <t>*Value per injection interval (e.g., Qinj of 0.01 on 3 intervals gives 0.03 cumulative injection rate)</t>
  </si>
  <si>
    <t>perfs</t>
  </si>
  <si>
    <t>*This was found to produce feasible results</t>
  </si>
  <si>
    <t>*s2 = (s1-BH_P)*Ks2+BH_P</t>
  </si>
  <si>
    <t>*s3 = (s1-BH_P)*Ks3+BH_P</t>
  </si>
  <si>
    <t>*s1 = ResRho*g*ResDepth</t>
  </si>
  <si>
    <t>*BH_P = PoreRho*g*ResDepth + AmbPres</t>
  </si>
  <si>
    <t>kg/s</t>
  </si>
  <si>
    <t>pinj</t>
  </si>
  <si>
    <t>hinj</t>
  </si>
  <si>
    <t>Intercepts</t>
  </si>
  <si>
    <t>Number of fractures intercepting injectors</t>
  </si>
  <si>
    <t>Enthalpy of injected fluid</t>
  </si>
  <si>
    <t>Pressure of injected fluid</t>
  </si>
  <si>
    <t>kJ/s</t>
  </si>
  <si>
    <t>hfstim</t>
  </si>
  <si>
    <t>nfstim</t>
  </si>
  <si>
    <t>Number of stimulated hydraulic fractures</t>
  </si>
  <si>
    <t>Number of stimulated natural fracutres</t>
  </si>
  <si>
    <t>rb</t>
  </si>
  <si>
    <t>dT0</t>
  </si>
  <si>
    <t>stim_limit</t>
  </si>
  <si>
    <t>hfmcc</t>
  </si>
  <si>
    <t>hfphi</t>
  </si>
  <si>
    <t>ixint</t>
  </si>
  <si>
    <t>pxint</t>
  </si>
  <si>
    <t>Number of fractures intercepting producers</t>
  </si>
  <si>
    <t>bh_bound</t>
  </si>
  <si>
    <t>Boundary hydraulic aperture</t>
  </si>
  <si>
    <t>mcc</t>
  </si>
  <si>
    <t>Production enthalpy - time variable</t>
  </si>
  <si>
    <t>Rankine electrical power - time variable</t>
  </si>
  <si>
    <t>Extracted thermal power - time variable</t>
  </si>
  <si>
    <t>Source</t>
  </si>
  <si>
    <t>Asadi, I., Shafigh, P., Hassan, Z.F.B.A, Mahyuddin, N.B. (2018) Thermal conductivity of concrete - a review. Journal of Building Engineering, 20: 81-93.</t>
  </si>
  <si>
    <r>
      <t xml:space="preserve">Kodur, V. (2014) Properties of concrete at elevated temperatures. </t>
    </r>
    <r>
      <rPr>
        <i/>
        <sz val="11"/>
        <color theme="1"/>
        <rFont val="Calibri"/>
        <family val="2"/>
        <scheme val="minor"/>
      </rPr>
      <t>International Scholarly Research Notices.</t>
    </r>
  </si>
  <si>
    <t>https://www.mpoweruk.com/energy_efficiency.htm#:~:text=The%20steam%20turbine%20efficiency%20in,is%20limited%20to%20about%2040%25.&amp;text=The%20rotary%20electrical%20generator%20is,as%2098%25%20or%2099%25.</t>
  </si>
  <si>
    <t>https://thermopedia.com/content/1151/</t>
  </si>
  <si>
    <t>Vitaller, A.V., Angst, U.M., Elsener, B. (2020) Laboratroy tests simulating corrosion in geothermal power plants: influence of service conditions.</t>
  </si>
  <si>
    <t>Kosky, P., Balmer, R., Keat, W., Wise, G. (2013) Exploring Engineering. Elsevier.          Engineers Edge: Convective heat transfer coefficients table chart, Accessed on Dec 15, 2020, https://www.engineersedge.com, (2020). &amp; https://www.engineeringtoolbox.com/convective-heat-transfer-d_430.html &amp; https://www.tlv.com/global/US/steam-theory/overall-heat-transfer-coefficient.html</t>
  </si>
  <si>
    <t>Jeppson, R.W. (1974) Steady flow analysis of pipe networks: an instructional manual. Reports, 300.</t>
  </si>
  <si>
    <t>Cooper, J.R. and Dooley, R.B. (2007) Revised release on the IAPWS industrial formulation 1997 for the thermodynamic properties of water and steam. The International Association for the Properties of Water and Steam.</t>
  </si>
  <si>
    <t>Huber, M.L., Perkins, R.A., Laesecke, A., Friend, D.G. (2009) New international formulation for the viscosity of H20. Journal of Physical and Chemical Reference Data, 38.</t>
  </si>
  <si>
    <t>Hydraulic fracture friction angle</t>
  </si>
  <si>
    <t>Hydraulic fracture cohesion</t>
  </si>
  <si>
    <t>R</t>
  </si>
  <si>
    <t>*BH_T = ResGradient*ResDepth + AmbTempC + 273.15</t>
  </si>
  <si>
    <t>Number of iterations before pressure increment</t>
  </si>
  <si>
    <t>N/A</t>
  </si>
  <si>
    <t>Lognormal</t>
  </si>
  <si>
    <t/>
  </si>
  <si>
    <t>Controllable design decisions</t>
  </si>
  <si>
    <t>*not currently implemented</t>
  </si>
  <si>
    <t>Well 16A78-32 Points Depths.csv. (2020). Geothermal Data Repository</t>
  </si>
  <si>
    <t>Allis, R., Gwynn, M., Hardwick, C., Hurlbut, W., Moore, J. (2018) Thermal Characteristics of the FORGE site, Milford, Utah. GRC Transactions.</t>
  </si>
  <si>
    <t>NOAA</t>
  </si>
  <si>
    <t>0.74/ResRho</t>
  </si>
  <si>
    <t>1.20/ResRho</t>
  </si>
  <si>
    <t>0.25 &amp; &gt;1.01Ks3</t>
  </si>
  <si>
    <t>0.75 &amp; &gt;1.15Ks3</t>
  </si>
  <si>
    <t>calc</t>
  </si>
  <si>
    <t>0, 90, 180, 270</t>
  </si>
  <si>
    <t>s=8</t>
  </si>
  <si>
    <t>s=6</t>
  </si>
  <si>
    <t>Normal</t>
  </si>
  <si>
    <t>Special</t>
  </si>
  <si>
    <t>*scaling parameters</t>
  </si>
  <si>
    <t>*phased out</t>
  </si>
  <si>
    <t>*Don't currently consider thermal coupling to density</t>
  </si>
  <si>
    <t>*Don't currently consider thermal coupling to viscosity</t>
  </si>
  <si>
    <t>*not used in this run</t>
  </si>
  <si>
    <t>Production well pressure rise</t>
  </si>
  <si>
    <t>*values greater than 1 often cause solver instability</t>
  </si>
  <si>
    <t>*0.2*w_spacing</t>
  </si>
  <si>
    <t>Reservoir parameters</t>
  </si>
  <si>
    <t>Intermediate values</t>
  </si>
  <si>
    <t>Solver control settings</t>
  </si>
  <si>
    <t>Circulation flow rate</t>
  </si>
  <si>
    <t>type_last</t>
  </si>
  <si>
    <t>Pc_last</t>
  </si>
  <si>
    <t>sn_last</t>
  </si>
  <si>
    <t>Pcen_last</t>
  </si>
  <si>
    <t>Pmax_last</t>
  </si>
  <si>
    <t>dia_last</t>
  </si>
  <si>
    <t>Interpretation</t>
  </si>
  <si>
    <t>Type of freshest fracture</t>
  </si>
  <si>
    <t>Critical pressure of freshest fracture</t>
  </si>
  <si>
    <t>Normal stress on freshest fracture</t>
  </si>
  <si>
    <t>Center pore pressure in freshest fracture</t>
  </si>
  <si>
    <t>Max pore pressure in freshest fracture</t>
  </si>
  <si>
    <t>Final diameter of freshest fracture</t>
  </si>
  <si>
    <t>*should be close to Qinj</t>
  </si>
  <si>
    <t>v5</t>
  </si>
  <si>
    <t>Specific volume at injection well</t>
  </si>
  <si>
    <t>m3/kg</t>
  </si>
  <si>
    <t>q0</t>
  </si>
  <si>
    <t>m0</t>
  </si>
  <si>
    <t>Volume flow rate into injection well</t>
  </si>
  <si>
    <t>Mass flow rate into injection well</t>
  </si>
  <si>
    <t>Temperature at injection well</t>
  </si>
  <si>
    <t>1 = nat frac; 2 = hydrofrac</t>
  </si>
  <si>
    <t>Volume flow rate into production well</t>
  </si>
  <si>
    <t>Mass flow rate into production well</t>
  </si>
  <si>
    <t>Temperature at production well</t>
  </si>
  <si>
    <t>Enthalpy of produced fluid</t>
  </si>
  <si>
    <t>T0 - timeseries</t>
  </si>
  <si>
    <t>h0 - timeseries</t>
  </si>
  <si>
    <t>Pout - timeseries</t>
  </si>
  <si>
    <t>dhout - timeseries</t>
  </si>
  <si>
    <t>hpro - timeseries</t>
  </si>
  <si>
    <t xml:space="preserve">Native State Modeling: Modeled Granitoid Parameters (and references therein). (2022). </t>
  </si>
  <si>
    <t>Rassenfoss, S. (2022). Drillers vs. Granite: Hard Rock Is Losing Its Edge. Journal of Petroleum Technology.; https://www.susmar.fi/pdc/index.php/en/pdc-bits; http://www.octgproducts.com/OCTG-casing.html</t>
  </si>
  <si>
    <t>Native State Modeling: Modeled Granitoid Parameters (and references therein). (2022). ; Carmichael, R. (1982) Revival: Handbook of physical properties of rocks. CRC Revivals.</t>
  </si>
  <si>
    <t>Xing, P., McLennan, J., Moore, J. (2020). In-Situ Stress Measurements at the Utah Frontier Observatory for Research in Geothermal Energy (FORGE) Site. Energies.; Zoback, M.D. (2018) Reservoir geomechanics. Cambridge University Press.</t>
  </si>
  <si>
    <t>Xing, P., McLennan, J., Moore, J. (2020). In-Situ Stress Measurements at the Utah Frontier Observatory for Research in Geothermal Energy (FORGE) Site. Energies.</t>
  </si>
  <si>
    <t>Native State Modeling: Modeled Granitoid Parameters (and references therein). (2022). https://utahforge.com/laboratory/numerical-modeling/</t>
  </si>
  <si>
    <t>Frash, L.P., Welch, N.J., Meng, M., Li, W., Carey, J.W. (2021). A Scaling Relationship for Fracture Permeability after Slip. 55th US Rock Mechanics/Geomechanics Symposium.; Frash, L.P. (2022). Optimized Enhanced Geothermal Development Strategies with GeoDT and Fracture Caging. 47th Workshop on Geothermal Reservoir Engineering.</t>
  </si>
  <si>
    <t>Gutenberg B. and Richter C.F. (1954). Seismicity of the Earth and Associated Phenomena, 2nd ed. Princeton, N.J.: Princeton University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</si>
</sst>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3" borderId="0" xfId="0" quotePrefix="1" applyFill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quotePrefix="1" applyFill="1"/>
    <xf numFmtId="0" fontId="0" fillId="0" borderId="0" xfId="0" applyFont="1"/>
    <xf numFmtId="0" fontId="0" fillId="5" borderId="0" xfId="0" applyFill="1"/>
    <xf numFmtId="0" fontId="0" fillId="5" borderId="0" xfId="0" quotePrefix="1" applyFill="1"/>
    <xf numFmtId="0" fontId="0" fillId="2" borderId="0" xfId="0" applyFont="1" applyFill="1"/>
    <xf numFmtId="49" fontId="0" fillId="3" borderId="0" xfId="0" quotePrefix="1" applyNumberFormat="1" applyFill="1" applyAlignment="1">
      <alignment horizontal="left"/>
    </xf>
    <xf numFmtId="0" fontId="0" fillId="3" borderId="0" xfId="0" quotePrefix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quotePrefix="1" applyFill="1"/>
    <xf numFmtId="0" fontId="0" fillId="6" borderId="0" xfId="0" applyFill="1"/>
    <xf numFmtId="0" fontId="1" fillId="0" borderId="0" xfId="0" quotePrefix="1" applyFont="1" applyFill="1"/>
    <xf numFmtId="0" fontId="0" fillId="6" borderId="0" xfId="0" quotePrefix="1" applyFill="1"/>
    <xf numFmtId="0" fontId="0" fillId="6" borderId="0" xfId="0" applyFont="1" applyFill="1"/>
    <xf numFmtId="0" fontId="3" fillId="2" borderId="0" xfId="0" applyFont="1" applyFill="1"/>
    <xf numFmtId="0" fontId="3" fillId="6" borderId="0" xfId="0" applyFont="1" applyFill="1"/>
    <xf numFmtId="0" fontId="3" fillId="3" borderId="0" xfId="0" applyFont="1" applyFill="1"/>
    <xf numFmtId="0" fontId="3" fillId="5" borderId="0" xfId="0" applyFont="1" applyFill="1"/>
    <xf numFmtId="11" fontId="3" fillId="2" borderId="0" xfId="0" applyNumberFormat="1" applyFont="1" applyFill="1"/>
    <xf numFmtId="0" fontId="3" fillId="6" borderId="0" xfId="0" quotePrefix="1" applyFont="1" applyFill="1"/>
    <xf numFmtId="11" fontId="3" fillId="5" borderId="0" xfId="0" applyNumberFormat="1" applyFont="1" applyFill="1"/>
    <xf numFmtId="0" fontId="0" fillId="5" borderId="0" xfId="0" applyFont="1" applyFill="1"/>
    <xf numFmtId="0" fontId="0" fillId="5" borderId="0" xfId="0" quotePrefix="1" applyFont="1" applyFill="1"/>
    <xf numFmtId="0" fontId="0" fillId="5" borderId="0" xfId="0" applyFont="1" applyFill="1" applyAlignment="1"/>
    <xf numFmtId="11" fontId="3" fillId="5" borderId="0" xfId="0" applyNumberFormat="1" applyFont="1" applyFill="1" applyAlignment="1"/>
    <xf numFmtId="0" fontId="3" fillId="5" borderId="0" xfId="0" applyFont="1" applyFill="1" applyAlignment="1"/>
    <xf numFmtId="0" fontId="0" fillId="4" borderId="0" xfId="0" quotePrefix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0"/>
  <sheetViews>
    <sheetView tabSelected="1" zoomScaleNormal="100" workbookViewId="0">
      <selection activeCell="P10" sqref="P10"/>
    </sheetView>
  </sheetViews>
  <sheetFormatPr defaultRowHeight="14.25" x14ac:dyDescent="0.45"/>
  <cols>
    <col min="1" max="1" width="12.1328125" customWidth="1"/>
    <col min="2" max="2" width="11.265625" customWidth="1"/>
    <col min="3" max="3" width="30" customWidth="1"/>
    <col min="4" max="4" width="8.86328125" bestFit="1" customWidth="1"/>
    <col min="5" max="7" width="11.265625" customWidth="1"/>
    <col min="8" max="8" width="14.265625" bestFit="1" customWidth="1"/>
    <col min="9" max="10" width="14.265625" customWidth="1"/>
    <col min="12" max="12" width="9.1328125" style="7"/>
    <col min="13" max="13" width="0" hidden="1" customWidth="1"/>
    <col min="14" max="14" width="27.265625" hidden="1" customWidth="1"/>
    <col min="15" max="15" width="0" hidden="1" customWidth="1"/>
    <col min="16" max="16" width="17.73046875" customWidth="1"/>
    <col min="17" max="17" width="17.59765625" bestFit="1" customWidth="1"/>
    <col min="18" max="18" width="38.1328125" bestFit="1" customWidth="1"/>
    <col min="19" max="22" width="5.53125" customWidth="1"/>
    <col min="24" max="25" width="11.3984375" customWidth="1"/>
  </cols>
  <sheetData>
    <row r="1" spans="1:24" x14ac:dyDescent="0.45">
      <c r="A1" s="39"/>
      <c r="B1" s="39"/>
      <c r="C1" s="39"/>
      <c r="D1" s="39"/>
      <c r="E1" s="39"/>
      <c r="F1" s="39"/>
      <c r="G1" s="39"/>
      <c r="H1" s="39"/>
      <c r="I1" s="6"/>
      <c r="J1" s="18"/>
      <c r="P1" s="39" t="s">
        <v>42</v>
      </c>
      <c r="Q1" s="39"/>
      <c r="R1" s="39"/>
      <c r="S1" s="39"/>
      <c r="T1" s="39"/>
      <c r="U1" s="38"/>
    </row>
    <row r="2" spans="1:24" x14ac:dyDescent="0.45">
      <c r="A2" s="4" t="s">
        <v>43</v>
      </c>
      <c r="B2" s="4" t="s">
        <v>74</v>
      </c>
      <c r="C2" s="4" t="s">
        <v>0</v>
      </c>
      <c r="D2" s="4" t="s">
        <v>1</v>
      </c>
      <c r="E2" s="4" t="s">
        <v>67</v>
      </c>
      <c r="F2" s="4" t="s">
        <v>214</v>
      </c>
      <c r="G2" s="4" t="s">
        <v>68</v>
      </c>
      <c r="H2" s="4" t="s">
        <v>2</v>
      </c>
      <c r="I2" s="4" t="s">
        <v>108</v>
      </c>
      <c r="J2" s="4" t="s">
        <v>253</v>
      </c>
      <c r="K2" s="4" t="s">
        <v>219</v>
      </c>
      <c r="L2" s="22" t="s">
        <v>270</v>
      </c>
      <c r="M2" s="22" t="s">
        <v>270</v>
      </c>
      <c r="P2" s="4" t="s">
        <v>43</v>
      </c>
      <c r="Q2" s="4" t="s">
        <v>0</v>
      </c>
      <c r="R2" s="4" t="s">
        <v>0</v>
      </c>
      <c r="S2" s="4" t="s">
        <v>1</v>
      </c>
      <c r="T2" s="4" t="s">
        <v>219</v>
      </c>
      <c r="U2" s="4"/>
    </row>
    <row r="3" spans="1:24" x14ac:dyDescent="0.45">
      <c r="A3" s="1" t="s">
        <v>48</v>
      </c>
      <c r="B3" s="1" t="s">
        <v>159</v>
      </c>
      <c r="C3" s="1" t="s">
        <v>3</v>
      </c>
      <c r="D3" s="1" t="s">
        <v>4</v>
      </c>
      <c r="E3" s="25"/>
      <c r="F3" s="25">
        <v>1600</v>
      </c>
      <c r="G3" s="25"/>
      <c r="H3" s="1"/>
      <c r="I3" s="1" t="s">
        <v>5</v>
      </c>
      <c r="J3" s="20" t="s">
        <v>330</v>
      </c>
      <c r="K3" s="1"/>
      <c r="L3" s="11" t="s">
        <v>270</v>
      </c>
      <c r="M3" s="13"/>
      <c r="N3" t="s">
        <v>294</v>
      </c>
      <c r="P3" s="13" t="s">
        <v>304</v>
      </c>
      <c r="Q3" s="13" t="s">
        <v>298</v>
      </c>
      <c r="R3" s="13" t="s">
        <v>305</v>
      </c>
      <c r="S3" s="14" t="s">
        <v>5</v>
      </c>
      <c r="T3" s="13" t="s">
        <v>320</v>
      </c>
      <c r="U3" s="13"/>
      <c r="W3" s="1"/>
      <c r="X3" t="s">
        <v>50</v>
      </c>
    </row>
    <row r="4" spans="1:24" x14ac:dyDescent="0.45">
      <c r="A4" s="21" t="s">
        <v>46</v>
      </c>
      <c r="B4" s="21" t="s">
        <v>160</v>
      </c>
      <c r="C4" s="21" t="s">
        <v>6</v>
      </c>
      <c r="D4" s="21" t="s">
        <v>4</v>
      </c>
      <c r="E4" s="26">
        <v>2340</v>
      </c>
      <c r="F4" s="26"/>
      <c r="G4" s="26">
        <v>2360</v>
      </c>
      <c r="H4" s="21"/>
      <c r="I4" s="21" t="s">
        <v>110</v>
      </c>
      <c r="J4" s="23" t="s">
        <v>273</v>
      </c>
      <c r="K4" s="21"/>
      <c r="L4" s="11" t="s">
        <v>270</v>
      </c>
      <c r="M4" s="2"/>
      <c r="N4" t="s">
        <v>295</v>
      </c>
      <c r="P4" s="13" t="s">
        <v>304</v>
      </c>
      <c r="Q4" s="13" t="s">
        <v>299</v>
      </c>
      <c r="R4" s="13" t="s">
        <v>306</v>
      </c>
      <c r="S4" s="13" t="s">
        <v>197</v>
      </c>
      <c r="T4" s="13"/>
      <c r="U4" s="13"/>
      <c r="W4" s="2"/>
      <c r="X4" t="s">
        <v>51</v>
      </c>
    </row>
    <row r="5" spans="1:24" x14ac:dyDescent="0.45">
      <c r="A5" s="13" t="s">
        <v>46</v>
      </c>
      <c r="B5" s="13" t="s">
        <v>161</v>
      </c>
      <c r="C5" s="13" t="s">
        <v>7</v>
      </c>
      <c r="D5" s="13" t="s">
        <v>8</v>
      </c>
      <c r="E5" s="28">
        <v>83.1</v>
      </c>
      <c r="F5" s="28"/>
      <c r="G5" s="28">
        <v>87.4</v>
      </c>
      <c r="H5" s="13"/>
      <c r="I5" s="13" t="s">
        <v>110</v>
      </c>
      <c r="J5" s="13" t="s">
        <v>274</v>
      </c>
      <c r="K5" s="13"/>
      <c r="L5" s="11" t="s">
        <v>270</v>
      </c>
      <c r="M5" s="1"/>
      <c r="N5" t="s">
        <v>296</v>
      </c>
      <c r="P5" s="13" t="s">
        <v>304</v>
      </c>
      <c r="Q5" s="13" t="s">
        <v>300</v>
      </c>
      <c r="R5" s="13" t="s">
        <v>307</v>
      </c>
      <c r="S5" s="13" t="s">
        <v>197</v>
      </c>
      <c r="T5" s="13"/>
      <c r="U5" s="13"/>
      <c r="W5" s="3"/>
      <c r="X5" t="s">
        <v>52</v>
      </c>
    </row>
    <row r="6" spans="1:24" x14ac:dyDescent="0.45">
      <c r="A6" s="13" t="s">
        <v>46</v>
      </c>
      <c r="B6" s="13" t="s">
        <v>155</v>
      </c>
      <c r="C6" s="13" t="s">
        <v>9</v>
      </c>
      <c r="D6" s="13" t="s">
        <v>39</v>
      </c>
      <c r="E6" s="28">
        <v>2550</v>
      </c>
      <c r="F6" s="28"/>
      <c r="G6" s="28">
        <v>2950</v>
      </c>
      <c r="H6" s="13"/>
      <c r="I6" s="13" t="s">
        <v>110</v>
      </c>
      <c r="J6" s="13" t="s">
        <v>330</v>
      </c>
      <c r="K6" s="13"/>
      <c r="L6" s="11" t="s">
        <v>270</v>
      </c>
      <c r="M6" s="21"/>
      <c r="N6" t="s">
        <v>271</v>
      </c>
      <c r="P6" s="13" t="s">
        <v>304</v>
      </c>
      <c r="Q6" s="13" t="s">
        <v>301</v>
      </c>
      <c r="R6" s="13" t="s">
        <v>308</v>
      </c>
      <c r="S6" s="13" t="s">
        <v>197</v>
      </c>
      <c r="T6" s="13"/>
      <c r="U6" s="13"/>
      <c r="W6" s="13"/>
      <c r="X6" t="s">
        <v>53</v>
      </c>
    </row>
    <row r="7" spans="1:24" x14ac:dyDescent="0.45">
      <c r="A7" s="13" t="s">
        <v>46</v>
      </c>
      <c r="B7" s="13" t="s">
        <v>162</v>
      </c>
      <c r="C7" s="13" t="s">
        <v>10</v>
      </c>
      <c r="D7" s="13" t="s">
        <v>11</v>
      </c>
      <c r="E7" s="28">
        <v>1.78</v>
      </c>
      <c r="F7" s="28"/>
      <c r="G7" s="28">
        <v>3.32</v>
      </c>
      <c r="H7" s="13"/>
      <c r="I7" s="13" t="s">
        <v>110</v>
      </c>
      <c r="J7" s="13" t="s">
        <v>330</v>
      </c>
      <c r="K7" s="13"/>
      <c r="L7" s="11" t="s">
        <v>270</v>
      </c>
      <c r="M7" s="7"/>
      <c r="N7" s="7"/>
      <c r="P7" s="13" t="s">
        <v>304</v>
      </c>
      <c r="Q7" s="13" t="s">
        <v>302</v>
      </c>
      <c r="R7" s="13" t="s">
        <v>309</v>
      </c>
      <c r="S7" s="13" t="s">
        <v>197</v>
      </c>
      <c r="T7" s="13"/>
      <c r="U7" s="13"/>
      <c r="W7" s="7"/>
      <c r="X7" s="7"/>
    </row>
    <row r="8" spans="1:24" x14ac:dyDescent="0.45">
      <c r="A8" s="13" t="s">
        <v>46</v>
      </c>
      <c r="B8" s="13" t="s">
        <v>163</v>
      </c>
      <c r="C8" s="13" t="s">
        <v>12</v>
      </c>
      <c r="D8" s="13" t="s">
        <v>40</v>
      </c>
      <c r="E8" s="28" t="s">
        <v>276</v>
      </c>
      <c r="F8" s="28"/>
      <c r="G8" s="28" t="s">
        <v>277</v>
      </c>
      <c r="H8" s="13"/>
      <c r="I8" s="13" t="s">
        <v>110</v>
      </c>
      <c r="J8" s="13" t="s">
        <v>330</v>
      </c>
      <c r="K8" s="13"/>
      <c r="L8" s="11" t="s">
        <v>270</v>
      </c>
      <c r="P8" s="13" t="s">
        <v>304</v>
      </c>
      <c r="Q8" s="13" t="s">
        <v>303</v>
      </c>
      <c r="R8" s="13" t="s">
        <v>310</v>
      </c>
      <c r="S8" s="13" t="s">
        <v>4</v>
      </c>
      <c r="T8" s="13"/>
      <c r="U8" s="13"/>
    </row>
    <row r="9" spans="1:24" x14ac:dyDescent="0.45">
      <c r="A9" s="13" t="s">
        <v>46</v>
      </c>
      <c r="B9" s="13" t="s">
        <v>164</v>
      </c>
      <c r="C9" s="13" t="s">
        <v>13</v>
      </c>
      <c r="D9" s="13" t="s">
        <v>14</v>
      </c>
      <c r="E9" s="28"/>
      <c r="F9" s="28">
        <v>0</v>
      </c>
      <c r="G9" s="28"/>
      <c r="H9" s="13"/>
      <c r="I9" s="13" t="s">
        <v>110</v>
      </c>
      <c r="J9" s="14" t="s">
        <v>275</v>
      </c>
      <c r="K9" s="13"/>
      <c r="L9" s="11" t="s">
        <v>270</v>
      </c>
      <c r="P9" s="1" t="s">
        <v>202</v>
      </c>
      <c r="Q9" s="1" t="s">
        <v>212</v>
      </c>
      <c r="R9" s="1" t="s">
        <v>213</v>
      </c>
      <c r="S9" s="1" t="s">
        <v>41</v>
      </c>
      <c r="T9" s="1" t="s">
        <v>311</v>
      </c>
      <c r="U9" s="1"/>
    </row>
    <row r="10" spans="1:24" x14ac:dyDescent="0.45">
      <c r="A10" s="13" t="s">
        <v>46</v>
      </c>
      <c r="B10" s="13" t="s">
        <v>165</v>
      </c>
      <c r="C10" s="13" t="s">
        <v>15</v>
      </c>
      <c r="D10" s="13" t="s">
        <v>16</v>
      </c>
      <c r="E10" s="28"/>
      <c r="F10" s="28">
        <v>0.10100000000000001</v>
      </c>
      <c r="G10" s="28"/>
      <c r="H10" s="13"/>
      <c r="I10" s="13" t="s">
        <v>5</v>
      </c>
      <c r="J10" s="14" t="s">
        <v>275</v>
      </c>
      <c r="K10" s="13"/>
      <c r="L10" s="11" t="s">
        <v>270</v>
      </c>
      <c r="P10" s="1" t="s">
        <v>202</v>
      </c>
      <c r="Q10" s="1" t="s">
        <v>210</v>
      </c>
      <c r="R10" s="1" t="s">
        <v>211</v>
      </c>
      <c r="S10" s="1" t="s">
        <v>41</v>
      </c>
      <c r="T10" s="1"/>
      <c r="U10" s="1"/>
    </row>
    <row r="11" spans="1:24" x14ac:dyDescent="0.45">
      <c r="A11" s="13" t="s">
        <v>44</v>
      </c>
      <c r="B11" s="13" t="s">
        <v>180</v>
      </c>
      <c r="C11" s="13" t="s">
        <v>17</v>
      </c>
      <c r="D11" s="13" t="s">
        <v>11</v>
      </c>
      <c r="E11" s="28"/>
      <c r="F11" s="28">
        <v>2</v>
      </c>
      <c r="G11" s="28"/>
      <c r="H11" s="13"/>
      <c r="I11" s="13" t="s">
        <v>110</v>
      </c>
      <c r="J11" s="13" t="s">
        <v>254</v>
      </c>
      <c r="K11" s="13"/>
      <c r="L11" s="11" t="s">
        <v>270</v>
      </c>
      <c r="P11" s="1" t="s">
        <v>202</v>
      </c>
      <c r="Q11" s="1" t="s">
        <v>208</v>
      </c>
      <c r="R11" s="1" t="s">
        <v>209</v>
      </c>
      <c r="S11" s="1" t="s">
        <v>41</v>
      </c>
      <c r="T11" s="1"/>
      <c r="U11" s="1"/>
    </row>
    <row r="12" spans="1:24" x14ac:dyDescent="0.45">
      <c r="A12" s="13" t="s">
        <v>44</v>
      </c>
      <c r="B12" s="13" t="s">
        <v>181</v>
      </c>
      <c r="C12" s="13" t="s">
        <v>18</v>
      </c>
      <c r="D12" s="13" t="s">
        <v>40</v>
      </c>
      <c r="E12" s="28"/>
      <c r="F12" s="28">
        <v>2000</v>
      </c>
      <c r="G12" s="28"/>
      <c r="H12" s="13"/>
      <c r="I12" s="13" t="s">
        <v>110</v>
      </c>
      <c r="J12" s="13" t="s">
        <v>255</v>
      </c>
      <c r="K12" s="13"/>
      <c r="L12" s="11" t="s">
        <v>270</v>
      </c>
      <c r="P12" s="1" t="s">
        <v>202</v>
      </c>
      <c r="Q12" s="1" t="s">
        <v>206</v>
      </c>
      <c r="R12" s="1" t="s">
        <v>207</v>
      </c>
      <c r="S12" s="1" t="s">
        <v>41</v>
      </c>
      <c r="T12" s="1"/>
      <c r="U12" s="1"/>
    </row>
    <row r="13" spans="1:24" x14ac:dyDescent="0.45">
      <c r="A13" s="21" t="s">
        <v>47</v>
      </c>
      <c r="B13" s="21" t="s">
        <v>182</v>
      </c>
      <c r="C13" s="21" t="s">
        <v>19</v>
      </c>
      <c r="D13" s="23" t="s">
        <v>5</v>
      </c>
      <c r="E13" s="26"/>
      <c r="F13" s="26">
        <v>1</v>
      </c>
      <c r="G13" s="26"/>
      <c r="H13" s="21"/>
      <c r="I13" s="21" t="s">
        <v>5</v>
      </c>
      <c r="J13" s="21" t="s">
        <v>256</v>
      </c>
      <c r="K13" s="21"/>
      <c r="L13" s="11" t="s">
        <v>270</v>
      </c>
      <c r="P13" s="1" t="s">
        <v>202</v>
      </c>
      <c r="Q13" s="1" t="s">
        <v>203</v>
      </c>
      <c r="R13" s="1" t="s">
        <v>204</v>
      </c>
      <c r="S13" s="1" t="s">
        <v>205</v>
      </c>
      <c r="T13" s="1"/>
      <c r="U13" s="1"/>
    </row>
    <row r="14" spans="1:24" x14ac:dyDescent="0.45">
      <c r="A14" s="21" t="s">
        <v>47</v>
      </c>
      <c r="B14" s="21" t="s">
        <v>81</v>
      </c>
      <c r="C14" s="21" t="s">
        <v>20</v>
      </c>
      <c r="D14" s="21" t="s">
        <v>21</v>
      </c>
      <c r="E14" s="26"/>
      <c r="F14" s="26">
        <v>20</v>
      </c>
      <c r="G14" s="26"/>
      <c r="H14" s="21"/>
      <c r="I14" s="21" t="s">
        <v>5</v>
      </c>
      <c r="J14" s="21" t="s">
        <v>258</v>
      </c>
      <c r="K14" s="21"/>
      <c r="L14" s="11" t="s">
        <v>270</v>
      </c>
      <c r="P14" s="1" t="s">
        <v>202</v>
      </c>
      <c r="Q14" s="1" t="s">
        <v>228</v>
      </c>
      <c r="R14" s="1" t="s">
        <v>233</v>
      </c>
      <c r="S14" s="1" t="s">
        <v>16</v>
      </c>
      <c r="T14" s="1"/>
      <c r="U14" s="1"/>
    </row>
    <row r="15" spans="1:24" x14ac:dyDescent="0.45">
      <c r="A15" s="21" t="s">
        <v>47</v>
      </c>
      <c r="B15" s="21" t="s">
        <v>113</v>
      </c>
      <c r="C15" s="21" t="s">
        <v>38</v>
      </c>
      <c r="D15" s="21" t="s">
        <v>14</v>
      </c>
      <c r="E15" s="26">
        <v>85</v>
      </c>
      <c r="F15" s="26"/>
      <c r="G15" s="26">
        <v>99</v>
      </c>
      <c r="H15" s="21"/>
      <c r="I15" s="21" t="s">
        <v>5</v>
      </c>
      <c r="J15" s="21" t="s">
        <v>5</v>
      </c>
      <c r="K15" s="21"/>
      <c r="L15" s="11" t="s">
        <v>270</v>
      </c>
      <c r="P15" s="1" t="s">
        <v>202</v>
      </c>
      <c r="Q15" s="1" t="s">
        <v>229</v>
      </c>
      <c r="R15" s="1" t="s">
        <v>232</v>
      </c>
      <c r="S15" s="1" t="s">
        <v>199</v>
      </c>
      <c r="T15" s="1"/>
      <c r="U15" s="1"/>
    </row>
    <row r="16" spans="1:24" x14ac:dyDescent="0.45">
      <c r="A16" s="13" t="s">
        <v>47</v>
      </c>
      <c r="B16" s="13" t="s">
        <v>112</v>
      </c>
      <c r="C16" s="13" t="s">
        <v>185</v>
      </c>
      <c r="D16" s="13" t="s">
        <v>16</v>
      </c>
      <c r="E16" s="28"/>
      <c r="F16" s="28">
        <v>1</v>
      </c>
      <c r="G16" s="28"/>
      <c r="H16" s="13"/>
      <c r="I16" s="13" t="s">
        <v>110</v>
      </c>
      <c r="J16" s="13" t="s">
        <v>257</v>
      </c>
      <c r="K16" s="13"/>
      <c r="L16" s="11" t="s">
        <v>270</v>
      </c>
      <c r="P16" s="1" t="s">
        <v>202</v>
      </c>
      <c r="Q16" s="1" t="s">
        <v>312</v>
      </c>
      <c r="R16" s="1" t="s">
        <v>313</v>
      </c>
      <c r="S16" s="1" t="s">
        <v>314</v>
      </c>
      <c r="T16" s="1"/>
      <c r="U16" s="1"/>
      <c r="V16" s="7"/>
    </row>
    <row r="17" spans="1:22" x14ac:dyDescent="0.45">
      <c r="A17" s="1" t="s">
        <v>48</v>
      </c>
      <c r="B17" s="1" t="s">
        <v>82</v>
      </c>
      <c r="C17" s="1" t="s">
        <v>83</v>
      </c>
      <c r="D17" s="1" t="s">
        <v>84</v>
      </c>
      <c r="E17" s="25"/>
      <c r="F17" s="25">
        <v>41</v>
      </c>
      <c r="G17" s="25"/>
      <c r="H17" s="1"/>
      <c r="I17" s="1" t="s">
        <v>5</v>
      </c>
      <c r="J17" s="1" t="s">
        <v>5</v>
      </c>
      <c r="K17" s="1"/>
      <c r="L17" s="11" t="s">
        <v>270</v>
      </c>
      <c r="O17" s="7"/>
      <c r="P17" s="1" t="s">
        <v>230</v>
      </c>
      <c r="Q17" s="1" t="s">
        <v>244</v>
      </c>
      <c r="R17" s="1" t="s">
        <v>231</v>
      </c>
      <c r="S17" s="1" t="s">
        <v>37</v>
      </c>
      <c r="T17" s="1"/>
      <c r="U17" s="1"/>
      <c r="V17" s="7"/>
    </row>
    <row r="18" spans="1:22" x14ac:dyDescent="0.45">
      <c r="A18" s="21" t="s">
        <v>44</v>
      </c>
      <c r="B18" s="21" t="s">
        <v>183</v>
      </c>
      <c r="C18" s="21" t="s">
        <v>22</v>
      </c>
      <c r="D18" s="21" t="s">
        <v>4</v>
      </c>
      <c r="E18" s="26"/>
      <c r="F18" s="26">
        <v>8.8900000000000007E-2</v>
      </c>
      <c r="G18" s="26"/>
      <c r="H18" s="21"/>
      <c r="I18" s="21" t="s">
        <v>110</v>
      </c>
      <c r="J18" s="21" t="s">
        <v>331</v>
      </c>
      <c r="K18" s="21"/>
      <c r="L18" s="11" t="s">
        <v>270</v>
      </c>
      <c r="O18" s="7"/>
      <c r="P18" s="1" t="s">
        <v>230</v>
      </c>
      <c r="Q18" s="1" t="s">
        <v>245</v>
      </c>
      <c r="R18" s="1" t="s">
        <v>246</v>
      </c>
      <c r="S18" s="1" t="s">
        <v>37</v>
      </c>
      <c r="T18" s="1"/>
      <c r="U18" s="1"/>
      <c r="V18" s="7"/>
    </row>
    <row r="19" spans="1:22" x14ac:dyDescent="0.45">
      <c r="A19" s="21" t="s">
        <v>44</v>
      </c>
      <c r="B19" s="21" t="s">
        <v>239</v>
      </c>
      <c r="C19" s="21" t="s">
        <v>23</v>
      </c>
      <c r="D19" s="21" t="s">
        <v>4</v>
      </c>
      <c r="E19" s="26"/>
      <c r="F19" s="26">
        <f>F18+0.5*0.0254</f>
        <v>0.10160000000000001</v>
      </c>
      <c r="G19" s="26"/>
      <c r="H19" s="21"/>
      <c r="I19" s="21" t="s">
        <v>5</v>
      </c>
      <c r="J19" s="21" t="s">
        <v>331</v>
      </c>
      <c r="K19" s="21" t="s">
        <v>216</v>
      </c>
      <c r="L19" s="11" t="s">
        <v>270</v>
      </c>
      <c r="O19" s="7"/>
      <c r="P19" s="1" t="s">
        <v>230</v>
      </c>
      <c r="Q19" s="1" t="s">
        <v>235</v>
      </c>
      <c r="R19" s="1" t="s">
        <v>237</v>
      </c>
      <c r="S19" s="1" t="s">
        <v>37</v>
      </c>
      <c r="T19" s="1"/>
      <c r="U19" s="1"/>
      <c r="V19" s="7"/>
    </row>
    <row r="20" spans="1:22" x14ac:dyDescent="0.45">
      <c r="A20" s="21" t="s">
        <v>44</v>
      </c>
      <c r="B20" s="21" t="s">
        <v>184</v>
      </c>
      <c r="C20" s="21" t="s">
        <v>24</v>
      </c>
      <c r="D20" s="21" t="s">
        <v>4</v>
      </c>
      <c r="E20" s="26"/>
      <c r="F20" s="26">
        <f>F19+0.5*0.0254</f>
        <v>0.11430000000000001</v>
      </c>
      <c r="G20" s="26"/>
      <c r="H20" s="21"/>
      <c r="I20" s="21" t="s">
        <v>5</v>
      </c>
      <c r="J20" s="21" t="s">
        <v>331</v>
      </c>
      <c r="K20" s="21" t="s">
        <v>215</v>
      </c>
      <c r="L20" s="11" t="s">
        <v>270</v>
      </c>
      <c r="O20" s="7"/>
      <c r="P20" s="1" t="s">
        <v>230</v>
      </c>
      <c r="Q20" s="1" t="s">
        <v>236</v>
      </c>
      <c r="R20" s="1" t="s">
        <v>238</v>
      </c>
      <c r="S20" s="1" t="s">
        <v>37</v>
      </c>
      <c r="T20" s="1"/>
      <c r="U20" s="1"/>
      <c r="V20" s="7"/>
    </row>
    <row r="21" spans="1:22" x14ac:dyDescent="0.45">
      <c r="A21" s="13" t="s">
        <v>44</v>
      </c>
      <c r="B21" s="13" t="s">
        <v>149</v>
      </c>
      <c r="C21" s="13" t="s">
        <v>25</v>
      </c>
      <c r="D21" s="13" t="s">
        <v>148</v>
      </c>
      <c r="E21" s="28"/>
      <c r="F21" s="28">
        <v>3</v>
      </c>
      <c r="G21" s="28"/>
      <c r="H21" s="13"/>
      <c r="I21" s="13" t="s">
        <v>110</v>
      </c>
      <c r="J21" s="13" t="s">
        <v>259</v>
      </c>
      <c r="K21" s="13" t="s">
        <v>218</v>
      </c>
      <c r="L21" s="11" t="s">
        <v>270</v>
      </c>
      <c r="O21" s="7"/>
      <c r="P21" s="3" t="s">
        <v>47</v>
      </c>
      <c r="Q21" s="3" t="s">
        <v>200</v>
      </c>
      <c r="R21" s="3" t="s">
        <v>201</v>
      </c>
      <c r="S21" s="3" t="s">
        <v>227</v>
      </c>
      <c r="T21" s="3"/>
      <c r="U21" s="3"/>
      <c r="V21" s="7"/>
    </row>
    <row r="22" spans="1:22" x14ac:dyDescent="0.45">
      <c r="A22" s="13" t="s">
        <v>44</v>
      </c>
      <c r="B22" s="13" t="s">
        <v>190</v>
      </c>
      <c r="C22" s="13" t="s">
        <v>26</v>
      </c>
      <c r="D22" s="13" t="s">
        <v>5</v>
      </c>
      <c r="E22" s="28"/>
      <c r="F22" s="28">
        <v>80</v>
      </c>
      <c r="G22" s="28"/>
      <c r="H22" s="13"/>
      <c r="I22" s="13" t="s">
        <v>110</v>
      </c>
      <c r="J22" s="13" t="s">
        <v>260</v>
      </c>
      <c r="K22" s="13"/>
      <c r="L22" s="11" t="s">
        <v>270</v>
      </c>
      <c r="O22" s="7"/>
      <c r="P22" s="3" t="s">
        <v>47</v>
      </c>
      <c r="Q22" s="3" t="s">
        <v>329</v>
      </c>
      <c r="R22" s="3" t="s">
        <v>250</v>
      </c>
      <c r="S22" s="3" t="s">
        <v>199</v>
      </c>
      <c r="T22" s="37"/>
      <c r="U22" s="37"/>
      <c r="V22" s="7"/>
    </row>
    <row r="23" spans="1:22" x14ac:dyDescent="0.45">
      <c r="A23" s="13" t="s">
        <v>48</v>
      </c>
      <c r="B23" s="13" t="s">
        <v>156</v>
      </c>
      <c r="C23" s="13" t="s">
        <v>27</v>
      </c>
      <c r="D23" s="13" t="s">
        <v>39</v>
      </c>
      <c r="E23" s="28">
        <v>920</v>
      </c>
      <c r="F23" s="28"/>
      <c r="G23" s="28">
        <v>932</v>
      </c>
      <c r="H23" s="13"/>
      <c r="I23" s="13" t="s">
        <v>5</v>
      </c>
      <c r="J23" s="13" t="s">
        <v>261</v>
      </c>
      <c r="K23" s="13" t="s">
        <v>288</v>
      </c>
      <c r="L23" s="11" t="s">
        <v>270</v>
      </c>
      <c r="O23" s="7"/>
      <c r="P23" s="2" t="s">
        <v>47</v>
      </c>
      <c r="Q23" s="2" t="s">
        <v>327</v>
      </c>
      <c r="R23" s="2" t="s">
        <v>251</v>
      </c>
      <c r="S23" s="2" t="s">
        <v>49</v>
      </c>
      <c r="T23" s="5"/>
      <c r="U23" s="5"/>
      <c r="V23" s="7"/>
    </row>
    <row r="24" spans="1:22" x14ac:dyDescent="0.45">
      <c r="A24" s="13" t="s">
        <v>48</v>
      </c>
      <c r="B24" s="13" t="s">
        <v>157</v>
      </c>
      <c r="C24" s="13" t="s">
        <v>28</v>
      </c>
      <c r="D24" s="13" t="s">
        <v>29</v>
      </c>
      <c r="E24" s="28"/>
      <c r="F24" s="28">
        <v>0.2</v>
      </c>
      <c r="G24" s="28"/>
      <c r="H24" s="13"/>
      <c r="I24" s="13" t="s">
        <v>5</v>
      </c>
      <c r="J24" s="13" t="s">
        <v>262</v>
      </c>
      <c r="K24" s="13" t="s">
        <v>289</v>
      </c>
      <c r="L24" s="11" t="s">
        <v>270</v>
      </c>
      <c r="O24" s="7"/>
      <c r="P24" s="3" t="s">
        <v>47</v>
      </c>
      <c r="Q24" s="3" t="s">
        <v>328</v>
      </c>
      <c r="R24" s="3" t="s">
        <v>252</v>
      </c>
      <c r="S24" s="3" t="s">
        <v>234</v>
      </c>
      <c r="T24" s="3"/>
      <c r="U24" s="3"/>
      <c r="V24" s="7"/>
    </row>
    <row r="25" spans="1:22" x14ac:dyDescent="0.45">
      <c r="A25" s="1" t="s">
        <v>48</v>
      </c>
      <c r="B25" s="1" t="s">
        <v>240</v>
      </c>
      <c r="C25" s="1" t="s">
        <v>152</v>
      </c>
      <c r="D25" s="1" t="s">
        <v>150</v>
      </c>
      <c r="E25" s="25"/>
      <c r="F25" s="25">
        <v>1</v>
      </c>
      <c r="G25" s="25"/>
      <c r="H25" s="1"/>
      <c r="I25" s="1" t="s">
        <v>5</v>
      </c>
      <c r="J25" s="20" t="s">
        <v>5</v>
      </c>
      <c r="K25" s="1" t="s">
        <v>217</v>
      </c>
      <c r="L25" s="11" t="s">
        <v>270</v>
      </c>
      <c r="O25" s="7"/>
      <c r="P25" s="13" t="s">
        <v>47</v>
      </c>
      <c r="Q25" s="13" t="s">
        <v>315</v>
      </c>
      <c r="R25" s="13" t="s">
        <v>317</v>
      </c>
      <c r="S25" s="13" t="s">
        <v>41</v>
      </c>
      <c r="T25" s="13"/>
      <c r="U25" s="13"/>
      <c r="V25" s="7"/>
    </row>
    <row r="26" spans="1:22" x14ac:dyDescent="0.45">
      <c r="A26" s="1" t="s">
        <v>48</v>
      </c>
      <c r="B26" s="1" t="s">
        <v>151</v>
      </c>
      <c r="C26" s="1" t="s">
        <v>153</v>
      </c>
      <c r="D26" s="1" t="s">
        <v>154</v>
      </c>
      <c r="E26" s="25"/>
      <c r="F26" s="25">
        <v>50</v>
      </c>
      <c r="G26" s="25"/>
      <c r="H26" s="1"/>
      <c r="I26" s="1" t="s">
        <v>5</v>
      </c>
      <c r="J26" s="20" t="s">
        <v>5</v>
      </c>
      <c r="K26" s="1" t="s">
        <v>217</v>
      </c>
      <c r="L26" s="11" t="s">
        <v>270</v>
      </c>
      <c r="O26" s="7"/>
      <c r="P26" s="13" t="s">
        <v>47</v>
      </c>
      <c r="Q26" s="13" t="s">
        <v>316</v>
      </c>
      <c r="R26" s="13" t="s">
        <v>318</v>
      </c>
      <c r="S26" s="13" t="s">
        <v>227</v>
      </c>
      <c r="T26" s="13"/>
      <c r="U26" s="13"/>
    </row>
    <row r="27" spans="1:22" x14ac:dyDescent="0.45">
      <c r="A27" s="2" t="s">
        <v>46</v>
      </c>
      <c r="B27" s="2" t="s">
        <v>188</v>
      </c>
      <c r="C27" s="2" t="s">
        <v>30</v>
      </c>
      <c r="D27" s="2" t="s">
        <v>16</v>
      </c>
      <c r="E27" s="27" t="s">
        <v>280</v>
      </c>
      <c r="F27" s="27"/>
      <c r="G27" s="27" t="s">
        <v>280</v>
      </c>
      <c r="H27" s="2"/>
      <c r="I27" s="2" t="s">
        <v>110</v>
      </c>
      <c r="J27" s="5" t="s">
        <v>330</v>
      </c>
      <c r="K27" s="2" t="s">
        <v>226</v>
      </c>
      <c r="L27" s="11"/>
      <c r="O27" s="7"/>
      <c r="P27" s="13" t="s">
        <v>47</v>
      </c>
      <c r="Q27" s="13" t="s">
        <v>325</v>
      </c>
      <c r="R27" s="13" t="s">
        <v>319</v>
      </c>
      <c r="S27" s="13" t="s">
        <v>150</v>
      </c>
      <c r="T27" s="13"/>
      <c r="U27" s="13"/>
    </row>
    <row r="28" spans="1:22" x14ac:dyDescent="0.45">
      <c r="A28" s="2" t="s">
        <v>46</v>
      </c>
      <c r="B28" s="2" t="s">
        <v>189</v>
      </c>
      <c r="C28" s="2" t="s">
        <v>31</v>
      </c>
      <c r="D28" s="2" t="s">
        <v>265</v>
      </c>
      <c r="E28" s="27" t="s">
        <v>280</v>
      </c>
      <c r="F28" s="27"/>
      <c r="G28" s="27" t="s">
        <v>280</v>
      </c>
      <c r="H28" s="2"/>
      <c r="I28" s="2" t="s">
        <v>110</v>
      </c>
      <c r="J28" s="5" t="s">
        <v>330</v>
      </c>
      <c r="K28" s="2" t="s">
        <v>266</v>
      </c>
      <c r="L28" s="11"/>
      <c r="O28" s="7"/>
      <c r="P28" s="13" t="s">
        <v>47</v>
      </c>
      <c r="Q28" s="13" t="s">
        <v>326</v>
      </c>
      <c r="R28" s="13" t="s">
        <v>232</v>
      </c>
      <c r="S28" s="13" t="s">
        <v>199</v>
      </c>
      <c r="T28" s="13"/>
      <c r="U28" s="13"/>
    </row>
    <row r="29" spans="1:22" x14ac:dyDescent="0.45">
      <c r="A29" s="13" t="s">
        <v>158</v>
      </c>
      <c r="B29" s="13" t="s">
        <v>167</v>
      </c>
      <c r="C29" s="13" t="s">
        <v>166</v>
      </c>
      <c r="D29" s="13" t="s">
        <v>168</v>
      </c>
      <c r="E29" s="28">
        <v>55</v>
      </c>
      <c r="F29" s="28"/>
      <c r="G29" s="28">
        <v>62</v>
      </c>
      <c r="H29" s="13"/>
      <c r="I29" s="13" t="s">
        <v>110</v>
      </c>
      <c r="J29" s="13" t="s">
        <v>332</v>
      </c>
      <c r="K29" s="13"/>
      <c r="L29" s="11" t="s">
        <v>270</v>
      </c>
      <c r="P29" s="3" t="s">
        <v>47</v>
      </c>
      <c r="Q29" s="3" t="s">
        <v>315</v>
      </c>
      <c r="R29" s="3" t="s">
        <v>321</v>
      </c>
      <c r="S29" s="3" t="s">
        <v>41</v>
      </c>
      <c r="T29" s="3"/>
      <c r="U29" s="3"/>
    </row>
    <row r="30" spans="1:22" x14ac:dyDescent="0.45">
      <c r="A30" s="13" t="s">
        <v>158</v>
      </c>
      <c r="B30" s="13" t="s">
        <v>169</v>
      </c>
      <c r="C30" s="13" t="s">
        <v>170</v>
      </c>
      <c r="D30" s="13" t="s">
        <v>107</v>
      </c>
      <c r="E30" s="28">
        <v>0.26</v>
      </c>
      <c r="F30" s="28"/>
      <c r="G30" s="28">
        <v>0.4</v>
      </c>
      <c r="H30" s="13"/>
      <c r="I30" s="13" t="s">
        <v>110</v>
      </c>
      <c r="J30" s="13" t="s">
        <v>332</v>
      </c>
      <c r="K30" s="13"/>
      <c r="L30" s="11" t="s">
        <v>270</v>
      </c>
      <c r="P30" s="3" t="s">
        <v>47</v>
      </c>
      <c r="Q30" s="3" t="s">
        <v>316</v>
      </c>
      <c r="R30" s="3" t="s">
        <v>322</v>
      </c>
      <c r="S30" s="3" t="s">
        <v>227</v>
      </c>
      <c r="T30" s="3"/>
      <c r="U30" s="3"/>
      <c r="V30" s="7"/>
    </row>
    <row r="31" spans="1:22" x14ac:dyDescent="0.45">
      <c r="A31" s="13" t="s">
        <v>158</v>
      </c>
      <c r="B31" s="13" t="s">
        <v>171</v>
      </c>
      <c r="C31" s="13" t="s">
        <v>172</v>
      </c>
      <c r="D31" s="13" t="s">
        <v>173</v>
      </c>
      <c r="E31" s="28">
        <v>0.216</v>
      </c>
      <c r="F31" s="28"/>
      <c r="G31" s="28">
        <v>0.63700000000000001</v>
      </c>
      <c r="H31" s="13"/>
      <c r="I31" s="13" t="s">
        <v>110</v>
      </c>
      <c r="J31" s="13" t="s">
        <v>333</v>
      </c>
      <c r="K31" s="13"/>
      <c r="L31" s="11" t="s">
        <v>270</v>
      </c>
      <c r="P31" s="3" t="s">
        <v>47</v>
      </c>
      <c r="Q31" s="3" t="s">
        <v>325</v>
      </c>
      <c r="R31" s="3" t="s">
        <v>323</v>
      </c>
      <c r="S31" s="3" t="s">
        <v>150</v>
      </c>
      <c r="T31" s="3"/>
      <c r="U31" s="3"/>
    </row>
    <row r="32" spans="1:22" x14ac:dyDescent="0.45">
      <c r="A32" s="13" t="s">
        <v>158</v>
      </c>
      <c r="B32" s="13" t="s">
        <v>174</v>
      </c>
      <c r="C32" s="13" t="s">
        <v>175</v>
      </c>
      <c r="D32" s="13" t="s">
        <v>173</v>
      </c>
      <c r="E32" s="28" t="s">
        <v>278</v>
      </c>
      <c r="F32" s="28"/>
      <c r="G32" s="28" t="s">
        <v>279</v>
      </c>
      <c r="H32" s="13"/>
      <c r="I32" s="13" t="s">
        <v>110</v>
      </c>
      <c r="J32" s="13" t="s">
        <v>333</v>
      </c>
      <c r="K32" s="13"/>
      <c r="L32" s="11" t="s">
        <v>270</v>
      </c>
      <c r="P32" s="3" t="s">
        <v>47</v>
      </c>
      <c r="Q32" s="3" t="s">
        <v>326</v>
      </c>
      <c r="R32" s="3" t="s">
        <v>324</v>
      </c>
      <c r="S32" s="3" t="s">
        <v>199</v>
      </c>
      <c r="T32" s="3"/>
      <c r="U32" s="3"/>
    </row>
    <row r="33" spans="1:21" x14ac:dyDescent="0.45">
      <c r="A33" s="13" t="s">
        <v>158</v>
      </c>
      <c r="B33" s="13" t="s">
        <v>176</v>
      </c>
      <c r="C33" s="13" t="s">
        <v>177</v>
      </c>
      <c r="D33" s="13" t="s">
        <v>35</v>
      </c>
      <c r="E33" s="28">
        <v>258</v>
      </c>
      <c r="F33" s="28"/>
      <c r="G33" s="28">
        <v>338</v>
      </c>
      <c r="H33" s="13"/>
      <c r="I33" s="13" t="s">
        <v>110</v>
      </c>
      <c r="J33" s="14" t="s">
        <v>334</v>
      </c>
      <c r="K33" s="13"/>
      <c r="L33" s="11" t="s">
        <v>270</v>
      </c>
    </row>
    <row r="34" spans="1:21" x14ac:dyDescent="0.45">
      <c r="A34" s="13" t="s">
        <v>158</v>
      </c>
      <c r="B34" s="13" t="s">
        <v>178</v>
      </c>
      <c r="C34" s="13" t="s">
        <v>179</v>
      </c>
      <c r="D34" s="13" t="s">
        <v>35</v>
      </c>
      <c r="E34" s="28">
        <v>-20</v>
      </c>
      <c r="F34" s="28"/>
      <c r="G34" s="28">
        <v>20</v>
      </c>
      <c r="H34" s="13"/>
      <c r="I34" s="13" t="s">
        <v>110</v>
      </c>
      <c r="J34" s="14" t="s">
        <v>334</v>
      </c>
      <c r="K34" s="13"/>
      <c r="L34" s="11" t="s">
        <v>270</v>
      </c>
      <c r="P34" s="7"/>
      <c r="Q34" s="7"/>
      <c r="R34" s="7"/>
      <c r="S34" s="11"/>
      <c r="T34" s="7"/>
      <c r="U34" s="7"/>
    </row>
    <row r="35" spans="1:21" x14ac:dyDescent="0.45">
      <c r="A35" s="2" t="s">
        <v>158</v>
      </c>
      <c r="B35" s="2" t="s">
        <v>191</v>
      </c>
      <c r="C35" s="2" t="s">
        <v>194</v>
      </c>
      <c r="D35" s="2" t="s">
        <v>197</v>
      </c>
      <c r="E35" s="27" t="s">
        <v>280</v>
      </c>
      <c r="F35" s="27"/>
      <c r="G35" s="27" t="s">
        <v>280</v>
      </c>
      <c r="H35" s="2"/>
      <c r="I35" s="2" t="s">
        <v>110</v>
      </c>
      <c r="J35" s="5" t="s">
        <v>5</v>
      </c>
      <c r="K35" s="2" t="s">
        <v>225</v>
      </c>
      <c r="L35" s="11" t="s">
        <v>270</v>
      </c>
    </row>
    <row r="36" spans="1:21" x14ac:dyDescent="0.45">
      <c r="A36" s="2" t="s">
        <v>158</v>
      </c>
      <c r="B36" s="2" t="s">
        <v>192</v>
      </c>
      <c r="C36" s="2" t="s">
        <v>195</v>
      </c>
      <c r="D36" s="2" t="s">
        <v>197</v>
      </c>
      <c r="E36" s="27" t="s">
        <v>280</v>
      </c>
      <c r="F36" s="27"/>
      <c r="G36" s="27" t="s">
        <v>280</v>
      </c>
      <c r="H36" s="2"/>
      <c r="I36" s="2" t="s">
        <v>110</v>
      </c>
      <c r="J36" s="5" t="s">
        <v>5</v>
      </c>
      <c r="K36" s="16" t="s">
        <v>223</v>
      </c>
      <c r="L36" s="11" t="s">
        <v>270</v>
      </c>
    </row>
    <row r="37" spans="1:21" x14ac:dyDescent="0.45">
      <c r="A37" s="2" t="s">
        <v>158</v>
      </c>
      <c r="B37" s="2" t="s">
        <v>193</v>
      </c>
      <c r="C37" s="2" t="s">
        <v>196</v>
      </c>
      <c r="D37" s="2" t="s">
        <v>197</v>
      </c>
      <c r="E37" s="27" t="s">
        <v>280</v>
      </c>
      <c r="F37" s="27"/>
      <c r="G37" s="27" t="s">
        <v>280</v>
      </c>
      <c r="H37" s="2"/>
      <c r="I37" s="2" t="s">
        <v>110</v>
      </c>
      <c r="J37" s="5" t="s">
        <v>5</v>
      </c>
      <c r="K37" s="17" t="s">
        <v>224</v>
      </c>
      <c r="L37" s="11" t="s">
        <v>270</v>
      </c>
    </row>
    <row r="38" spans="1:21" x14ac:dyDescent="0.45">
      <c r="A38" s="21" t="s">
        <v>44</v>
      </c>
      <c r="B38" s="21" t="s">
        <v>145</v>
      </c>
      <c r="C38" s="21" t="s">
        <v>32</v>
      </c>
      <c r="D38" s="21" t="s">
        <v>4</v>
      </c>
      <c r="E38" s="26">
        <v>50</v>
      </c>
      <c r="F38" s="26"/>
      <c r="G38" s="26">
        <v>1000</v>
      </c>
      <c r="H38" s="21"/>
      <c r="I38" s="21" t="s">
        <v>110</v>
      </c>
      <c r="J38" s="23" t="s">
        <v>5</v>
      </c>
      <c r="K38" s="21"/>
      <c r="L38" s="11" t="s">
        <v>270</v>
      </c>
    </row>
    <row r="39" spans="1:21" x14ac:dyDescent="0.45">
      <c r="A39" s="21" t="s">
        <v>44</v>
      </c>
      <c r="B39" s="21" t="s">
        <v>144</v>
      </c>
      <c r="C39" s="21" t="s">
        <v>33</v>
      </c>
      <c r="D39" s="21" t="s">
        <v>4</v>
      </c>
      <c r="E39" s="26"/>
      <c r="F39" s="26">
        <v>1113.9000000000001</v>
      </c>
      <c r="G39" s="26"/>
      <c r="H39" s="21"/>
      <c r="I39" s="21" t="s">
        <v>269</v>
      </c>
      <c r="J39" s="23" t="s">
        <v>273</v>
      </c>
      <c r="K39" s="21"/>
      <c r="L39" s="11" t="s">
        <v>270</v>
      </c>
    </row>
    <row r="40" spans="1:21" x14ac:dyDescent="0.45">
      <c r="A40" s="21" t="s">
        <v>44</v>
      </c>
      <c r="B40" s="21" t="s">
        <v>143</v>
      </c>
      <c r="C40" s="21" t="s">
        <v>34</v>
      </c>
      <c r="D40" s="21" t="s">
        <v>35</v>
      </c>
      <c r="E40" s="26"/>
      <c r="F40" s="26">
        <v>1.833</v>
      </c>
      <c r="G40" s="26"/>
      <c r="H40" s="21"/>
      <c r="I40" s="21" t="s">
        <v>110</v>
      </c>
      <c r="J40" s="23" t="s">
        <v>273</v>
      </c>
      <c r="K40" s="21"/>
      <c r="L40" s="11" t="s">
        <v>270</v>
      </c>
    </row>
    <row r="41" spans="1:21" x14ac:dyDescent="0.45">
      <c r="A41" s="21" t="s">
        <v>44</v>
      </c>
      <c r="B41" s="21" t="s">
        <v>142</v>
      </c>
      <c r="C41" s="21" t="s">
        <v>36</v>
      </c>
      <c r="D41" s="21" t="s">
        <v>35</v>
      </c>
      <c r="E41" s="26"/>
      <c r="F41" s="26">
        <v>0.438</v>
      </c>
      <c r="G41" s="26"/>
      <c r="H41" s="21"/>
      <c r="I41" s="21" t="s">
        <v>110</v>
      </c>
      <c r="J41" s="23" t="s">
        <v>273</v>
      </c>
      <c r="K41" s="21"/>
      <c r="L41" s="11" t="s">
        <v>270</v>
      </c>
    </row>
    <row r="42" spans="1:21" x14ac:dyDescent="0.45">
      <c r="A42" s="21" t="s">
        <v>44</v>
      </c>
      <c r="B42" s="21" t="s">
        <v>141</v>
      </c>
      <c r="C42" s="21" t="s">
        <v>130</v>
      </c>
      <c r="D42" s="21" t="s">
        <v>35</v>
      </c>
      <c r="E42" s="26">
        <v>-10</v>
      </c>
      <c r="F42" s="26"/>
      <c r="G42" s="26">
        <v>10</v>
      </c>
      <c r="H42" s="21"/>
      <c r="I42" s="21" t="s">
        <v>110</v>
      </c>
      <c r="J42" s="23" t="s">
        <v>5</v>
      </c>
      <c r="K42" s="21"/>
      <c r="L42" s="11" t="s">
        <v>270</v>
      </c>
    </row>
    <row r="43" spans="1:21" x14ac:dyDescent="0.45">
      <c r="A43" s="21" t="s">
        <v>44</v>
      </c>
      <c r="B43" s="21" t="s">
        <v>140</v>
      </c>
      <c r="C43" s="21" t="s">
        <v>131</v>
      </c>
      <c r="D43" s="21" t="s">
        <v>146</v>
      </c>
      <c r="E43" s="26">
        <v>1</v>
      </c>
      <c r="F43" s="26"/>
      <c r="G43" s="26">
        <v>4</v>
      </c>
      <c r="H43" s="21"/>
      <c r="I43" s="21" t="s">
        <v>110</v>
      </c>
      <c r="J43" s="23" t="s">
        <v>5</v>
      </c>
      <c r="K43" s="21"/>
      <c r="L43" s="11" t="s">
        <v>270</v>
      </c>
    </row>
    <row r="44" spans="1:21" x14ac:dyDescent="0.45">
      <c r="A44" s="21" t="s">
        <v>44</v>
      </c>
      <c r="B44" s="21" t="s">
        <v>139</v>
      </c>
      <c r="C44" s="21" t="s">
        <v>132</v>
      </c>
      <c r="D44" s="21" t="s">
        <v>35</v>
      </c>
      <c r="E44" s="26">
        <v>-5</v>
      </c>
      <c r="F44" s="26"/>
      <c r="G44" s="26">
        <v>5</v>
      </c>
      <c r="H44" s="21"/>
      <c r="I44" s="21" t="s">
        <v>110</v>
      </c>
      <c r="J44" s="23" t="s">
        <v>5</v>
      </c>
      <c r="K44" s="21"/>
      <c r="L44" s="11" t="s">
        <v>270</v>
      </c>
    </row>
    <row r="45" spans="1:21" x14ac:dyDescent="0.45">
      <c r="A45" s="21" t="s">
        <v>44</v>
      </c>
      <c r="B45" s="21" t="s">
        <v>138</v>
      </c>
      <c r="C45" s="21" t="s">
        <v>133</v>
      </c>
      <c r="D45" s="21" t="s">
        <v>35</v>
      </c>
      <c r="E45" s="26">
        <v>0.8</v>
      </c>
      <c r="F45" s="26"/>
      <c r="G45" s="26">
        <v>1.1000000000000001</v>
      </c>
      <c r="H45" s="21"/>
      <c r="I45" s="21" t="s">
        <v>110</v>
      </c>
      <c r="J45" s="23" t="s">
        <v>5</v>
      </c>
      <c r="K45" s="21"/>
      <c r="L45" s="11" t="s">
        <v>270</v>
      </c>
    </row>
    <row r="46" spans="1:21" x14ac:dyDescent="0.45">
      <c r="A46" s="21" t="s">
        <v>44</v>
      </c>
      <c r="B46" s="21" t="s">
        <v>137</v>
      </c>
      <c r="C46" s="21" t="s">
        <v>134</v>
      </c>
      <c r="D46" s="21" t="s">
        <v>35</v>
      </c>
      <c r="E46" s="26"/>
      <c r="F46" s="26" t="s">
        <v>281</v>
      </c>
      <c r="G46" s="26"/>
      <c r="H46" s="21"/>
      <c r="I46" s="21" t="s">
        <v>110</v>
      </c>
      <c r="J46" s="23" t="s">
        <v>5</v>
      </c>
      <c r="K46" s="21"/>
      <c r="L46" s="11" t="s">
        <v>270</v>
      </c>
    </row>
    <row r="47" spans="1:21" x14ac:dyDescent="0.45">
      <c r="A47" s="21" t="s">
        <v>44</v>
      </c>
      <c r="B47" s="21" t="s">
        <v>136</v>
      </c>
      <c r="C47" s="21" t="s">
        <v>135</v>
      </c>
      <c r="D47" s="21" t="s">
        <v>147</v>
      </c>
      <c r="E47" s="26">
        <v>1</v>
      </c>
      <c r="F47" s="26"/>
      <c r="G47" s="26">
        <v>6</v>
      </c>
      <c r="H47" s="21"/>
      <c r="I47" s="21" t="s">
        <v>110</v>
      </c>
      <c r="J47" s="23" t="s">
        <v>5</v>
      </c>
      <c r="K47" s="21"/>
      <c r="L47" s="11" t="s">
        <v>270</v>
      </c>
    </row>
    <row r="48" spans="1:21" x14ac:dyDescent="0.45">
      <c r="A48" s="13" t="s">
        <v>45</v>
      </c>
      <c r="B48" s="13" t="s">
        <v>126</v>
      </c>
      <c r="C48" s="13" t="s">
        <v>114</v>
      </c>
      <c r="D48" s="13" t="s">
        <v>37</v>
      </c>
      <c r="E48" s="28">
        <v>0</v>
      </c>
      <c r="F48" s="28"/>
      <c r="G48" s="28">
        <v>35</v>
      </c>
      <c r="H48" s="13"/>
      <c r="I48" s="13" t="s">
        <v>110</v>
      </c>
      <c r="J48" s="14" t="s">
        <v>335</v>
      </c>
      <c r="K48" s="13"/>
      <c r="L48" s="11" t="s">
        <v>270</v>
      </c>
    </row>
    <row r="49" spans="1:27" x14ac:dyDescent="0.45">
      <c r="A49" s="13" t="s">
        <v>45</v>
      </c>
      <c r="B49" s="13" t="s">
        <v>127</v>
      </c>
      <c r="C49" s="13" t="s">
        <v>117</v>
      </c>
      <c r="D49" s="13" t="s">
        <v>4</v>
      </c>
      <c r="E49" s="28">
        <v>150</v>
      </c>
      <c r="F49" s="28"/>
      <c r="G49" s="28">
        <v>1500</v>
      </c>
      <c r="H49" s="13"/>
      <c r="I49" s="13" t="s">
        <v>110</v>
      </c>
      <c r="J49" s="14" t="s">
        <v>335</v>
      </c>
      <c r="K49" s="13"/>
      <c r="L49" s="11" t="s">
        <v>270</v>
      </c>
    </row>
    <row r="50" spans="1:27" x14ac:dyDescent="0.45">
      <c r="A50" s="13" t="s">
        <v>45</v>
      </c>
      <c r="B50" s="13" t="s">
        <v>128</v>
      </c>
      <c r="C50" s="13" t="s">
        <v>115</v>
      </c>
      <c r="D50" s="13" t="s">
        <v>35</v>
      </c>
      <c r="E50" s="28"/>
      <c r="F50" s="28">
        <v>96</v>
      </c>
      <c r="G50" s="28" t="s">
        <v>282</v>
      </c>
      <c r="H50" s="13"/>
      <c r="I50" s="13" t="s">
        <v>284</v>
      </c>
      <c r="J50" s="14" t="s">
        <v>335</v>
      </c>
      <c r="K50" s="13"/>
      <c r="L50" s="11" t="s">
        <v>270</v>
      </c>
    </row>
    <row r="51" spans="1:27" x14ac:dyDescent="0.45">
      <c r="A51" s="13" t="s">
        <v>45</v>
      </c>
      <c r="B51" s="13" t="s">
        <v>129</v>
      </c>
      <c r="C51" s="13" t="s">
        <v>116</v>
      </c>
      <c r="D51" s="13" t="s">
        <v>35</v>
      </c>
      <c r="E51" s="28"/>
      <c r="F51" s="28">
        <v>80</v>
      </c>
      <c r="G51" s="28" t="s">
        <v>283</v>
      </c>
      <c r="H51" s="13"/>
      <c r="I51" s="13" t="s">
        <v>284</v>
      </c>
      <c r="J51" s="14" t="s">
        <v>335</v>
      </c>
      <c r="K51" s="13"/>
      <c r="L51" s="11" t="s">
        <v>270</v>
      </c>
    </row>
    <row r="52" spans="1:27" x14ac:dyDescent="0.45">
      <c r="A52" s="13" t="s">
        <v>45</v>
      </c>
      <c r="B52" s="13" t="s">
        <v>126</v>
      </c>
      <c r="C52" s="13" t="s">
        <v>118</v>
      </c>
      <c r="D52" s="13" t="s">
        <v>37</v>
      </c>
      <c r="E52" s="28">
        <v>0</v>
      </c>
      <c r="F52" s="28"/>
      <c r="G52" s="28">
        <v>60</v>
      </c>
      <c r="H52" s="13"/>
      <c r="I52" s="13" t="s">
        <v>110</v>
      </c>
      <c r="J52" s="14" t="s">
        <v>335</v>
      </c>
      <c r="K52" s="13"/>
      <c r="L52" s="11" t="s">
        <v>270</v>
      </c>
    </row>
    <row r="53" spans="1:27" x14ac:dyDescent="0.45">
      <c r="A53" s="13" t="s">
        <v>45</v>
      </c>
      <c r="B53" s="13" t="s">
        <v>127</v>
      </c>
      <c r="C53" s="13" t="s">
        <v>119</v>
      </c>
      <c r="D53" s="13" t="s">
        <v>4</v>
      </c>
      <c r="E53" s="28">
        <v>150</v>
      </c>
      <c r="F53" s="28"/>
      <c r="G53" s="28">
        <v>1500</v>
      </c>
      <c r="H53" s="13"/>
      <c r="I53" s="13" t="s">
        <v>110</v>
      </c>
      <c r="J53" s="14" t="s">
        <v>335</v>
      </c>
      <c r="K53" s="13"/>
      <c r="L53" s="11" t="s">
        <v>270</v>
      </c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45">
      <c r="A54" s="13" t="s">
        <v>45</v>
      </c>
      <c r="B54" s="13" t="s">
        <v>128</v>
      </c>
      <c r="C54" s="13" t="s">
        <v>120</v>
      </c>
      <c r="D54" s="13" t="s">
        <v>35</v>
      </c>
      <c r="E54" s="28"/>
      <c r="F54" s="28">
        <v>185</v>
      </c>
      <c r="G54" s="28" t="s">
        <v>282</v>
      </c>
      <c r="H54" s="13"/>
      <c r="I54" s="13" t="s">
        <v>284</v>
      </c>
      <c r="J54" s="14" t="s">
        <v>335</v>
      </c>
      <c r="K54" s="13"/>
      <c r="L54" s="11" t="s">
        <v>270</v>
      </c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45">
      <c r="A55" s="13" t="s">
        <v>45</v>
      </c>
      <c r="B55" s="13" t="s">
        <v>129</v>
      </c>
      <c r="C55" s="13" t="s">
        <v>121</v>
      </c>
      <c r="D55" s="13" t="s">
        <v>35</v>
      </c>
      <c r="E55" s="28"/>
      <c r="F55" s="28">
        <v>48</v>
      </c>
      <c r="G55" s="28" t="s">
        <v>283</v>
      </c>
      <c r="H55" s="13"/>
      <c r="I55" s="13" t="s">
        <v>284</v>
      </c>
      <c r="J55" s="14" t="s">
        <v>335</v>
      </c>
      <c r="K55" s="13"/>
      <c r="L55" s="11" t="s">
        <v>270</v>
      </c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45">
      <c r="A56" s="13" t="s">
        <v>45</v>
      </c>
      <c r="B56" s="13" t="s">
        <v>126</v>
      </c>
      <c r="C56" s="13" t="s">
        <v>122</v>
      </c>
      <c r="D56" s="13" t="s">
        <v>37</v>
      </c>
      <c r="E56" s="28">
        <v>0</v>
      </c>
      <c r="F56" s="28"/>
      <c r="G56" s="28">
        <v>15</v>
      </c>
      <c r="H56" s="13"/>
      <c r="I56" s="13" t="s">
        <v>110</v>
      </c>
      <c r="J56" s="14" t="s">
        <v>335</v>
      </c>
      <c r="K56" s="13"/>
      <c r="L56" s="11" t="s">
        <v>270</v>
      </c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45">
      <c r="A57" s="13" t="s">
        <v>45</v>
      </c>
      <c r="B57" s="13" t="s">
        <v>127</v>
      </c>
      <c r="C57" s="13" t="s">
        <v>123</v>
      </c>
      <c r="D57" s="13" t="s">
        <v>4</v>
      </c>
      <c r="E57" s="28">
        <v>150</v>
      </c>
      <c r="F57" s="28"/>
      <c r="G57" s="28">
        <v>1500</v>
      </c>
      <c r="H57" s="13"/>
      <c r="I57" s="13" t="s">
        <v>110</v>
      </c>
      <c r="J57" s="14" t="s">
        <v>335</v>
      </c>
      <c r="K57" s="13"/>
      <c r="L57" s="11" t="s">
        <v>270</v>
      </c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45">
      <c r="A58" s="13" t="s">
        <v>45</v>
      </c>
      <c r="B58" s="13" t="s">
        <v>128</v>
      </c>
      <c r="C58" s="13" t="s">
        <v>124</v>
      </c>
      <c r="D58" s="13" t="s">
        <v>35</v>
      </c>
      <c r="E58" s="28"/>
      <c r="F58" s="28">
        <v>35</v>
      </c>
      <c r="G58" s="28" t="s">
        <v>282</v>
      </c>
      <c r="H58" s="13"/>
      <c r="I58" s="13" t="s">
        <v>284</v>
      </c>
      <c r="J58" s="14" t="s">
        <v>335</v>
      </c>
      <c r="K58" s="13"/>
      <c r="L58" s="11" t="s">
        <v>270</v>
      </c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45">
      <c r="A59" s="13" t="s">
        <v>45</v>
      </c>
      <c r="B59" s="13" t="s">
        <v>129</v>
      </c>
      <c r="C59" s="13" t="s">
        <v>125</v>
      </c>
      <c r="D59" s="13" t="s">
        <v>35</v>
      </c>
      <c r="E59" s="28"/>
      <c r="F59" s="28">
        <v>64</v>
      </c>
      <c r="G59" s="28" t="s">
        <v>283</v>
      </c>
      <c r="H59" s="13"/>
      <c r="I59" s="13" t="s">
        <v>284</v>
      </c>
      <c r="J59" s="14" t="s">
        <v>335</v>
      </c>
      <c r="K59" s="13"/>
      <c r="L59" s="11" t="s">
        <v>270</v>
      </c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45">
      <c r="A60" s="13" t="s">
        <v>45</v>
      </c>
      <c r="B60" s="13" t="s">
        <v>198</v>
      </c>
      <c r="C60" s="13" t="s">
        <v>54</v>
      </c>
      <c r="D60" s="14" t="s">
        <v>5</v>
      </c>
      <c r="E60" s="28">
        <v>20</v>
      </c>
      <c r="F60" s="28"/>
      <c r="G60" s="28">
        <v>45</v>
      </c>
      <c r="H60" s="13"/>
      <c r="I60" s="13" t="s">
        <v>110</v>
      </c>
      <c r="J60" s="14" t="s">
        <v>335</v>
      </c>
      <c r="K60" s="13"/>
      <c r="L60" s="11" t="s">
        <v>270</v>
      </c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45">
      <c r="A61" s="13" t="s">
        <v>45</v>
      </c>
      <c r="B61" s="13" t="s">
        <v>249</v>
      </c>
      <c r="C61" s="13" t="s">
        <v>55</v>
      </c>
      <c r="D61" s="13" t="s">
        <v>16</v>
      </c>
      <c r="E61" s="28">
        <v>1</v>
      </c>
      <c r="F61" s="28"/>
      <c r="G61" s="28">
        <v>6</v>
      </c>
      <c r="H61" s="13"/>
      <c r="I61" s="13" t="s">
        <v>110</v>
      </c>
      <c r="J61" s="14" t="s">
        <v>335</v>
      </c>
      <c r="K61" s="13"/>
      <c r="L61" s="11" t="s">
        <v>270</v>
      </c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s="12" customFormat="1" x14ac:dyDescent="0.45">
      <c r="A62" s="13" t="s">
        <v>57</v>
      </c>
      <c r="B62" s="13" t="s">
        <v>111</v>
      </c>
      <c r="C62" s="13" t="s">
        <v>56</v>
      </c>
      <c r="D62" s="13" t="s">
        <v>4</v>
      </c>
      <c r="E62" s="31">
        <v>1E-8</v>
      </c>
      <c r="F62" s="28"/>
      <c r="G62" s="31">
        <v>1E-4</v>
      </c>
      <c r="H62" s="13"/>
      <c r="I62" s="13" t="s">
        <v>110</v>
      </c>
      <c r="J62" s="14" t="s">
        <v>336</v>
      </c>
      <c r="K62" s="13" t="s">
        <v>286</v>
      </c>
      <c r="L62" s="11"/>
      <c r="M62"/>
      <c r="N62"/>
      <c r="O62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s="12" customFormat="1" x14ac:dyDescent="0.45">
      <c r="A63" s="13" t="s">
        <v>57</v>
      </c>
      <c r="B63" s="13" t="s">
        <v>58</v>
      </c>
      <c r="C63" s="32" t="s">
        <v>100</v>
      </c>
      <c r="D63" s="33" t="s">
        <v>107</v>
      </c>
      <c r="E63" s="28">
        <v>0</v>
      </c>
      <c r="F63" s="28">
        <v>0.6</v>
      </c>
      <c r="G63" s="28">
        <v>2</v>
      </c>
      <c r="H63" s="13"/>
      <c r="I63" s="13" t="s">
        <v>285</v>
      </c>
      <c r="J63" s="14" t="s">
        <v>336</v>
      </c>
      <c r="K63" s="13" t="s">
        <v>286</v>
      </c>
      <c r="L63" s="1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s="12" customFormat="1" x14ac:dyDescent="0.45">
      <c r="A64" s="13" t="s">
        <v>57</v>
      </c>
      <c r="B64" s="13" t="s">
        <v>59</v>
      </c>
      <c r="C64" s="34" t="s">
        <v>101</v>
      </c>
      <c r="D64" s="33" t="s">
        <v>106</v>
      </c>
      <c r="E64" s="35">
        <v>2.0000000000000001E-9</v>
      </c>
      <c r="F64" s="36"/>
      <c r="G64" s="35">
        <v>9.9999999999999995E-8</v>
      </c>
      <c r="H64" s="13"/>
      <c r="I64" s="32" t="s">
        <v>284</v>
      </c>
      <c r="J64" s="14" t="s">
        <v>336</v>
      </c>
      <c r="K64" s="13" t="s">
        <v>286</v>
      </c>
      <c r="L64" s="1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15" s="12" customFormat="1" x14ac:dyDescent="0.45">
      <c r="A65" s="13" t="s">
        <v>57</v>
      </c>
      <c r="B65" s="13" t="s">
        <v>60</v>
      </c>
      <c r="C65" s="32" t="s">
        <v>105</v>
      </c>
      <c r="D65" s="33" t="s">
        <v>107</v>
      </c>
      <c r="E65" s="28">
        <v>0</v>
      </c>
      <c r="F65" s="28"/>
      <c r="G65" s="28">
        <v>0.8</v>
      </c>
      <c r="H65" s="13"/>
      <c r="I65" s="32" t="s">
        <v>284</v>
      </c>
      <c r="J65" s="14" t="s">
        <v>336</v>
      </c>
      <c r="K65" s="13" t="s">
        <v>286</v>
      </c>
      <c r="L65" s="11"/>
    </row>
    <row r="66" spans="1:15" s="12" customFormat="1" x14ac:dyDescent="0.45">
      <c r="A66" s="13" t="s">
        <v>57</v>
      </c>
      <c r="B66" s="13" t="s">
        <v>61</v>
      </c>
      <c r="C66" s="32" t="s">
        <v>104</v>
      </c>
      <c r="D66" s="33" t="s">
        <v>5</v>
      </c>
      <c r="E66" s="28">
        <v>0.999</v>
      </c>
      <c r="F66" s="28"/>
      <c r="G66" s="28">
        <v>1.0009999999999999</v>
      </c>
      <c r="H66" s="13"/>
      <c r="I66" s="32" t="s">
        <v>110</v>
      </c>
      <c r="J66" s="14" t="s">
        <v>336</v>
      </c>
      <c r="K66" s="13" t="s">
        <v>286</v>
      </c>
      <c r="L66" s="11"/>
    </row>
    <row r="67" spans="1:15" s="12" customFormat="1" x14ac:dyDescent="0.45">
      <c r="A67" s="13" t="s">
        <v>57</v>
      </c>
      <c r="B67" s="13" t="s">
        <v>62</v>
      </c>
      <c r="C67" s="32" t="s">
        <v>102</v>
      </c>
      <c r="D67" s="33" t="s">
        <v>107</v>
      </c>
      <c r="E67" s="28">
        <f>10^-3</f>
        <v>1E-3</v>
      </c>
      <c r="F67" s="28"/>
      <c r="G67" s="28">
        <f>10^-1.2</f>
        <v>6.3095734448019317E-2</v>
      </c>
      <c r="H67" s="13"/>
      <c r="I67" s="32" t="s">
        <v>109</v>
      </c>
      <c r="J67" s="14" t="s">
        <v>336</v>
      </c>
      <c r="K67" s="13" t="s">
        <v>286</v>
      </c>
      <c r="L67" s="11" t="s">
        <v>270</v>
      </c>
    </row>
    <row r="68" spans="1:15" s="12" customFormat="1" x14ac:dyDescent="0.45">
      <c r="A68" s="13" t="s">
        <v>57</v>
      </c>
      <c r="B68" s="13" t="s">
        <v>63</v>
      </c>
      <c r="C68" s="32" t="s">
        <v>103</v>
      </c>
      <c r="D68" s="33" t="s">
        <v>5</v>
      </c>
      <c r="E68" s="28"/>
      <c r="F68" s="28">
        <v>1</v>
      </c>
      <c r="G68" s="28"/>
      <c r="H68" s="13"/>
      <c r="I68" s="32" t="s">
        <v>110</v>
      </c>
      <c r="J68" s="14" t="s">
        <v>336</v>
      </c>
      <c r="K68" s="13" t="s">
        <v>286</v>
      </c>
      <c r="L68" s="11" t="s">
        <v>270</v>
      </c>
    </row>
    <row r="69" spans="1:15" x14ac:dyDescent="0.45">
      <c r="A69" s="13" t="s">
        <v>57</v>
      </c>
      <c r="B69" s="13" t="s">
        <v>99</v>
      </c>
      <c r="C69" s="32" t="s">
        <v>98</v>
      </c>
      <c r="D69" s="33" t="s">
        <v>5</v>
      </c>
      <c r="E69" s="28">
        <f>0.25^2</f>
        <v>6.25E-2</v>
      </c>
      <c r="F69" s="28"/>
      <c r="G69" s="28">
        <v>1</v>
      </c>
      <c r="H69" s="13"/>
      <c r="I69" s="13" t="s">
        <v>110</v>
      </c>
      <c r="J69" s="14" t="s">
        <v>336</v>
      </c>
      <c r="K69" s="13" t="s">
        <v>286</v>
      </c>
      <c r="L69" s="11" t="s">
        <v>270</v>
      </c>
      <c r="M69" s="12"/>
      <c r="N69" s="12"/>
      <c r="O69" s="12"/>
    </row>
    <row r="70" spans="1:15" x14ac:dyDescent="0.45">
      <c r="A70" s="13" t="s">
        <v>57</v>
      </c>
      <c r="B70" s="13" t="s">
        <v>97</v>
      </c>
      <c r="C70" s="32" t="s">
        <v>95</v>
      </c>
      <c r="D70" s="13" t="s">
        <v>96</v>
      </c>
      <c r="E70" s="28"/>
      <c r="F70" s="28">
        <v>0.1</v>
      </c>
      <c r="G70" s="28"/>
      <c r="H70" s="13"/>
      <c r="I70" s="13" t="s">
        <v>110</v>
      </c>
      <c r="J70" s="14" t="s">
        <v>5</v>
      </c>
      <c r="K70" s="13" t="s">
        <v>272</v>
      </c>
      <c r="L70" s="11" t="s">
        <v>270</v>
      </c>
    </row>
    <row r="71" spans="1:15" x14ac:dyDescent="0.45">
      <c r="A71" s="13" t="s">
        <v>57</v>
      </c>
      <c r="B71" s="13" t="s">
        <v>186</v>
      </c>
      <c r="C71" s="32" t="s">
        <v>187</v>
      </c>
      <c r="D71" s="13" t="s">
        <v>96</v>
      </c>
      <c r="E71" s="28"/>
      <c r="F71" s="28">
        <v>100</v>
      </c>
      <c r="G71" s="28"/>
      <c r="H71" s="13"/>
      <c r="I71" s="13" t="s">
        <v>110</v>
      </c>
      <c r="J71" s="14" t="s">
        <v>5</v>
      </c>
      <c r="K71" s="13" t="s">
        <v>272</v>
      </c>
      <c r="L71" s="11" t="s">
        <v>270</v>
      </c>
    </row>
    <row r="72" spans="1:15" x14ac:dyDescent="0.45">
      <c r="A72" s="1" t="s">
        <v>48</v>
      </c>
      <c r="B72" s="1" t="s">
        <v>94</v>
      </c>
      <c r="C72" s="15" t="s">
        <v>91</v>
      </c>
      <c r="D72" s="1" t="s">
        <v>4</v>
      </c>
      <c r="E72" s="25"/>
      <c r="F72" s="25">
        <v>1</v>
      </c>
      <c r="G72" s="25"/>
      <c r="H72" s="1"/>
      <c r="I72" s="1" t="s">
        <v>110</v>
      </c>
      <c r="J72" s="20" t="s">
        <v>5</v>
      </c>
      <c r="K72" s="1" t="s">
        <v>287</v>
      </c>
      <c r="L72" s="11" t="s">
        <v>270</v>
      </c>
    </row>
    <row r="73" spans="1:15" x14ac:dyDescent="0.45">
      <c r="A73" s="1" t="s">
        <v>48</v>
      </c>
      <c r="B73" s="1" t="s">
        <v>93</v>
      </c>
      <c r="C73" s="15" t="s">
        <v>92</v>
      </c>
      <c r="D73" s="1" t="s">
        <v>4</v>
      </c>
      <c r="E73" s="25"/>
      <c r="F73" s="29">
        <v>4.9999999999999998E-8</v>
      </c>
      <c r="G73" s="25"/>
      <c r="H73" s="1"/>
      <c r="I73" s="1" t="s">
        <v>110</v>
      </c>
      <c r="J73" s="20" t="s">
        <v>5</v>
      </c>
      <c r="K73" s="1" t="s">
        <v>287</v>
      </c>
      <c r="L73" s="11" t="s">
        <v>270</v>
      </c>
      <c r="M73" s="7"/>
      <c r="N73" s="7"/>
    </row>
    <row r="74" spans="1:15" x14ac:dyDescent="0.45">
      <c r="A74" s="21" t="s">
        <v>65</v>
      </c>
      <c r="B74" s="21" t="s">
        <v>87</v>
      </c>
      <c r="C74" s="24" t="s">
        <v>64</v>
      </c>
      <c r="D74" s="21" t="s">
        <v>41</v>
      </c>
      <c r="E74" s="26"/>
      <c r="F74" s="30" t="s">
        <v>5</v>
      </c>
      <c r="G74" s="26"/>
      <c r="H74" s="21"/>
      <c r="I74" s="21" t="s">
        <v>110</v>
      </c>
      <c r="J74" s="23" t="s">
        <v>5</v>
      </c>
      <c r="K74" s="21" t="s">
        <v>290</v>
      </c>
      <c r="L74" s="11" t="s">
        <v>270</v>
      </c>
      <c r="M74" s="7"/>
      <c r="N74" s="7"/>
    </row>
    <row r="75" spans="1:15" x14ac:dyDescent="0.45">
      <c r="A75" s="21" t="s">
        <v>65</v>
      </c>
      <c r="B75" s="21" t="s">
        <v>88</v>
      </c>
      <c r="C75" s="24" t="s">
        <v>85</v>
      </c>
      <c r="D75" s="21" t="s">
        <v>86</v>
      </c>
      <c r="E75" s="26"/>
      <c r="F75" s="30" t="s">
        <v>5</v>
      </c>
      <c r="G75" s="26"/>
      <c r="H75" s="21"/>
      <c r="I75" s="21" t="s">
        <v>110</v>
      </c>
      <c r="J75" s="23" t="s">
        <v>5</v>
      </c>
      <c r="K75" s="21" t="s">
        <v>290</v>
      </c>
      <c r="L75" s="11" t="s">
        <v>270</v>
      </c>
      <c r="M75" s="7"/>
      <c r="N75" s="7"/>
    </row>
    <row r="76" spans="1:15" x14ac:dyDescent="0.45">
      <c r="A76" s="21" t="s">
        <v>65</v>
      </c>
      <c r="B76" s="21" t="s">
        <v>89</v>
      </c>
      <c r="C76" s="24" t="s">
        <v>297</v>
      </c>
      <c r="D76" s="21" t="s">
        <v>41</v>
      </c>
      <c r="E76" s="26">
        <v>1E-3</v>
      </c>
      <c r="F76" s="26"/>
      <c r="G76" s="26">
        <v>0.1</v>
      </c>
      <c r="H76" s="21"/>
      <c r="I76" s="21" t="s">
        <v>109</v>
      </c>
      <c r="J76" s="23" t="s">
        <v>5</v>
      </c>
      <c r="K76" s="21" t="s">
        <v>220</v>
      </c>
      <c r="L76" s="11" t="s">
        <v>270</v>
      </c>
      <c r="M76" s="7"/>
      <c r="N76" s="7"/>
    </row>
    <row r="77" spans="1:15" x14ac:dyDescent="0.45">
      <c r="A77" s="1" t="s">
        <v>48</v>
      </c>
      <c r="B77" s="1" t="s">
        <v>90</v>
      </c>
      <c r="C77" s="15" t="s">
        <v>66</v>
      </c>
      <c r="D77" s="1"/>
      <c r="E77" s="25"/>
      <c r="F77" s="25">
        <v>1</v>
      </c>
      <c r="G77" s="25"/>
      <c r="H77" s="1"/>
      <c r="I77" s="1" t="s">
        <v>110</v>
      </c>
      <c r="J77" s="20" t="s">
        <v>337</v>
      </c>
      <c r="K77" s="1"/>
      <c r="L77" s="11" t="s">
        <v>270</v>
      </c>
      <c r="M77" s="7"/>
      <c r="N77" s="7"/>
    </row>
    <row r="78" spans="1:15" x14ac:dyDescent="0.45">
      <c r="A78" s="21" t="s">
        <v>44</v>
      </c>
      <c r="B78" s="21" t="s">
        <v>75</v>
      </c>
      <c r="C78" s="24" t="s">
        <v>291</v>
      </c>
      <c r="D78" s="21" t="s">
        <v>16</v>
      </c>
      <c r="E78" s="26">
        <v>-10</v>
      </c>
      <c r="F78" s="26"/>
      <c r="G78" s="26">
        <v>2</v>
      </c>
      <c r="H78" s="21"/>
      <c r="I78" s="21" t="s">
        <v>110</v>
      </c>
      <c r="J78" s="23" t="s">
        <v>5</v>
      </c>
      <c r="K78" s="21"/>
      <c r="L78" s="11" t="s">
        <v>270</v>
      </c>
      <c r="M78" s="7"/>
      <c r="N78" s="7"/>
    </row>
    <row r="79" spans="1:15" x14ac:dyDescent="0.45">
      <c r="A79" s="21" t="s">
        <v>44</v>
      </c>
      <c r="B79" s="21" t="s">
        <v>76</v>
      </c>
      <c r="C79" s="24" t="s">
        <v>70</v>
      </c>
      <c r="D79" s="24" t="s">
        <v>221</v>
      </c>
      <c r="E79" s="26"/>
      <c r="F79" s="26">
        <v>1</v>
      </c>
      <c r="G79" s="26"/>
      <c r="H79" s="21"/>
      <c r="I79" s="21" t="s">
        <v>110</v>
      </c>
      <c r="J79" s="23" t="s">
        <v>5</v>
      </c>
      <c r="K79" s="21" t="s">
        <v>292</v>
      </c>
      <c r="L79" s="11" t="s">
        <v>270</v>
      </c>
    </row>
    <row r="80" spans="1:15" x14ac:dyDescent="0.45">
      <c r="A80" s="1" t="s">
        <v>48</v>
      </c>
      <c r="B80" s="1" t="s">
        <v>77</v>
      </c>
      <c r="C80" s="15" t="s">
        <v>71</v>
      </c>
      <c r="D80" s="1" t="s">
        <v>4</v>
      </c>
      <c r="E80" s="25"/>
      <c r="F80" s="25" t="s">
        <v>280</v>
      </c>
      <c r="G80" s="25"/>
      <c r="H80" s="1"/>
      <c r="I80" s="1" t="s">
        <v>110</v>
      </c>
      <c r="J80" s="20" t="s">
        <v>5</v>
      </c>
      <c r="K80" s="1" t="s">
        <v>293</v>
      </c>
      <c r="L80" s="11" t="s">
        <v>270</v>
      </c>
    </row>
    <row r="81" spans="1:15" s="12" customFormat="1" x14ac:dyDescent="0.45">
      <c r="A81" s="1" t="s">
        <v>48</v>
      </c>
      <c r="B81" s="1" t="s">
        <v>78</v>
      </c>
      <c r="C81" s="15" t="s">
        <v>69</v>
      </c>
      <c r="D81" s="1" t="s">
        <v>16</v>
      </c>
      <c r="E81" s="25"/>
      <c r="F81" s="25">
        <v>0.1</v>
      </c>
      <c r="G81" s="25"/>
      <c r="H81" s="1"/>
      <c r="I81" s="1" t="s">
        <v>110</v>
      </c>
      <c r="J81" s="20" t="s">
        <v>5</v>
      </c>
      <c r="K81" s="1" t="s">
        <v>222</v>
      </c>
      <c r="L81" s="11" t="s">
        <v>270</v>
      </c>
      <c r="M81"/>
      <c r="N81"/>
      <c r="O81"/>
    </row>
    <row r="82" spans="1:15" x14ac:dyDescent="0.45">
      <c r="A82" s="32" t="s">
        <v>65</v>
      </c>
      <c r="B82" s="32" t="s">
        <v>79</v>
      </c>
      <c r="C82" s="32" t="s">
        <v>72</v>
      </c>
      <c r="D82" s="32"/>
      <c r="E82" s="28"/>
      <c r="F82" s="28">
        <v>0.3</v>
      </c>
      <c r="G82" s="28"/>
      <c r="H82" s="13"/>
      <c r="I82" s="13" t="s">
        <v>110</v>
      </c>
      <c r="J82" s="14" t="s">
        <v>5</v>
      </c>
      <c r="K82" s="32" t="s">
        <v>272</v>
      </c>
      <c r="L82" s="11" t="s">
        <v>270</v>
      </c>
      <c r="M82" s="12"/>
      <c r="N82" s="12"/>
      <c r="O82" s="12"/>
    </row>
    <row r="83" spans="1:15" x14ac:dyDescent="0.45">
      <c r="A83" s="32" t="s">
        <v>65</v>
      </c>
      <c r="B83" s="32" t="s">
        <v>80</v>
      </c>
      <c r="C83" s="32" t="s">
        <v>73</v>
      </c>
      <c r="D83" s="13"/>
      <c r="E83" s="28"/>
      <c r="F83" s="28">
        <v>0</v>
      </c>
      <c r="G83" s="28"/>
      <c r="H83" s="13"/>
      <c r="I83" s="13" t="s">
        <v>110</v>
      </c>
      <c r="J83" s="14" t="s">
        <v>5</v>
      </c>
      <c r="K83" s="32" t="s">
        <v>272</v>
      </c>
      <c r="L83" s="11" t="s">
        <v>270</v>
      </c>
    </row>
    <row r="84" spans="1:15" x14ac:dyDescent="0.45">
      <c r="A84" s="32" t="s">
        <v>46</v>
      </c>
      <c r="B84" s="32" t="s">
        <v>247</v>
      </c>
      <c r="C84" s="32" t="s">
        <v>248</v>
      </c>
      <c r="D84" s="13" t="s">
        <v>4</v>
      </c>
      <c r="E84" s="28">
        <v>1E-4</v>
      </c>
      <c r="F84" s="28"/>
      <c r="G84" s="28">
        <v>1E-3</v>
      </c>
      <c r="H84" s="13"/>
      <c r="I84" s="13" t="s">
        <v>110</v>
      </c>
      <c r="J84" s="14" t="s">
        <v>5</v>
      </c>
      <c r="K84" s="13"/>
      <c r="L84" s="11" t="s">
        <v>270</v>
      </c>
    </row>
    <row r="85" spans="1:15" x14ac:dyDescent="0.45">
      <c r="A85" s="13" t="s">
        <v>46</v>
      </c>
      <c r="B85" s="32" t="s">
        <v>242</v>
      </c>
      <c r="C85" s="32" t="s">
        <v>264</v>
      </c>
      <c r="D85" s="13" t="s">
        <v>16</v>
      </c>
      <c r="E85" s="28">
        <v>0.1</v>
      </c>
      <c r="F85" s="28"/>
      <c r="G85" s="28">
        <v>0.4</v>
      </c>
      <c r="H85" s="13"/>
      <c r="I85" s="13" t="s">
        <v>110</v>
      </c>
      <c r="J85" s="13" t="s">
        <v>336</v>
      </c>
      <c r="K85" s="13"/>
      <c r="L85" s="11" t="s">
        <v>270</v>
      </c>
    </row>
    <row r="86" spans="1:15" x14ac:dyDescent="0.45">
      <c r="A86" s="13" t="s">
        <v>46</v>
      </c>
      <c r="B86" s="32" t="s">
        <v>243</v>
      </c>
      <c r="C86" s="32" t="s">
        <v>263</v>
      </c>
      <c r="D86" s="13" t="s">
        <v>35</v>
      </c>
      <c r="E86" s="28">
        <v>15</v>
      </c>
      <c r="F86" s="28"/>
      <c r="G86" s="28">
        <v>35</v>
      </c>
      <c r="H86" s="13"/>
      <c r="I86" s="13" t="s">
        <v>110</v>
      </c>
      <c r="J86" s="13" t="s">
        <v>336</v>
      </c>
      <c r="K86" s="13"/>
      <c r="L86" s="11" t="s">
        <v>270</v>
      </c>
    </row>
    <row r="87" spans="1:15" x14ac:dyDescent="0.45">
      <c r="A87" s="1" t="s">
        <v>48</v>
      </c>
      <c r="B87" s="15" t="s">
        <v>241</v>
      </c>
      <c r="C87" s="15" t="s">
        <v>267</v>
      </c>
      <c r="D87" s="1"/>
      <c r="E87" s="25"/>
      <c r="F87" s="25">
        <v>5</v>
      </c>
      <c r="G87" s="25"/>
      <c r="H87" s="1"/>
      <c r="I87" s="1" t="s">
        <v>268</v>
      </c>
      <c r="J87" s="20" t="s">
        <v>5</v>
      </c>
      <c r="K87" s="1"/>
      <c r="L87" s="11" t="s">
        <v>270</v>
      </c>
    </row>
    <row r="88" spans="1:15" x14ac:dyDescent="0.4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5" x14ac:dyDescent="0.45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5" x14ac:dyDescent="0.4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5" x14ac:dyDescent="0.4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5" x14ac:dyDescent="0.45">
      <c r="A92" s="8"/>
      <c r="B92" s="8"/>
      <c r="C92" s="40"/>
      <c r="D92" s="40"/>
      <c r="E92" s="40"/>
      <c r="F92" s="40"/>
      <c r="G92" s="40"/>
      <c r="H92" s="40"/>
      <c r="I92" s="9"/>
      <c r="J92" s="19"/>
    </row>
    <row r="93" spans="1:15" x14ac:dyDescent="0.45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5" x14ac:dyDescent="0.4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5" x14ac:dyDescent="0.4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5" x14ac:dyDescent="0.4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4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4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45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45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45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45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45">
      <c r="A103" s="7"/>
      <c r="B103" s="7"/>
      <c r="C103" s="7"/>
      <c r="D103" s="11"/>
      <c r="E103" s="7"/>
      <c r="F103" s="7"/>
      <c r="G103" s="7"/>
      <c r="H103" s="7"/>
      <c r="I103" s="7"/>
      <c r="J103" s="7"/>
    </row>
    <row r="104" spans="1:10" x14ac:dyDescent="0.45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4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45">
      <c r="A106" s="8"/>
      <c r="B106" s="8"/>
      <c r="C106" s="40"/>
      <c r="D106" s="40"/>
      <c r="E106" s="40"/>
      <c r="F106" s="40"/>
      <c r="G106" s="40"/>
      <c r="H106" s="40"/>
      <c r="I106" s="9"/>
      <c r="J106" s="19"/>
    </row>
    <row r="107" spans="1:10" x14ac:dyDescent="0.45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45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45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4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45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x14ac:dyDescent="0.45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45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x14ac:dyDescent="0.4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4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x14ac:dyDescent="0.45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45">
      <c r="A117" s="40"/>
      <c r="B117" s="40"/>
      <c r="C117" s="40"/>
      <c r="D117" s="40"/>
      <c r="E117" s="40"/>
      <c r="F117" s="40"/>
      <c r="G117" s="40"/>
      <c r="H117" s="40"/>
      <c r="I117" s="9"/>
      <c r="J117" s="19"/>
    </row>
    <row r="118" spans="1:10" x14ac:dyDescent="0.45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 x14ac:dyDescent="0.45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x14ac:dyDescent="0.45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x14ac:dyDescent="0.45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x14ac:dyDescent="0.45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x14ac:dyDescent="0.45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x14ac:dyDescent="0.45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x14ac:dyDescent="0.4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x14ac:dyDescent="0.45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x14ac:dyDescent="0.45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x14ac:dyDescent="0.45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x14ac:dyDescent="0.45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x14ac:dyDescent="0.45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x14ac:dyDescent="0.45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x14ac:dyDescent="0.45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x14ac:dyDescent="0.45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x14ac:dyDescent="0.45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x14ac:dyDescent="0.4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x14ac:dyDescent="0.45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x14ac:dyDescent="0.45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x14ac:dyDescent="0.45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x14ac:dyDescent="0.45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x14ac:dyDescent="0.45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x14ac:dyDescent="0.45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x14ac:dyDescent="0.45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x14ac:dyDescent="0.45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x14ac:dyDescent="0.45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x14ac:dyDescent="0.4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x14ac:dyDescent="0.45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x14ac:dyDescent="0.45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x14ac:dyDescent="0.45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x14ac:dyDescent="0.45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x14ac:dyDescent="0.45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x14ac:dyDescent="0.45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x14ac:dyDescent="0.45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x14ac:dyDescent="0.45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x14ac:dyDescent="0.45">
      <c r="A154" s="7"/>
      <c r="B154" s="7"/>
      <c r="C154" s="7"/>
      <c r="D154" s="11"/>
      <c r="E154" s="7"/>
      <c r="F154" s="7"/>
      <c r="G154" s="7"/>
      <c r="H154" s="7"/>
      <c r="I154" s="7"/>
      <c r="J154" s="7"/>
    </row>
    <row r="155" spans="1:10" x14ac:dyDescent="0.4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x14ac:dyDescent="0.45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x14ac:dyDescent="0.45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x14ac:dyDescent="0.45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x14ac:dyDescent="0.45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x14ac:dyDescent="0.45">
      <c r="A160" s="7"/>
      <c r="B160" s="7"/>
      <c r="C160" s="7"/>
      <c r="D160" s="7"/>
      <c r="E160" s="7"/>
      <c r="F160" s="7"/>
      <c r="G160" s="7"/>
      <c r="H160" s="7"/>
      <c r="I160" s="7"/>
      <c r="J160" s="7"/>
    </row>
  </sheetData>
  <autoFilter ref="A2:N87" xr:uid="{00000000-0001-0000-0000-000000000000}"/>
  <mergeCells count="5">
    <mergeCell ref="P1:T1"/>
    <mergeCell ref="A117:H117"/>
    <mergeCell ref="C106:H106"/>
    <mergeCell ref="C92:H92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Frash</dc:creator>
  <cp:lastModifiedBy>Alexey Borisenko</cp:lastModifiedBy>
  <dcterms:created xsi:type="dcterms:W3CDTF">2015-06-05T18:17:20Z</dcterms:created>
  <dcterms:modified xsi:type="dcterms:W3CDTF">2022-07-19T10:27:39Z</dcterms:modified>
</cp:coreProperties>
</file>