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b0bd8eef5f615c9/Desktop/"/>
    </mc:Choice>
  </mc:AlternateContent>
  <xr:revisionPtr revIDLastSave="2" documentId="13_ncr:1_{246CA132-9138-4241-85CC-4A1065EA1A2E}" xr6:coauthVersionLast="47" xr6:coauthVersionMax="47" xr10:uidLastSave="{0E63EF48-0746-4507-A770-820309C51453}"/>
  <bookViews>
    <workbookView xWindow="-110" yWindow="-110" windowWidth="19420" windowHeight="11500" xr2:uid="{7EB4FCF0-6D7C-4B95-B86F-731F916016A1}"/>
  </bookViews>
  <sheets>
    <sheet name="List1" sheetId="1" r:id="rId1"/>
  </sheets>
  <externalReferences>
    <externalReference r:id="rId2"/>
    <externalReference r:id="rId3"/>
  </externalReferenc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6" i="1" l="1"/>
  <c r="I14" i="1"/>
  <c r="I10" i="1"/>
  <c r="I8" i="1" s="1"/>
  <c r="G6" i="1"/>
  <c r="E6" i="1"/>
  <c r="E8" i="1"/>
  <c r="G8" i="1"/>
  <c r="I6" i="1" l="1"/>
</calcChain>
</file>

<file path=xl/sharedStrings.xml><?xml version="1.0" encoding="utf-8"?>
<sst xmlns="http://schemas.openxmlformats.org/spreadsheetml/2006/main" count="6" uniqueCount="6">
  <si>
    <t>prihodki in akontacije</t>
  </si>
  <si>
    <t>Marina</t>
  </si>
  <si>
    <t>brutto</t>
  </si>
  <si>
    <t>čistilnica in pralnica</t>
  </si>
  <si>
    <t>čiščenje</t>
  </si>
  <si>
    <t>investicije + inv.vzdrževanje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</si>
</sst>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sz val="1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4" fontId="0" fillId="0" borderId="0" xfId="0" applyNumberFormat="1"/>
    <xf numFmtId="3" fontId="2" fillId="0" borderId="0" xfId="0" applyNumberFormat="1" applyFont="1" applyAlignment="1">
      <alignment horizontal="right" vertical="center" indent="1"/>
    </xf>
    <xf numFmtId="4" fontId="1" fillId="0" borderId="0" xfId="0" applyNumberFormat="1" applyFont="1"/>
    <xf numFmtId="43" fontId="0" fillId="0" borderId="0" xfId="0" applyNumberFormat="1"/>
    <xf numFmtId="3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bb0bd8eef5f615c9/Desktop/Portalbona1/Portalbona%202025.xlsx" TargetMode="External"/><Relationship Id="rId1" Type="http://schemas.openxmlformats.org/officeDocument/2006/relationships/externalLinkPath" Target="Portalbona1/Portalbona%202025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bormi\OneDrive\Desktop\Bilanca%202025.xlsx" TargetMode="External"/><Relationship Id="rId1" Type="http://schemas.openxmlformats.org/officeDocument/2006/relationships/externalLinkPath" Target="Bilanca%20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143"/>
      <sheetName val="144"/>
      <sheetName val="156"/>
      <sheetName val="157"/>
      <sheetName val="158"/>
      <sheetName val="139"/>
      <sheetName val="SKUPAJ"/>
      <sheetName val="Prilivi 2025"/>
    </sheetNames>
    <sheetDataSet>
      <sheetData sheetId="0"/>
      <sheetData sheetId="1"/>
      <sheetData sheetId="2"/>
      <sheetData sheetId="3"/>
      <sheetData sheetId="4"/>
      <sheetData sheetId="5"/>
      <sheetData sheetId="6">
        <row r="20">
          <cell r="I20">
            <v>58351.060000000005</v>
          </cell>
        </row>
      </sheetData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Jan"/>
      <sheetName val="Feb"/>
      <sheetName val="Mar"/>
      <sheetName val="Apr"/>
      <sheetName val="Maj"/>
      <sheetName val="Jun"/>
      <sheetName val="Jul"/>
      <sheetName val="Avg"/>
      <sheetName val="Sep"/>
      <sheetName val="Okt"/>
      <sheetName val="Nov"/>
      <sheetName val="Dec"/>
      <sheetName val="2025"/>
      <sheetName val="Strošk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151">
          <cell r="E151">
            <v>370</v>
          </cell>
        </row>
        <row r="155">
          <cell r="E155">
            <v>110</v>
          </cell>
        </row>
        <row r="157">
          <cell r="E157">
            <v>0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isarna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7A107-CFD2-40AC-9744-0811239130DB}">
  <dimension ref="D4:I21"/>
  <sheetViews>
    <sheetView tabSelected="1" workbookViewId="0">
      <selection activeCell="I6" sqref="I6"/>
    </sheetView>
  </sheetViews>
  <sheetFormatPr defaultRowHeight="14.5" x14ac:dyDescent="0.35"/>
  <cols>
    <col min="4" max="4" width="32.1796875" style="1" customWidth="1"/>
    <col min="5" max="5" width="13.36328125" customWidth="1"/>
    <col min="6" max="6" width="2.81640625" customWidth="1"/>
    <col min="7" max="7" width="13.36328125" customWidth="1"/>
    <col min="8" max="8" width="3" customWidth="1"/>
    <col min="9" max="17" width="13.36328125" customWidth="1"/>
  </cols>
  <sheetData>
    <row r="4" spans="4:9" s="1" customFormat="1" x14ac:dyDescent="0.35">
      <c r="E4" s="1">
        <v>2023</v>
      </c>
      <c r="G4" s="1">
        <v>2024</v>
      </c>
      <c r="I4" s="1">
        <v>2025</v>
      </c>
    </row>
    <row r="6" spans="4:9" x14ac:dyDescent="0.35">
      <c r="D6" s="1" t="s">
        <v>0</v>
      </c>
      <c r="E6" s="2">
        <f>E10-E8</f>
        <v>49840</v>
      </c>
      <c r="F6" s="2"/>
      <c r="G6" s="2">
        <f>G10-G8</f>
        <v>54419.199999999997</v>
      </c>
      <c r="H6" s="3"/>
      <c r="I6" s="2">
        <f>I10-I8</f>
        <v>46680.848000000005</v>
      </c>
    </row>
    <row r="7" spans="4:9" x14ac:dyDescent="0.35">
      <c r="E7" s="2"/>
      <c r="F7" s="2"/>
    </row>
    <row r="8" spans="4:9" x14ac:dyDescent="0.35">
      <c r="D8" s="1" t="s">
        <v>1</v>
      </c>
      <c r="E8" s="4">
        <f>E10*0.2</f>
        <v>12460</v>
      </c>
      <c r="F8" s="2"/>
      <c r="G8" s="4">
        <f>G10*0.2</f>
        <v>13604.800000000001</v>
      </c>
      <c r="H8" s="2"/>
      <c r="I8" s="2">
        <f>I10*0.2</f>
        <v>11670.212000000001</v>
      </c>
    </row>
    <row r="9" spans="4:9" x14ac:dyDescent="0.35">
      <c r="E9" s="2"/>
      <c r="F9" s="2"/>
    </row>
    <row r="10" spans="4:9" x14ac:dyDescent="0.35">
      <c r="D10" s="1" t="s">
        <v>2</v>
      </c>
      <c r="E10" s="2">
        <v>62300</v>
      </c>
      <c r="F10" s="2"/>
      <c r="G10" s="2">
        <v>68024</v>
      </c>
      <c r="H10" s="2"/>
      <c r="I10" s="5">
        <f>[1]SKUPAJ!$I$20</f>
        <v>58351.060000000005</v>
      </c>
    </row>
    <row r="11" spans="4:9" x14ac:dyDescent="0.35">
      <c r="E11" s="2"/>
      <c r="F11" s="2"/>
    </row>
    <row r="12" spans="4:9" x14ac:dyDescent="0.35">
      <c r="D12" s="1" t="s">
        <v>3</v>
      </c>
      <c r="E12" s="4">
        <v>1498</v>
      </c>
      <c r="F12" s="4"/>
      <c r="G12" s="4">
        <v>2326</v>
      </c>
      <c r="H12" s="4"/>
      <c r="I12" s="4"/>
    </row>
    <row r="13" spans="4:9" x14ac:dyDescent="0.35">
      <c r="E13" s="2"/>
      <c r="F13" s="2"/>
      <c r="G13" s="4"/>
    </row>
    <row r="14" spans="4:9" x14ac:dyDescent="0.35">
      <c r="D14" s="1" t="s">
        <v>4</v>
      </c>
      <c r="E14" s="4">
        <v>3953</v>
      </c>
      <c r="F14" s="2"/>
      <c r="G14" s="4">
        <v>3830</v>
      </c>
      <c r="I14" s="4">
        <f>'[2]2025'!$E$151</f>
        <v>370</v>
      </c>
    </row>
    <row r="15" spans="4:9" x14ac:dyDescent="0.35">
      <c r="E15" s="2"/>
      <c r="F15" s="2"/>
      <c r="G15" s="2"/>
    </row>
    <row r="16" spans="4:9" x14ac:dyDescent="0.35">
      <c r="D16" s="1" t="s">
        <v>5</v>
      </c>
      <c r="E16" s="2">
        <v>11311</v>
      </c>
      <c r="F16" s="2"/>
      <c r="G16" s="2">
        <v>8688</v>
      </c>
      <c r="I16" s="6">
        <f>'[2]2025'!$E$155+'[2]2025'!$E$157</f>
        <v>110</v>
      </c>
    </row>
    <row r="17" spans="5:6" x14ac:dyDescent="0.35">
      <c r="E17" s="2"/>
      <c r="F17" s="2"/>
    </row>
    <row r="18" spans="5:6" x14ac:dyDescent="0.35">
      <c r="E18" s="2"/>
      <c r="F18" s="2"/>
    </row>
    <row r="19" spans="5:6" x14ac:dyDescent="0.35">
      <c r="E19" s="2"/>
      <c r="F19" s="2"/>
    </row>
    <row r="20" spans="5:6" x14ac:dyDescent="0.35">
      <c r="E20" s="2"/>
      <c r="F20" s="2"/>
    </row>
    <row r="21" spans="5:6" x14ac:dyDescent="0.35">
      <c r="E21" s="2"/>
      <c r="F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milevoj</dc:creator>
  <cp:lastModifiedBy>boris milevoj</cp:lastModifiedBy>
  <dcterms:created xsi:type="dcterms:W3CDTF">2025-04-30T08:20:09Z</dcterms:created>
  <dcterms:modified xsi:type="dcterms:W3CDTF">2025-05-08T12:31:48Z</dcterms:modified>
</cp:coreProperties>
</file>