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ris\My Documents\SVV_FlightDynamics\First Measurement Series\"/>
    </mc:Choice>
  </mc:AlternateContent>
  <bookViews>
    <workbookView xWindow="0" yWindow="0" windowWidth="28800" windowHeight="12435"/>
  </bookViews>
  <sheets>
    <sheet name="PFDS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60" i="1" l="1"/>
  <c r="C59" i="1"/>
  <c r="C49" i="1"/>
  <c r="C48" i="1"/>
  <c r="C47" i="1"/>
  <c r="C46" i="1"/>
  <c r="C45" i="1"/>
  <c r="C44" i="1"/>
  <c r="C43" i="1"/>
  <c r="C34" i="1"/>
  <c r="C33" i="1"/>
  <c r="C32" i="1"/>
  <c r="C31" i="1"/>
  <c r="C30" i="1"/>
  <c r="C29" i="1"/>
  <c r="C28" i="1"/>
  <c r="A34" i="2" l="1"/>
  <c r="A33" i="2"/>
  <c r="A28" i="2"/>
  <c r="A29" i="2"/>
  <c r="A30" i="2"/>
  <c r="A31" i="2"/>
  <c r="A32" i="2"/>
  <c r="A27" i="2"/>
  <c r="A21" i="2"/>
  <c r="A22" i="2"/>
  <c r="A23" i="2"/>
  <c r="A24" i="2"/>
  <c r="A25" i="2"/>
  <c r="A26" i="2"/>
  <c r="A20" i="2"/>
  <c r="A14" i="2"/>
  <c r="A15" i="2"/>
  <c r="A16" i="2"/>
  <c r="A17" i="2"/>
  <c r="A18" i="2"/>
  <c r="A19" i="2"/>
  <c r="A13" i="2"/>
  <c r="B19" i="2" l="1"/>
  <c r="C19" i="2"/>
  <c r="D19" i="2"/>
  <c r="E19" i="2"/>
  <c r="F19" i="2"/>
  <c r="G19" i="2"/>
  <c r="H19" i="2"/>
  <c r="B26" i="2"/>
  <c r="C26" i="2"/>
  <c r="D26" i="2"/>
  <c r="E26" i="2"/>
  <c r="F26" i="2"/>
  <c r="G26" i="2"/>
  <c r="H26" i="2"/>
  <c r="B32" i="2"/>
  <c r="C32" i="2"/>
  <c r="D32" i="2"/>
  <c r="E32" i="2"/>
  <c r="F32" i="2"/>
  <c r="G32" i="2"/>
  <c r="H32" i="2"/>
  <c r="I32" i="2"/>
  <c r="J32" i="2"/>
  <c r="K32" i="2"/>
  <c r="B34" i="2"/>
  <c r="C34" i="2"/>
  <c r="D34" i="2"/>
  <c r="E34" i="2"/>
  <c r="F34" i="2"/>
  <c r="G34" i="2"/>
  <c r="H34" i="2"/>
  <c r="I34" i="2"/>
  <c r="J34" i="2"/>
  <c r="K34" i="2"/>
  <c r="C33" i="2"/>
  <c r="D33" i="2"/>
  <c r="E33" i="2"/>
  <c r="F33" i="2"/>
  <c r="G33" i="2"/>
  <c r="H33" i="2"/>
  <c r="I33" i="2"/>
  <c r="J33" i="2"/>
  <c r="K33" i="2"/>
  <c r="B33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K27" i="2"/>
  <c r="C27" i="2"/>
  <c r="D27" i="2"/>
  <c r="E27" i="2"/>
  <c r="F27" i="2"/>
  <c r="G27" i="2"/>
  <c r="H27" i="2"/>
  <c r="I27" i="2"/>
  <c r="J27" i="2"/>
  <c r="B27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C20" i="2"/>
  <c r="D20" i="2"/>
  <c r="E20" i="2"/>
  <c r="F20" i="2"/>
  <c r="G20" i="2"/>
  <c r="H20" i="2"/>
  <c r="B20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H13" i="2"/>
  <c r="G13" i="2"/>
  <c r="C13" i="2"/>
  <c r="D13" i="2"/>
  <c r="E13" i="2"/>
  <c r="F13" i="2"/>
  <c r="B13" i="2"/>
  <c r="A11" i="2"/>
  <c r="A2" i="2"/>
  <c r="A3" i="2"/>
  <c r="A4" i="2"/>
  <c r="A5" i="2"/>
  <c r="A6" i="2"/>
  <c r="A7" i="2"/>
  <c r="A8" i="2"/>
  <c r="A9" i="2"/>
  <c r="A1" i="2"/>
</calcChain>
</file>

<file path=xl/sharedStrings.xml><?xml version="1.0" encoding="utf-8"?>
<sst xmlns="http://schemas.openxmlformats.org/spreadsheetml/2006/main" count="125" uniqueCount="71">
  <si>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</si>
  <si>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</si>
  <si>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</si>
  <si>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</si>
  <si>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</si>
  <si>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</si>
  <si>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</si>
  <si>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</si>
  <si>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clean</t>
  </si>
  <si>
    <t>nr.</t>
  </si>
  <si>
    <t>time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</si>
  <si>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</si>
  <si>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</si>
  <si>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</si>
  <si>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</si>
  <si>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</si>
  <si>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</si>
  <si>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</si>
  <si>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</si>
  <si>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</si>
  <si>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</si>
  <si>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</si>
  <si>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</si>
  <si>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</si>
  <si>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</si>
  <si>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</si>
  <si>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</si>
  <si>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</si>
  <si>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</si>
  <si>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</si>
  <si>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</si>
  <si>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</si>
  <si>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</si>
  <si>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</si>
  <si>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</si>
  <si>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</si>
  <si>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</si>
  <si>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</si>
  <si>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</si>
  <si>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</si>
  <si>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</si>
  <si>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</si>
  <si>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</si>
  <si>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</si>
  <si>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</si>
  <si>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</si>
  <si>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</si>
  <si>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</si>
  <si>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</si>
  <si>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</si>
  <si>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</si>
  <si>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</si>
  <si>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</si>
  <si>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</si>
  <si>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</si>
  <si>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</si>
  <si>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</si>
  <si>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obs</t>
  </si>
  <si>
    <t>[hh:mm:ss]</t>
  </si>
  <si>
    <t>Stationary measurements CL - CD</t>
  </si>
  <si>
    <t>Jamie</t>
  </si>
  <si>
    <t>Christel</t>
  </si>
  <si>
    <t>Isabel</t>
  </si>
  <si>
    <t>Lisa</t>
  </si>
  <si>
    <t>Ilajpreet</t>
  </si>
  <si>
    <t>Meander</t>
  </si>
  <si>
    <t>Isabella</t>
  </si>
  <si>
    <t>Meander Leukfeldt</t>
  </si>
  <si>
    <t>3L</t>
  </si>
  <si>
    <t>Hans</t>
  </si>
  <si>
    <t>Tjipke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</si>
</sst>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1" fontId="0" fillId="0" borderId="0" xfId="0" applyNumberFormat="1"/>
    <xf numFmtId="165" fontId="0" fillId="0" borderId="0" xfId="0" applyNumberFormat="1" applyProtection="1"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Protection="1">
      <protection locked="0"/>
    </xf>
    <xf numFmtId="1" fontId="0" fillId="0" borderId="0" xfId="0" applyNumberFormat="1" applyProtection="1"/>
  </cellXfs>
  <cellStyles count="1">
    <cellStyle name="Normal" xfId="0" builtinId="0"/>
  </cellStyles>
  <dxfs count="19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20</xdr:row>
      <xdr:rowOff>0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281" y="981382"/>
          <a:ext cx="1855549" cy="2790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zoomScaleNormal="100" workbookViewId="0">
      <selection activeCell="E23" sqref="E23"/>
    </sheetView>
  </sheetViews>
  <sheetFormatPr defaultRowHeight="15" x14ac:dyDescent="0.25"/>
  <cols>
    <col min="1" max="1" width="3" customWidth="1"/>
    <col min="2" max="2" width="12.28515625" customWidth="1"/>
    <col min="3" max="3" width="8.7109375" style="7" customWidth="1"/>
    <col min="4" max="4" width="14.5703125" customWidth="1"/>
    <col min="5" max="5" width="10.85546875" customWidth="1"/>
    <col min="6" max="6" width="11.28515625" customWidth="1"/>
    <col min="7" max="7" width="10.28515625" customWidth="1"/>
    <col min="8" max="8" width="12.7109375" customWidth="1"/>
    <col min="9" max="9" width="10.140625" customWidth="1"/>
    <col min="10" max="10" width="8.7109375" customWidth="1"/>
    <col min="11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42075</v>
      </c>
      <c r="F3" t="s">
        <v>2</v>
      </c>
      <c r="H3" s="3"/>
    </row>
    <row r="4" spans="1:8" x14ac:dyDescent="0.25">
      <c r="A4" t="s">
        <v>3</v>
      </c>
      <c r="D4" s="2">
        <v>1</v>
      </c>
      <c r="F4" t="s">
        <v>4</v>
      </c>
      <c r="H4" s="3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44</v>
      </c>
      <c r="D8" s="2" t="s">
        <v>69</v>
      </c>
      <c r="H8" s="2">
        <v>96</v>
      </c>
    </row>
    <row r="9" spans="1:8" x14ac:dyDescent="0.25">
      <c r="A9" t="s">
        <v>45</v>
      </c>
      <c r="D9" s="2" t="s">
        <v>70</v>
      </c>
      <c r="H9" s="2">
        <v>82</v>
      </c>
    </row>
    <row r="10" spans="1:8" x14ac:dyDescent="0.25">
      <c r="A10" t="s">
        <v>46</v>
      </c>
      <c r="D10" s="2" t="s">
        <v>60</v>
      </c>
      <c r="H10" s="2">
        <v>75</v>
      </c>
    </row>
    <row r="11" spans="1:8" x14ac:dyDescent="0.25">
      <c r="A11" t="s">
        <v>47</v>
      </c>
      <c r="D11" s="2" t="s">
        <v>61</v>
      </c>
      <c r="H11" s="2">
        <v>69.5</v>
      </c>
    </row>
    <row r="12" spans="1:8" x14ac:dyDescent="0.25">
      <c r="A12" t="s">
        <v>48</v>
      </c>
      <c r="D12" s="2" t="s">
        <v>62</v>
      </c>
      <c r="H12" s="2">
        <v>62.5</v>
      </c>
    </row>
    <row r="13" spans="1:8" x14ac:dyDescent="0.25">
      <c r="A13" t="s">
        <v>49</v>
      </c>
      <c r="D13" s="2" t="s">
        <v>63</v>
      </c>
      <c r="H13" s="2">
        <v>65</v>
      </c>
    </row>
    <row r="14" spans="1:8" x14ac:dyDescent="0.25">
      <c r="A14" t="s">
        <v>50</v>
      </c>
      <c r="D14" s="2" t="s">
        <v>64</v>
      </c>
      <c r="H14" s="2">
        <v>55</v>
      </c>
    </row>
    <row r="15" spans="1:8" x14ac:dyDescent="0.25">
      <c r="A15" t="s">
        <v>51</v>
      </c>
      <c r="D15" s="2" t="s">
        <v>65</v>
      </c>
      <c r="H15" s="2">
        <v>73</v>
      </c>
    </row>
    <row r="16" spans="1:8" x14ac:dyDescent="0.25">
      <c r="A16" t="s">
        <v>52</v>
      </c>
      <c r="D16" s="2" t="s">
        <v>66</v>
      </c>
      <c r="H16" s="2">
        <v>60.5</v>
      </c>
    </row>
    <row r="18" spans="1:10" x14ac:dyDescent="0.25">
      <c r="A18" t="s">
        <v>43</v>
      </c>
      <c r="D18" s="2">
        <v>4100</v>
      </c>
    </row>
    <row r="21" spans="1:10" x14ac:dyDescent="0.25">
      <c r="A21" s="1" t="s">
        <v>59</v>
      </c>
    </row>
    <row r="23" spans="1:10" x14ac:dyDescent="0.25">
      <c r="A23" t="s">
        <v>42</v>
      </c>
      <c r="E23" s="2" t="s">
        <v>8</v>
      </c>
    </row>
    <row r="25" spans="1:10" x14ac:dyDescent="0.25">
      <c r="A25" t="s">
        <v>9</v>
      </c>
      <c r="B25" t="s">
        <v>10</v>
      </c>
      <c r="C25" s="7" t="s">
        <v>11</v>
      </c>
      <c r="D25" t="s">
        <v>13</v>
      </c>
      <c r="E25" t="s">
        <v>15</v>
      </c>
      <c r="F25" t="s">
        <v>17</v>
      </c>
      <c r="G25" t="s">
        <v>19</v>
      </c>
      <c r="H25" t="s">
        <v>21</v>
      </c>
      <c r="I25" t="s">
        <v>56</v>
      </c>
      <c r="J25" t="s">
        <v>23</v>
      </c>
    </row>
    <row r="26" spans="1:10" x14ac:dyDescent="0.25">
      <c r="B26" s="5" t="s">
        <v>58</v>
      </c>
      <c r="C26" s="9" t="s">
        <v>12</v>
      </c>
      <c r="D26" s="5" t="s">
        <v>14</v>
      </c>
      <c r="E26" s="5" t="s">
        <v>16</v>
      </c>
      <c r="F26" s="5" t="s">
        <v>18</v>
      </c>
      <c r="G26" s="5" t="s">
        <v>20</v>
      </c>
      <c r="H26" s="5" t="s">
        <v>20</v>
      </c>
      <c r="I26" s="5" t="s">
        <v>22</v>
      </c>
      <c r="J26" s="5" t="s">
        <v>24</v>
      </c>
    </row>
    <row r="28" spans="1:10" x14ac:dyDescent="0.25">
      <c r="A28">
        <v>1</v>
      </c>
      <c r="B28" s="8">
        <v>8.9120370370370378E-3</v>
      </c>
      <c r="C28" s="11">
        <f t="shared" ref="C28:C34" si="0">B28*86400</f>
        <v>770.00000000000011</v>
      </c>
      <c r="D28" s="2">
        <v>3000</v>
      </c>
      <c r="E28" s="2">
        <v>242</v>
      </c>
      <c r="F28" s="2">
        <v>1.8</v>
      </c>
      <c r="G28" s="2">
        <v>701</v>
      </c>
      <c r="H28" s="2">
        <v>816</v>
      </c>
      <c r="I28" s="2">
        <v>234</v>
      </c>
      <c r="J28" s="2">
        <v>11.8</v>
      </c>
    </row>
    <row r="29" spans="1:10" x14ac:dyDescent="0.25">
      <c r="A29">
        <v>2</v>
      </c>
      <c r="B29" s="8">
        <v>1.2662037037037039E-2</v>
      </c>
      <c r="C29" s="11">
        <f t="shared" si="0"/>
        <v>1094.0000000000002</v>
      </c>
      <c r="D29" s="2">
        <v>7010</v>
      </c>
      <c r="E29" s="2">
        <v>249</v>
      </c>
      <c r="F29" s="2">
        <v>1.4</v>
      </c>
      <c r="G29" s="2">
        <v>725</v>
      </c>
      <c r="H29" s="2">
        <v>790</v>
      </c>
      <c r="I29" s="2">
        <v>400</v>
      </c>
      <c r="J29" s="2">
        <v>11.8</v>
      </c>
    </row>
    <row r="30" spans="1:10" x14ac:dyDescent="0.25">
      <c r="A30">
        <v>3</v>
      </c>
      <c r="B30" s="8">
        <v>1.4166666666666666E-2</v>
      </c>
      <c r="C30" s="11">
        <f t="shared" si="0"/>
        <v>1224</v>
      </c>
      <c r="D30" s="2">
        <v>7010</v>
      </c>
      <c r="E30" s="2">
        <v>220</v>
      </c>
      <c r="F30" s="2">
        <v>2.2000000000000002</v>
      </c>
      <c r="G30" s="2">
        <v>592</v>
      </c>
      <c r="H30" s="2">
        <v>656</v>
      </c>
      <c r="I30" s="2">
        <v>443</v>
      </c>
      <c r="J30" s="2">
        <v>8.8000000000000007</v>
      </c>
    </row>
    <row r="31" spans="1:10" x14ac:dyDescent="0.25">
      <c r="A31">
        <v>4</v>
      </c>
      <c r="B31" s="8">
        <v>1.7025462962962961E-2</v>
      </c>
      <c r="C31" s="11">
        <f t="shared" si="0"/>
        <v>1470.9999999999998</v>
      </c>
      <c r="D31" s="2">
        <v>7010</v>
      </c>
      <c r="E31" s="2">
        <v>166</v>
      </c>
      <c r="F31" s="2">
        <v>4.8</v>
      </c>
      <c r="G31" s="2">
        <v>453</v>
      </c>
      <c r="H31" s="2">
        <v>491</v>
      </c>
      <c r="I31" s="2">
        <v>502</v>
      </c>
      <c r="J31" s="2">
        <v>4.8</v>
      </c>
    </row>
    <row r="32" spans="1:10" x14ac:dyDescent="0.25">
      <c r="A32">
        <v>5</v>
      </c>
      <c r="B32" s="8">
        <v>1.9178240740740742E-2</v>
      </c>
      <c r="C32" s="11">
        <f t="shared" si="0"/>
        <v>1657.0000000000002</v>
      </c>
      <c r="D32" s="2">
        <v>7000</v>
      </c>
      <c r="E32" s="2">
        <v>135</v>
      </c>
      <c r="F32" s="2">
        <v>7.9</v>
      </c>
      <c r="G32" s="2">
        <v>404</v>
      </c>
      <c r="H32" s="2">
        <v>427</v>
      </c>
      <c r="I32" s="2">
        <v>341</v>
      </c>
      <c r="J32" s="2">
        <v>3.2</v>
      </c>
    </row>
    <row r="33" spans="1:13" x14ac:dyDescent="0.25">
      <c r="A33">
        <v>6</v>
      </c>
      <c r="B33" s="8">
        <v>2.1342592592592594E-2</v>
      </c>
      <c r="C33" s="11">
        <f t="shared" si="0"/>
        <v>1844</v>
      </c>
      <c r="D33" s="2">
        <v>7030</v>
      </c>
      <c r="E33" s="2">
        <v>120</v>
      </c>
      <c r="F33" s="2">
        <v>10.1</v>
      </c>
      <c r="G33" s="2">
        <v>413</v>
      </c>
      <c r="H33" s="2">
        <v>461</v>
      </c>
      <c r="I33" s="2">
        <v>588</v>
      </c>
      <c r="J33" s="2">
        <v>3.8</v>
      </c>
    </row>
    <row r="34" spans="1:13" x14ac:dyDescent="0.25">
      <c r="A34">
        <v>7</v>
      </c>
      <c r="B34" s="8"/>
      <c r="C34" s="11">
        <f t="shared" si="0"/>
        <v>0</v>
      </c>
      <c r="D34" s="2"/>
      <c r="E34" s="2"/>
      <c r="F34" s="2"/>
      <c r="G34" s="2"/>
      <c r="H34" s="2"/>
      <c r="I34" s="2"/>
      <c r="J34" s="2"/>
    </row>
    <row r="35" spans="1:13" x14ac:dyDescent="0.25">
      <c r="C35" s="7" t="s">
        <v>40</v>
      </c>
    </row>
    <row r="36" spans="1:13" x14ac:dyDescent="0.25">
      <c r="A36" s="1" t="s">
        <v>25</v>
      </c>
    </row>
    <row r="38" spans="1:13" x14ac:dyDescent="0.25">
      <c r="A38" t="s">
        <v>41</v>
      </c>
      <c r="E38" t="s">
        <v>8</v>
      </c>
    </row>
    <row r="40" spans="1:13" x14ac:dyDescent="0.25">
      <c r="A40" t="s">
        <v>9</v>
      </c>
      <c r="B40" t="s">
        <v>10</v>
      </c>
      <c r="C40" s="7" t="s">
        <v>11</v>
      </c>
      <c r="D40" t="s">
        <v>13</v>
      </c>
      <c r="E40" t="s">
        <v>15</v>
      </c>
      <c r="F40" t="s">
        <v>17</v>
      </c>
      <c r="G40" t="s">
        <v>26</v>
      </c>
      <c r="H40" t="s">
        <v>27</v>
      </c>
      <c r="I40" t="s">
        <v>28</v>
      </c>
      <c r="J40" t="s">
        <v>19</v>
      </c>
      <c r="K40" t="s">
        <v>21</v>
      </c>
      <c r="L40" t="s">
        <v>56</v>
      </c>
      <c r="M40" t="s">
        <v>23</v>
      </c>
    </row>
    <row r="41" spans="1:13" x14ac:dyDescent="0.25">
      <c r="B41" s="5" t="s">
        <v>58</v>
      </c>
      <c r="C41" s="9" t="s">
        <v>12</v>
      </c>
      <c r="D41" s="5" t="s">
        <v>14</v>
      </c>
      <c r="E41" s="5" t="s">
        <v>16</v>
      </c>
      <c r="F41" s="5" t="s">
        <v>18</v>
      </c>
      <c r="G41" s="5" t="s">
        <v>18</v>
      </c>
      <c r="H41" s="5" t="s">
        <v>18</v>
      </c>
      <c r="I41" s="5" t="s">
        <v>29</v>
      </c>
      <c r="J41" s="5" t="s">
        <v>20</v>
      </c>
      <c r="K41" s="5" t="s">
        <v>20</v>
      </c>
      <c r="L41" s="5" t="s">
        <v>22</v>
      </c>
      <c r="M41" s="5" t="s">
        <v>24</v>
      </c>
    </row>
    <row r="43" spans="1:13" x14ac:dyDescent="0.25">
      <c r="A43">
        <v>1</v>
      </c>
      <c r="B43" s="8">
        <v>2.5949074074074072E-2</v>
      </c>
      <c r="C43" s="11">
        <f t="shared" ref="C43:C49" si="1">B43*86400</f>
        <v>2242</v>
      </c>
      <c r="D43" s="2">
        <v>7030</v>
      </c>
      <c r="E43" s="2">
        <v>159</v>
      </c>
      <c r="F43" s="2">
        <v>5.0999999999999996</v>
      </c>
      <c r="G43" s="2">
        <v>-0.6</v>
      </c>
      <c r="H43" s="2">
        <v>3.2</v>
      </c>
      <c r="I43" s="2">
        <v>-1</v>
      </c>
      <c r="J43" s="2">
        <v>436</v>
      </c>
      <c r="K43" s="2">
        <v>471</v>
      </c>
      <c r="L43" s="2">
        <v>691</v>
      </c>
      <c r="M43" s="2">
        <v>5.0999999999999996</v>
      </c>
    </row>
    <row r="44" spans="1:13" x14ac:dyDescent="0.25">
      <c r="A44">
        <v>2</v>
      </c>
      <c r="B44" s="8">
        <v>2.6736111111111113E-2</v>
      </c>
      <c r="C44" s="11">
        <f t="shared" si="1"/>
        <v>2310</v>
      </c>
      <c r="D44" s="2">
        <v>7230</v>
      </c>
      <c r="E44" s="2">
        <v>150</v>
      </c>
      <c r="F44" s="2">
        <v>6</v>
      </c>
      <c r="G44" s="2">
        <v>-1</v>
      </c>
      <c r="H44" s="2">
        <v>3.1</v>
      </c>
      <c r="I44" s="2">
        <v>-17</v>
      </c>
      <c r="J44" s="2">
        <v>432</v>
      </c>
      <c r="K44" s="2">
        <v>466</v>
      </c>
      <c r="L44" s="2">
        <v>709</v>
      </c>
      <c r="M44" s="2">
        <v>5</v>
      </c>
    </row>
    <row r="45" spans="1:13" x14ac:dyDescent="0.25">
      <c r="A45">
        <v>3</v>
      </c>
      <c r="B45" s="8">
        <v>2.7511574074074074E-2</v>
      </c>
      <c r="C45" s="11">
        <f t="shared" si="1"/>
        <v>2377</v>
      </c>
      <c r="D45" s="2">
        <v>7460</v>
      </c>
      <c r="E45" s="2">
        <v>139</v>
      </c>
      <c r="F45" s="2">
        <v>7</v>
      </c>
      <c r="G45" s="2">
        <v>-1.6</v>
      </c>
      <c r="H45" s="2">
        <v>3.2</v>
      </c>
      <c r="I45" s="2">
        <v>-34</v>
      </c>
      <c r="J45" s="2">
        <v>428</v>
      </c>
      <c r="K45" s="2">
        <v>463</v>
      </c>
      <c r="L45" s="2">
        <v>727</v>
      </c>
      <c r="M45" s="2">
        <v>4</v>
      </c>
    </row>
    <row r="46" spans="1:13" x14ac:dyDescent="0.25">
      <c r="A46">
        <v>4</v>
      </c>
      <c r="B46" s="8">
        <v>2.854166666666667E-2</v>
      </c>
      <c r="C46" s="11">
        <f t="shared" si="1"/>
        <v>2466.0000000000005</v>
      </c>
      <c r="D46" s="2">
        <v>7760</v>
      </c>
      <c r="E46" s="2">
        <v>130</v>
      </c>
      <c r="F46" s="2">
        <v>8.4</v>
      </c>
      <c r="G46" s="2">
        <v>-2.2999999999999998</v>
      </c>
      <c r="H46" s="2">
        <v>3.1</v>
      </c>
      <c r="I46" s="2">
        <v>-46</v>
      </c>
      <c r="J46" s="2">
        <v>423</v>
      </c>
      <c r="K46" s="2">
        <v>458</v>
      </c>
      <c r="L46" s="2">
        <v>749</v>
      </c>
      <c r="M46" s="2">
        <v>2.8</v>
      </c>
    </row>
    <row r="47" spans="1:13" x14ac:dyDescent="0.25">
      <c r="A47">
        <v>5</v>
      </c>
      <c r="B47" s="8">
        <v>2.9687500000000002E-2</v>
      </c>
      <c r="C47" s="11">
        <f t="shared" si="1"/>
        <v>2565</v>
      </c>
      <c r="D47" s="2">
        <v>7200</v>
      </c>
      <c r="E47" s="2">
        <v>171</v>
      </c>
      <c r="F47" s="2">
        <v>4.3</v>
      </c>
      <c r="G47" s="2">
        <v>0</v>
      </c>
      <c r="H47" s="2">
        <v>3.1</v>
      </c>
      <c r="I47" s="2">
        <v>21</v>
      </c>
      <c r="J47" s="2">
        <v>438</v>
      </c>
      <c r="K47" s="2">
        <v>472</v>
      </c>
      <c r="L47" s="2">
        <v>770</v>
      </c>
      <c r="M47" s="2">
        <v>5.5</v>
      </c>
    </row>
    <row r="48" spans="1:13" x14ac:dyDescent="0.25">
      <c r="A48">
        <v>6</v>
      </c>
      <c r="B48" s="8">
        <v>3.0497685185185183E-2</v>
      </c>
      <c r="C48" s="11">
        <f t="shared" si="1"/>
        <v>2635</v>
      </c>
      <c r="D48" s="2">
        <v>6820</v>
      </c>
      <c r="E48" s="2">
        <v>180</v>
      </c>
      <c r="F48" s="2">
        <v>3.8</v>
      </c>
      <c r="G48" s="2">
        <v>0.3</v>
      </c>
      <c r="H48" s="2">
        <v>3.2</v>
      </c>
      <c r="I48" s="2">
        <v>47</v>
      </c>
      <c r="J48" s="2">
        <v>447</v>
      </c>
      <c r="K48" s="2">
        <v>482</v>
      </c>
      <c r="L48" s="2">
        <v>791</v>
      </c>
      <c r="M48" s="2">
        <v>5.2</v>
      </c>
    </row>
    <row r="49" spans="1:13" x14ac:dyDescent="0.25">
      <c r="A49">
        <v>7</v>
      </c>
      <c r="B49" s="8">
        <v>3.1215277777777783E-2</v>
      </c>
      <c r="C49" s="11">
        <f t="shared" si="1"/>
        <v>2697.0000000000005</v>
      </c>
      <c r="D49" s="2">
        <v>6260</v>
      </c>
      <c r="E49" s="2">
        <v>190</v>
      </c>
      <c r="F49" s="2">
        <v>3.2</v>
      </c>
      <c r="G49" s="2">
        <v>0.6</v>
      </c>
      <c r="H49" s="2">
        <v>3.1</v>
      </c>
      <c r="I49" s="2">
        <v>80</v>
      </c>
      <c r="J49" s="2">
        <v>444</v>
      </c>
      <c r="K49" s="2">
        <v>478</v>
      </c>
      <c r="L49" s="2">
        <v>809</v>
      </c>
      <c r="M49" s="2">
        <v>4.2</v>
      </c>
    </row>
    <row r="50" spans="1:13" x14ac:dyDescent="0.25">
      <c r="C50" s="7" t="s">
        <v>40</v>
      </c>
    </row>
    <row r="52" spans="1:13" x14ac:dyDescent="0.25">
      <c r="A52" s="1" t="s">
        <v>30</v>
      </c>
    </row>
    <row r="54" spans="1:13" x14ac:dyDescent="0.25">
      <c r="A54" t="s">
        <v>53</v>
      </c>
      <c r="C54" s="10" t="s">
        <v>67</v>
      </c>
    </row>
    <row r="55" spans="1:13" x14ac:dyDescent="0.25">
      <c r="A55" t="s">
        <v>54</v>
      </c>
      <c r="C55" s="10" t="s">
        <v>68</v>
      </c>
      <c r="E55" t="s">
        <v>31</v>
      </c>
      <c r="H55" s="2" t="s">
        <v>57</v>
      </c>
    </row>
    <row r="57" spans="1:13" x14ac:dyDescent="0.25">
      <c r="A57" t="s">
        <v>9</v>
      </c>
      <c r="B57" t="s">
        <v>10</v>
      </c>
      <c r="C57" s="7" t="s">
        <v>11</v>
      </c>
      <c r="D57" t="s">
        <v>13</v>
      </c>
      <c r="E57" t="s">
        <v>15</v>
      </c>
      <c r="F57" t="s">
        <v>17</v>
      </c>
      <c r="G57" t="s">
        <v>26</v>
      </c>
      <c r="H57" t="s">
        <v>27</v>
      </c>
      <c r="I57" t="s">
        <v>28</v>
      </c>
      <c r="J57" t="s">
        <v>19</v>
      </c>
      <c r="K57" t="s">
        <v>21</v>
      </c>
      <c r="L57" t="s">
        <v>56</v>
      </c>
      <c r="M57" t="s">
        <v>23</v>
      </c>
    </row>
    <row r="58" spans="1:13" x14ac:dyDescent="0.25">
      <c r="B58" s="5" t="s">
        <v>58</v>
      </c>
      <c r="C58" s="9" t="s">
        <v>12</v>
      </c>
      <c r="D58" s="5" t="s">
        <v>14</v>
      </c>
      <c r="E58" s="5" t="s">
        <v>16</v>
      </c>
      <c r="F58" s="5" t="s">
        <v>18</v>
      </c>
      <c r="G58" s="5" t="s">
        <v>18</v>
      </c>
      <c r="H58" s="5" t="s">
        <v>18</v>
      </c>
      <c r="I58" s="5" t="s">
        <v>29</v>
      </c>
      <c r="J58" s="5" t="s">
        <v>20</v>
      </c>
      <c r="K58" s="5" t="s">
        <v>20</v>
      </c>
      <c r="L58" s="5" t="s">
        <v>22</v>
      </c>
      <c r="M58" s="5" t="s">
        <v>24</v>
      </c>
    </row>
    <row r="59" spans="1:13" x14ac:dyDescent="0.25">
      <c r="A59">
        <v>1</v>
      </c>
      <c r="B59" s="8">
        <v>3.3263888888888891E-2</v>
      </c>
      <c r="C59" s="11">
        <f t="shared" ref="C59:C60" si="2">B59*86400</f>
        <v>2874</v>
      </c>
      <c r="D59" s="2">
        <v>6680</v>
      </c>
      <c r="E59" s="2">
        <v>163</v>
      </c>
      <c r="F59" s="2">
        <v>4.9000000000000004</v>
      </c>
      <c r="G59" s="2">
        <v>-0.4</v>
      </c>
      <c r="H59" s="2">
        <v>3.1</v>
      </c>
      <c r="I59" s="2">
        <v>-1</v>
      </c>
      <c r="J59" s="2">
        <v>446</v>
      </c>
      <c r="K59" s="2">
        <v>478</v>
      </c>
      <c r="L59" s="2">
        <v>854</v>
      </c>
      <c r="M59" s="2">
        <v>4.5</v>
      </c>
    </row>
    <row r="60" spans="1:13" x14ac:dyDescent="0.25">
      <c r="A60">
        <v>2</v>
      </c>
      <c r="B60" s="8">
        <v>3.4421296296296297E-2</v>
      </c>
      <c r="C60" s="11">
        <f t="shared" si="2"/>
        <v>2974</v>
      </c>
      <c r="D60" s="2">
        <v>6760</v>
      </c>
      <c r="E60" s="2">
        <v>160</v>
      </c>
      <c r="F60" s="2">
        <v>5</v>
      </c>
      <c r="G60" s="2">
        <v>-0.9</v>
      </c>
      <c r="H60" s="2">
        <v>3.1</v>
      </c>
      <c r="I60" s="2">
        <v>-24</v>
      </c>
      <c r="J60" s="2">
        <v>444</v>
      </c>
      <c r="K60" s="2">
        <v>478</v>
      </c>
      <c r="L60" s="2">
        <v>877</v>
      </c>
      <c r="M60" s="2">
        <v>5</v>
      </c>
    </row>
    <row r="61" spans="1:13" x14ac:dyDescent="0.25">
      <c r="C61" s="7" t="s">
        <v>40</v>
      </c>
    </row>
    <row r="63" spans="1:13" x14ac:dyDescent="0.25">
      <c r="A63" s="1" t="s">
        <v>32</v>
      </c>
    </row>
    <row r="65" spans="1:10" x14ac:dyDescent="0.25">
      <c r="D65" t="s">
        <v>33</v>
      </c>
      <c r="G65" t="s">
        <v>33</v>
      </c>
      <c r="J65" t="s">
        <v>33</v>
      </c>
    </row>
    <row r="66" spans="1:10" x14ac:dyDescent="0.25">
      <c r="D66" t="s">
        <v>55</v>
      </c>
      <c r="G66" t="s">
        <v>55</v>
      </c>
      <c r="J66" t="s">
        <v>55</v>
      </c>
    </row>
    <row r="67" spans="1:10" x14ac:dyDescent="0.25">
      <c r="A67" t="s">
        <v>34</v>
      </c>
      <c r="D67" s="4">
        <v>3.5659722222222225E-2</v>
      </c>
      <c r="E67" t="s">
        <v>35</v>
      </c>
      <c r="G67" s="4">
        <v>4.0671296296296296E-2</v>
      </c>
      <c r="H67" t="s">
        <v>36</v>
      </c>
      <c r="J67" s="4">
        <v>2.2902777777777779</v>
      </c>
    </row>
    <row r="68" spans="1:10" x14ac:dyDescent="0.25">
      <c r="A68" t="s">
        <v>37</v>
      </c>
      <c r="D68" s="4">
        <v>4.1608796296296297E-2</v>
      </c>
      <c r="E68" t="s">
        <v>38</v>
      </c>
      <c r="G68" s="4">
        <v>4.1400462962962965E-2</v>
      </c>
      <c r="H68" t="s">
        <v>39</v>
      </c>
      <c r="J68" s="4">
        <v>4.3321759259259261E-2</v>
      </c>
    </row>
  </sheetData>
  <sheetProtection sheet="1" objects="1" scenarios="1"/>
  <conditionalFormatting sqref="H3:H4 D8:D16 H8:H16">
    <cfRule type="containsBlanks" dxfId="18" priority="30">
      <formula>LEN(TRIM(D3))=0</formula>
    </cfRule>
  </conditionalFormatting>
  <conditionalFormatting sqref="D18">
    <cfRule type="containsBlanks" dxfId="17" priority="25">
      <formula>LEN(TRIM(D18))=0</formula>
    </cfRule>
  </conditionalFormatting>
  <conditionalFormatting sqref="D43:M49">
    <cfRule type="containsBlanks" dxfId="16" priority="21">
      <formula>LEN(TRIM(D43))=0</formula>
    </cfRule>
  </conditionalFormatting>
  <conditionalFormatting sqref="D28:J34">
    <cfRule type="containsBlanks" dxfId="15" priority="22">
      <formula>LEN(TRIM(D28))=0</formula>
    </cfRule>
  </conditionalFormatting>
  <conditionalFormatting sqref="C54">
    <cfRule type="containsBlanks" dxfId="14" priority="20">
      <formula>LEN(TRIM(C54))=0</formula>
    </cfRule>
  </conditionalFormatting>
  <conditionalFormatting sqref="C55">
    <cfRule type="containsBlanks" dxfId="13" priority="19">
      <formula>LEN(TRIM(C55))=0</formula>
    </cfRule>
  </conditionalFormatting>
  <conditionalFormatting sqref="H55">
    <cfRule type="containsBlanks" dxfId="12" priority="18">
      <formula>LEN(TRIM(H55))=0</formula>
    </cfRule>
  </conditionalFormatting>
  <conditionalFormatting sqref="D59:M60">
    <cfRule type="containsBlanks" dxfId="11" priority="17">
      <formula>LEN(TRIM(D59))=0</formula>
    </cfRule>
  </conditionalFormatting>
  <conditionalFormatting sqref="D3:D4">
    <cfRule type="containsBlanks" dxfId="10" priority="12">
      <formula>LEN(TRIM(D3))=0</formula>
    </cfRule>
  </conditionalFormatting>
  <conditionalFormatting sqref="E23">
    <cfRule type="containsBlanks" dxfId="9" priority="13">
      <formula>LEN(TRIM(E23))=0</formula>
    </cfRule>
  </conditionalFormatting>
  <conditionalFormatting sqref="D67:D68">
    <cfRule type="containsBlanks" dxfId="8" priority="11">
      <formula>LEN(TRIM(D67))=0</formula>
    </cfRule>
  </conditionalFormatting>
  <conditionalFormatting sqref="G67:G68">
    <cfRule type="containsBlanks" dxfId="7" priority="10">
      <formula>LEN(TRIM(G67))=0</formula>
    </cfRule>
  </conditionalFormatting>
  <conditionalFormatting sqref="J67:J68">
    <cfRule type="containsBlanks" dxfId="6" priority="9">
      <formula>LEN(TRIM(J67))=0</formula>
    </cfRule>
  </conditionalFormatting>
  <conditionalFormatting sqref="B43:B49">
    <cfRule type="containsBlanks" dxfId="5" priority="3">
      <formula>LEN(TRIM(B43))=0</formula>
    </cfRule>
  </conditionalFormatting>
  <conditionalFormatting sqref="B28:B34">
    <cfRule type="containsBlanks" dxfId="4" priority="6">
      <formula>LEN(TRIM(B28))=0</formula>
    </cfRule>
  </conditionalFormatting>
  <conditionalFormatting sqref="C28:C34">
    <cfRule type="containsBlanks" dxfId="3" priority="5">
      <formula>LEN(TRIM(C28))=0</formula>
    </cfRule>
  </conditionalFormatting>
  <conditionalFormatting sqref="C43:C49">
    <cfRule type="containsBlanks" dxfId="2" priority="4">
      <formula>LEN(TRIM(C43))=0</formula>
    </cfRule>
  </conditionalFormatting>
  <conditionalFormatting sqref="B59:B60">
    <cfRule type="containsBlanks" dxfId="1" priority="2">
      <formula>LEN(TRIM(B59))=0</formula>
    </cfRule>
  </conditionalFormatting>
  <conditionalFormatting sqref="C59:C60">
    <cfRule type="containsBlanks" dxfId="0" priority="1">
      <formula>LEN(TRIM(C59))=0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C24" sqref="C24"/>
    </sheetView>
  </sheetViews>
  <sheetFormatPr defaultRowHeight="15" x14ac:dyDescent="0.25"/>
  <sheetData>
    <row r="1" spans="1:8" x14ac:dyDescent="0.25">
      <c r="A1">
        <f>PFDS!H8</f>
        <v>96</v>
      </c>
    </row>
    <row r="2" spans="1:8" x14ac:dyDescent="0.25">
      <c r="A2">
        <f>PFDS!H9</f>
        <v>82</v>
      </c>
    </row>
    <row r="3" spans="1:8" x14ac:dyDescent="0.25">
      <c r="A3">
        <f>PFDS!H10</f>
        <v>75</v>
      </c>
    </row>
    <row r="4" spans="1:8" x14ac:dyDescent="0.25">
      <c r="A4">
        <f>PFDS!H11</f>
        <v>69.5</v>
      </c>
    </row>
    <row r="5" spans="1:8" x14ac:dyDescent="0.25">
      <c r="A5">
        <f>PFDS!H12</f>
        <v>62.5</v>
      </c>
    </row>
    <row r="6" spans="1:8" x14ac:dyDescent="0.25">
      <c r="A6">
        <f>PFDS!H13</f>
        <v>65</v>
      </c>
    </row>
    <row r="7" spans="1:8" x14ac:dyDescent="0.25">
      <c r="A7">
        <f>PFDS!H14</f>
        <v>55</v>
      </c>
    </row>
    <row r="8" spans="1:8" x14ac:dyDescent="0.25">
      <c r="A8">
        <f>PFDS!H15</f>
        <v>73</v>
      </c>
    </row>
    <row r="9" spans="1:8" x14ac:dyDescent="0.25">
      <c r="A9">
        <f>PFDS!H16</f>
        <v>60.5</v>
      </c>
    </row>
    <row r="10" spans="1:8" x14ac:dyDescent="0.25">
      <c r="A10">
        <v>0</v>
      </c>
    </row>
    <row r="11" spans="1:8" x14ac:dyDescent="0.25">
      <c r="A11">
        <f>PFDS!D18</f>
        <v>4100</v>
      </c>
    </row>
    <row r="12" spans="1:8" x14ac:dyDescent="0.25">
      <c r="A12">
        <v>0</v>
      </c>
    </row>
    <row r="13" spans="1:8" x14ac:dyDescent="0.25">
      <c r="A13" s="7" t="e">
        <f>PFDS!#REF!*86400+PFDS!#REF!</f>
        <v>#REF!</v>
      </c>
      <c r="B13" t="e">
        <f>PFDS!#REF!</f>
        <v>#REF!</v>
      </c>
      <c r="C13" t="e">
        <f>PFDS!#REF!</f>
        <v>#REF!</v>
      </c>
      <c r="D13" t="e">
        <f>PFDS!#REF!</f>
        <v>#REF!</v>
      </c>
      <c r="E13" t="e">
        <f>PFDS!#REF!</f>
        <v>#REF!</v>
      </c>
      <c r="F13" t="e">
        <f>PFDS!#REF!</f>
        <v>#REF!</v>
      </c>
      <c r="G13" t="e">
        <f>PFDS!#REF!</f>
        <v>#REF!</v>
      </c>
      <c r="H13" t="e">
        <f>PFDS!#REF!</f>
        <v>#REF!</v>
      </c>
    </row>
    <row r="14" spans="1:8" x14ac:dyDescent="0.25">
      <c r="A14" s="7" t="e">
        <f>PFDS!#REF!*86400+PFDS!#REF!</f>
        <v>#REF!</v>
      </c>
      <c r="B14" t="e">
        <f>PFDS!#REF!</f>
        <v>#REF!</v>
      </c>
      <c r="C14" t="e">
        <f>PFDS!#REF!</f>
        <v>#REF!</v>
      </c>
      <c r="D14" t="e">
        <f>PFDS!#REF!</f>
        <v>#REF!</v>
      </c>
      <c r="E14" t="e">
        <f>PFDS!#REF!</f>
        <v>#REF!</v>
      </c>
      <c r="F14" t="e">
        <f>PFDS!#REF!</f>
        <v>#REF!</v>
      </c>
      <c r="G14" t="e">
        <f>PFDS!#REF!</f>
        <v>#REF!</v>
      </c>
      <c r="H14" t="e">
        <f>PFDS!#REF!</f>
        <v>#REF!</v>
      </c>
    </row>
    <row r="15" spans="1:8" x14ac:dyDescent="0.25">
      <c r="A15" s="7" t="e">
        <f>PFDS!#REF!*86400+PFDS!#REF!</f>
        <v>#REF!</v>
      </c>
      <c r="B15" t="e">
        <f>PFDS!#REF!</f>
        <v>#REF!</v>
      </c>
      <c r="C15" t="e">
        <f>PFDS!#REF!</f>
        <v>#REF!</v>
      </c>
      <c r="D15" t="e">
        <f>PFDS!#REF!</f>
        <v>#REF!</v>
      </c>
      <c r="E15" t="e">
        <f>PFDS!#REF!</f>
        <v>#REF!</v>
      </c>
      <c r="F15" t="e">
        <f>PFDS!#REF!</f>
        <v>#REF!</v>
      </c>
      <c r="G15" t="e">
        <f>PFDS!#REF!</f>
        <v>#REF!</v>
      </c>
      <c r="H15" t="e">
        <f>PFDS!#REF!</f>
        <v>#REF!</v>
      </c>
    </row>
    <row r="16" spans="1:8" x14ac:dyDescent="0.25">
      <c r="A16" s="7" t="e">
        <f>PFDS!#REF!*86400+PFDS!#REF!</f>
        <v>#REF!</v>
      </c>
      <c r="B16" t="e">
        <f>PFDS!#REF!</f>
        <v>#REF!</v>
      </c>
      <c r="C16" t="e">
        <f>PFDS!#REF!</f>
        <v>#REF!</v>
      </c>
      <c r="D16" t="e">
        <f>PFDS!#REF!</f>
        <v>#REF!</v>
      </c>
      <c r="E16" t="e">
        <f>PFDS!#REF!</f>
        <v>#REF!</v>
      </c>
      <c r="F16" t="e">
        <f>PFDS!#REF!</f>
        <v>#REF!</v>
      </c>
      <c r="G16" t="e">
        <f>PFDS!#REF!</f>
        <v>#REF!</v>
      </c>
      <c r="H16" t="e">
        <f>PFDS!#REF!</f>
        <v>#REF!</v>
      </c>
    </row>
    <row r="17" spans="1:11" x14ac:dyDescent="0.25">
      <c r="A17" s="7" t="e">
        <f>PFDS!#REF!*86400+PFDS!#REF!</f>
        <v>#REF!</v>
      </c>
      <c r="B17" t="e">
        <f>PFDS!#REF!</f>
        <v>#REF!</v>
      </c>
      <c r="C17" t="e">
        <f>PFDS!#REF!</f>
        <v>#REF!</v>
      </c>
      <c r="D17" t="e">
        <f>PFDS!#REF!</f>
        <v>#REF!</v>
      </c>
      <c r="E17" t="e">
        <f>PFDS!#REF!</f>
        <v>#REF!</v>
      </c>
      <c r="F17" t="e">
        <f>PFDS!#REF!</f>
        <v>#REF!</v>
      </c>
      <c r="G17" t="e">
        <f>PFDS!#REF!</f>
        <v>#REF!</v>
      </c>
      <c r="H17" t="e">
        <f>PFDS!#REF!</f>
        <v>#REF!</v>
      </c>
    </row>
    <row r="18" spans="1:11" x14ac:dyDescent="0.25">
      <c r="A18" s="7" t="e">
        <f>PFDS!#REF!*86400+PFDS!#REF!</f>
        <v>#REF!</v>
      </c>
      <c r="B18" t="e">
        <f>PFDS!#REF!</f>
        <v>#REF!</v>
      </c>
      <c r="C18" t="e">
        <f>PFDS!#REF!</f>
        <v>#REF!</v>
      </c>
      <c r="D18" t="e">
        <f>PFDS!#REF!</f>
        <v>#REF!</v>
      </c>
      <c r="E18" t="e">
        <f>PFDS!#REF!</f>
        <v>#REF!</v>
      </c>
      <c r="F18" t="e">
        <f>PFDS!#REF!</f>
        <v>#REF!</v>
      </c>
      <c r="G18" t="e">
        <f>PFDS!#REF!</f>
        <v>#REF!</v>
      </c>
      <c r="H18" t="e">
        <f>PFDS!#REF!</f>
        <v>#REF!</v>
      </c>
    </row>
    <row r="19" spans="1:11" x14ac:dyDescent="0.25">
      <c r="A19" s="7" t="e">
        <f>PFDS!#REF!*86400+PFDS!#REF!</f>
        <v>#REF!</v>
      </c>
      <c r="B19" t="e">
        <f>PFDS!#REF!</f>
        <v>#REF!</v>
      </c>
      <c r="C19" t="e">
        <f>PFDS!#REF!</f>
        <v>#REF!</v>
      </c>
      <c r="D19" t="e">
        <f>PFDS!#REF!</f>
        <v>#REF!</v>
      </c>
      <c r="E19" t="e">
        <f>PFDS!#REF!</f>
        <v>#REF!</v>
      </c>
      <c r="F19" t="e">
        <f>PFDS!#REF!</f>
        <v>#REF!</v>
      </c>
      <c r="G19" t="e">
        <f>PFDS!#REF!</f>
        <v>#REF!</v>
      </c>
      <c r="H19" t="e">
        <f>PFDS!#REF!</f>
        <v>#REF!</v>
      </c>
    </row>
    <row r="20" spans="1:11" x14ac:dyDescent="0.25">
      <c r="A20" s="7">
        <f>PFDS!B28*86400+PFDS!C28</f>
        <v>1540.0000000000002</v>
      </c>
      <c r="B20">
        <f>PFDS!D28</f>
        <v>3000</v>
      </c>
      <c r="C20">
        <f>PFDS!E28</f>
        <v>242</v>
      </c>
      <c r="D20">
        <f>PFDS!F28</f>
        <v>1.8</v>
      </c>
      <c r="E20">
        <f>PFDS!G28</f>
        <v>701</v>
      </c>
      <c r="F20">
        <f>PFDS!H28</f>
        <v>816</v>
      </c>
      <c r="G20">
        <f>PFDS!I28</f>
        <v>234</v>
      </c>
      <c r="H20">
        <f>PFDS!J28</f>
        <v>11.8</v>
      </c>
    </row>
    <row r="21" spans="1:11" x14ac:dyDescent="0.25">
      <c r="A21" s="7">
        <f>PFDS!B29*86400+PFDS!C29</f>
        <v>2188.0000000000005</v>
      </c>
      <c r="B21">
        <f>PFDS!D29</f>
        <v>7010</v>
      </c>
      <c r="C21">
        <f>PFDS!E29</f>
        <v>249</v>
      </c>
      <c r="D21">
        <f>PFDS!F29</f>
        <v>1.4</v>
      </c>
      <c r="E21">
        <f>PFDS!G29</f>
        <v>725</v>
      </c>
      <c r="F21">
        <f>PFDS!H29</f>
        <v>790</v>
      </c>
      <c r="G21">
        <f>PFDS!I29</f>
        <v>400</v>
      </c>
      <c r="H21">
        <f>PFDS!J29</f>
        <v>11.8</v>
      </c>
    </row>
    <row r="22" spans="1:11" x14ac:dyDescent="0.25">
      <c r="A22" s="7">
        <f>PFDS!B30*86400+PFDS!C30</f>
        <v>2448</v>
      </c>
      <c r="B22">
        <f>PFDS!D30</f>
        <v>7010</v>
      </c>
      <c r="C22">
        <f>PFDS!E30</f>
        <v>220</v>
      </c>
      <c r="D22">
        <f>PFDS!F30</f>
        <v>2.2000000000000002</v>
      </c>
      <c r="E22">
        <f>PFDS!G30</f>
        <v>592</v>
      </c>
      <c r="F22">
        <f>PFDS!H30</f>
        <v>656</v>
      </c>
      <c r="G22">
        <f>PFDS!I30</f>
        <v>443</v>
      </c>
      <c r="H22">
        <f>PFDS!J30</f>
        <v>8.8000000000000007</v>
      </c>
    </row>
    <row r="23" spans="1:11" x14ac:dyDescent="0.25">
      <c r="A23" s="7">
        <f>PFDS!B31*86400+PFDS!C31</f>
        <v>2941.9999999999995</v>
      </c>
      <c r="B23">
        <f>PFDS!D31</f>
        <v>7010</v>
      </c>
      <c r="C23">
        <f>PFDS!E31</f>
        <v>166</v>
      </c>
      <c r="D23">
        <f>PFDS!F31</f>
        <v>4.8</v>
      </c>
      <c r="E23">
        <f>PFDS!G31</f>
        <v>453</v>
      </c>
      <c r="F23">
        <f>PFDS!H31</f>
        <v>491</v>
      </c>
      <c r="G23">
        <f>PFDS!I31</f>
        <v>502</v>
      </c>
      <c r="H23">
        <f>PFDS!J31</f>
        <v>4.8</v>
      </c>
    </row>
    <row r="24" spans="1:11" x14ac:dyDescent="0.25">
      <c r="A24" s="7">
        <f>PFDS!B32*86400+PFDS!C32</f>
        <v>3314.0000000000005</v>
      </c>
      <c r="B24">
        <f>PFDS!D32</f>
        <v>7000</v>
      </c>
      <c r="C24">
        <f>PFDS!E32</f>
        <v>135</v>
      </c>
      <c r="D24">
        <f>PFDS!F32</f>
        <v>7.9</v>
      </c>
      <c r="E24">
        <f>PFDS!G32</f>
        <v>404</v>
      </c>
      <c r="F24">
        <f>PFDS!H32</f>
        <v>427</v>
      </c>
      <c r="G24">
        <f>PFDS!I32</f>
        <v>341</v>
      </c>
      <c r="H24">
        <f>PFDS!J32</f>
        <v>3.2</v>
      </c>
    </row>
    <row r="25" spans="1:11" x14ac:dyDescent="0.25">
      <c r="A25" s="7">
        <f>PFDS!B33*86400+PFDS!C33</f>
        <v>3688</v>
      </c>
      <c r="B25">
        <f>PFDS!D33</f>
        <v>7030</v>
      </c>
      <c r="C25">
        <f>PFDS!E33</f>
        <v>120</v>
      </c>
      <c r="D25">
        <f>PFDS!F33</f>
        <v>10.1</v>
      </c>
      <c r="E25">
        <f>PFDS!G33</f>
        <v>413</v>
      </c>
      <c r="F25">
        <f>PFDS!H33</f>
        <v>461</v>
      </c>
      <c r="G25">
        <f>PFDS!I33</f>
        <v>588</v>
      </c>
      <c r="H25">
        <f>PFDS!J33</f>
        <v>3.8</v>
      </c>
    </row>
    <row r="26" spans="1:11" x14ac:dyDescent="0.25">
      <c r="A26" s="7">
        <f>PFDS!B34*86400+PFDS!C34</f>
        <v>0</v>
      </c>
      <c r="B26">
        <f>PFDS!D34</f>
        <v>0</v>
      </c>
      <c r="C26">
        <f>PFDS!E34</f>
        <v>0</v>
      </c>
      <c r="D26">
        <f>PFDS!F34</f>
        <v>0</v>
      </c>
      <c r="E26">
        <f>PFDS!G34</f>
        <v>0</v>
      </c>
      <c r="F26">
        <f>PFDS!H34</f>
        <v>0</v>
      </c>
      <c r="G26">
        <f>PFDS!I34</f>
        <v>0</v>
      </c>
      <c r="H26">
        <f>PFDS!J34</f>
        <v>0</v>
      </c>
    </row>
    <row r="27" spans="1:11" x14ac:dyDescent="0.25">
      <c r="A27" s="7">
        <f>PFDS!B43*86400+PFDS!C43</f>
        <v>4484</v>
      </c>
      <c r="B27">
        <f>PFDS!D43</f>
        <v>7030</v>
      </c>
      <c r="C27">
        <f>PFDS!E43</f>
        <v>159</v>
      </c>
      <c r="D27">
        <f>PFDS!F43</f>
        <v>5.0999999999999996</v>
      </c>
      <c r="E27">
        <f>PFDS!G43</f>
        <v>-0.6</v>
      </c>
      <c r="F27">
        <f>PFDS!H43</f>
        <v>3.2</v>
      </c>
      <c r="G27">
        <f>PFDS!I43</f>
        <v>-1</v>
      </c>
      <c r="H27">
        <f>PFDS!J43</f>
        <v>436</v>
      </c>
      <c r="I27">
        <f>PFDS!K43</f>
        <v>471</v>
      </c>
      <c r="J27">
        <f>PFDS!L43</f>
        <v>691</v>
      </c>
      <c r="K27">
        <f>PFDS!M43</f>
        <v>5.0999999999999996</v>
      </c>
    </row>
    <row r="28" spans="1:11" x14ac:dyDescent="0.25">
      <c r="A28" s="7">
        <f>PFDS!B44*86400+PFDS!C44</f>
        <v>4620</v>
      </c>
      <c r="B28">
        <f>PFDS!D44</f>
        <v>7230</v>
      </c>
      <c r="C28">
        <f>PFDS!E44</f>
        <v>150</v>
      </c>
      <c r="D28">
        <f>PFDS!F44</f>
        <v>6</v>
      </c>
      <c r="E28">
        <f>PFDS!G44</f>
        <v>-1</v>
      </c>
      <c r="F28">
        <f>PFDS!H44</f>
        <v>3.1</v>
      </c>
      <c r="G28">
        <f>PFDS!I44</f>
        <v>-17</v>
      </c>
      <c r="H28">
        <f>PFDS!J44</f>
        <v>432</v>
      </c>
      <c r="I28">
        <f>PFDS!K44</f>
        <v>466</v>
      </c>
      <c r="J28">
        <f>PFDS!L44</f>
        <v>709</v>
      </c>
      <c r="K28">
        <f>PFDS!M44</f>
        <v>5</v>
      </c>
    </row>
    <row r="29" spans="1:11" x14ac:dyDescent="0.25">
      <c r="A29" s="7">
        <f>PFDS!B45*86400+PFDS!C45</f>
        <v>4754</v>
      </c>
      <c r="B29">
        <f>PFDS!D45</f>
        <v>7460</v>
      </c>
      <c r="C29">
        <f>PFDS!E45</f>
        <v>139</v>
      </c>
      <c r="D29">
        <f>PFDS!F45</f>
        <v>7</v>
      </c>
      <c r="E29">
        <f>PFDS!G45</f>
        <v>-1.6</v>
      </c>
      <c r="F29">
        <f>PFDS!H45</f>
        <v>3.2</v>
      </c>
      <c r="G29">
        <f>PFDS!I45</f>
        <v>-34</v>
      </c>
      <c r="H29">
        <f>PFDS!J45</f>
        <v>428</v>
      </c>
      <c r="I29">
        <f>PFDS!K45</f>
        <v>463</v>
      </c>
      <c r="J29">
        <f>PFDS!L45</f>
        <v>727</v>
      </c>
      <c r="K29">
        <f>PFDS!M45</f>
        <v>4</v>
      </c>
    </row>
    <row r="30" spans="1:11" x14ac:dyDescent="0.25">
      <c r="A30" s="7">
        <f>PFDS!B46*86400+PFDS!C46</f>
        <v>4932.0000000000009</v>
      </c>
      <c r="B30">
        <f>PFDS!D46</f>
        <v>7760</v>
      </c>
      <c r="C30">
        <f>PFDS!E46</f>
        <v>130</v>
      </c>
      <c r="D30">
        <f>PFDS!F46</f>
        <v>8.4</v>
      </c>
      <c r="E30">
        <f>PFDS!G46</f>
        <v>-2.2999999999999998</v>
      </c>
      <c r="F30">
        <f>PFDS!H46</f>
        <v>3.1</v>
      </c>
      <c r="G30">
        <f>PFDS!I46</f>
        <v>-46</v>
      </c>
      <c r="H30">
        <f>PFDS!J46</f>
        <v>423</v>
      </c>
      <c r="I30">
        <f>PFDS!K46</f>
        <v>458</v>
      </c>
      <c r="J30">
        <f>PFDS!L46</f>
        <v>749</v>
      </c>
      <c r="K30">
        <f>PFDS!M46</f>
        <v>2.8</v>
      </c>
    </row>
    <row r="31" spans="1:11" x14ac:dyDescent="0.25">
      <c r="A31" s="7">
        <f>PFDS!B47*86400+PFDS!C47</f>
        <v>5130</v>
      </c>
      <c r="B31">
        <f>PFDS!D47</f>
        <v>7200</v>
      </c>
      <c r="C31">
        <f>PFDS!E47</f>
        <v>171</v>
      </c>
      <c r="D31">
        <f>PFDS!F47</f>
        <v>4.3</v>
      </c>
      <c r="E31">
        <f>PFDS!G47</f>
        <v>0</v>
      </c>
      <c r="F31">
        <f>PFDS!H47</f>
        <v>3.1</v>
      </c>
      <c r="G31">
        <f>PFDS!I47</f>
        <v>21</v>
      </c>
      <c r="H31">
        <f>PFDS!J47</f>
        <v>438</v>
      </c>
      <c r="I31">
        <f>PFDS!K47</f>
        <v>472</v>
      </c>
      <c r="J31">
        <f>PFDS!L47</f>
        <v>770</v>
      </c>
      <c r="K31">
        <f>PFDS!M47</f>
        <v>5.5</v>
      </c>
    </row>
    <row r="32" spans="1:11" x14ac:dyDescent="0.25">
      <c r="A32" s="7">
        <f>PFDS!B48*86400+PFDS!C48</f>
        <v>5270</v>
      </c>
      <c r="B32">
        <f>PFDS!D48</f>
        <v>6820</v>
      </c>
      <c r="C32">
        <f>PFDS!E48</f>
        <v>180</v>
      </c>
      <c r="D32">
        <f>PFDS!F48</f>
        <v>3.8</v>
      </c>
      <c r="E32">
        <f>PFDS!G48</f>
        <v>0.3</v>
      </c>
      <c r="F32">
        <f>PFDS!H48</f>
        <v>3.2</v>
      </c>
      <c r="G32">
        <f>PFDS!I48</f>
        <v>47</v>
      </c>
      <c r="H32">
        <f>PFDS!J48</f>
        <v>447</v>
      </c>
      <c r="I32">
        <f>PFDS!K48</f>
        <v>482</v>
      </c>
      <c r="J32">
        <f>PFDS!L48</f>
        <v>791</v>
      </c>
      <c r="K32">
        <f>PFDS!M48</f>
        <v>5.2</v>
      </c>
    </row>
    <row r="33" spans="1:11" x14ac:dyDescent="0.25">
      <c r="A33" s="7">
        <f>PFDS!B59*86400+PFDS!C59</f>
        <v>5748</v>
      </c>
      <c r="B33">
        <f>PFDS!D59</f>
        <v>6680</v>
      </c>
      <c r="C33">
        <f>PFDS!E59</f>
        <v>163</v>
      </c>
      <c r="D33">
        <f>PFDS!F59</f>
        <v>4.9000000000000004</v>
      </c>
      <c r="E33">
        <f>PFDS!G59</f>
        <v>-0.4</v>
      </c>
      <c r="F33">
        <f>PFDS!H59</f>
        <v>3.1</v>
      </c>
      <c r="G33">
        <f>PFDS!I59</f>
        <v>-1</v>
      </c>
      <c r="H33">
        <f>PFDS!J59</f>
        <v>446</v>
      </c>
      <c r="I33">
        <f>PFDS!K59</f>
        <v>478</v>
      </c>
      <c r="J33">
        <f>PFDS!L59</f>
        <v>854</v>
      </c>
      <c r="K33">
        <f>PFDS!M59</f>
        <v>4.5</v>
      </c>
    </row>
    <row r="34" spans="1:11" x14ac:dyDescent="0.25">
      <c r="A34" s="7">
        <f>PFDS!B60*86400+PFDS!C60</f>
        <v>5948</v>
      </c>
      <c r="B34">
        <f>PFDS!D60</f>
        <v>6760</v>
      </c>
      <c r="C34">
        <f>PFDS!E60</f>
        <v>160</v>
      </c>
      <c r="D34">
        <f>PFDS!F60</f>
        <v>5</v>
      </c>
      <c r="E34">
        <f>PFDS!G60</f>
        <v>-0.9</v>
      </c>
      <c r="F34">
        <f>PFDS!H60</f>
        <v>3.1</v>
      </c>
      <c r="G34">
        <f>PFDS!I60</f>
        <v>-24</v>
      </c>
      <c r="H34">
        <f>PFDS!J60</f>
        <v>444</v>
      </c>
      <c r="I34">
        <f>PFDS!K60</f>
        <v>478</v>
      </c>
      <c r="J34">
        <f>PFDS!L60</f>
        <v>877</v>
      </c>
      <c r="K34">
        <f>PFDS!M60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PFDS</vt:lpstr>
      <vt:lpstr>Sheet2</vt:lpstr>
    </vt:vector>
  </TitlesOfParts>
  <Company>TU Delft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Boris</cp:lastModifiedBy>
  <cp:lastPrinted>2013-02-27T10:55:04Z</cp:lastPrinted>
  <dcterms:created xsi:type="dcterms:W3CDTF">2013-02-25T15:54:42Z</dcterms:created>
  <dcterms:modified xsi:type="dcterms:W3CDTF">2015-03-17T08:24:17Z</dcterms:modified>
</cp:coreProperties>
</file>