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rainieroperezgutierrez/eclipse-workspace/processinginsightd/analysis_files/"/>
    </mc:Choice>
  </mc:AlternateContent>
  <xr:revisionPtr revIDLastSave="0" documentId="13_ncr:1_{6E4DAD43-5E2B-A94D-AC8F-218158A0CB8D}" xr6:coauthVersionLast="45" xr6:coauthVersionMax="45" xr10:uidLastSave="{00000000-0000-0000-0000-000000000000}"/>
  <bookViews>
    <workbookView xWindow="2760" yWindow="460" windowWidth="32880" windowHeight="18560" activeTab="5" xr2:uid="{00000000-000D-0000-FFFF-FFFF00000000}"/>
  </bookViews>
  <sheets>
    <sheet name="CO" sheetId="1" r:id="rId1"/>
    <sheet name="CH" sheetId="2" r:id="rId2"/>
    <sheet name="BR" sheetId="3" r:id="rId3"/>
    <sheet name="US" sheetId="4" r:id="rId4"/>
    <sheet name="CONSOLIDATED" sheetId="11" r:id="rId5"/>
    <sheet name="CHART" sheetId="1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D29" i="2"/>
  <c r="D28" i="1"/>
  <c r="C52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D21" i="4"/>
  <c r="E9" i="4"/>
  <c r="E10" i="4"/>
  <c r="E11" i="4"/>
  <c r="E12" i="4"/>
  <c r="E13" i="4"/>
  <c r="E14" i="4"/>
  <c r="E15" i="4"/>
  <c r="E16" i="4"/>
  <c r="E17" i="4"/>
  <c r="E18" i="4"/>
  <c r="E19" i="4"/>
  <c r="E8" i="4"/>
  <c r="E3" i="4"/>
  <c r="E4" i="4"/>
  <c r="E5" i="4"/>
  <c r="E6" i="4"/>
  <c r="E7" i="4"/>
  <c r="E2" i="4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  <c r="E4" i="2"/>
  <c r="E5" i="2"/>
  <c r="E6" i="2"/>
  <c r="E7" i="2"/>
  <c r="E8" i="2"/>
  <c r="E9" i="2"/>
  <c r="E2" i="2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8" i="1"/>
  <c r="E3" i="1"/>
  <c r="E4" i="1"/>
  <c r="E5" i="1"/>
  <c r="E6" i="1"/>
  <c r="E7" i="1"/>
  <c r="E2" i="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4" i="11"/>
  <c r="E48" i="11"/>
  <c r="E49" i="11"/>
  <c r="E50" i="1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Boris Rainiero Perez Gutierrez</author>
  </authors>
  <commentList>
    <comment ref="C1" authorId="0" shapeId="0" xr:uid="{00000000-0006-0000-0100-000002000000}">
      <text>
        <r>
          <rPr>
            <b/>
            <sz val="10"/>
            <color rgb="FF000000"/>
            <rFont val="Tahoma"/>
            <family val="2"/>
          </rPr>
          <t>Boris Rainiero Perez Gutierrez: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the final list of codes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Boris Rainiero Perez Gutierrez</author>
  </authors>
  <commentList>
    <comment ref="C1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Boris Rainiero Perez Gutierrez: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the final list of codes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Boris Rainiero Perez Gutierrez</author>
  </authors>
  <commentList>
    <comment ref="C1" authorId="0" shapeId="0" xr:uid="{00000000-0006-0000-0300-000002000000}">
      <text>
        <r>
          <rPr>
            <b/>
            <sz val="10"/>
            <color rgb="FF000000"/>
            <rFont val="Tahoma"/>
            <family val="2"/>
          </rPr>
          <t>Boris Rainiero Perez Gutierrez: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the final list of codes</t>
        </r>
      </text>
    </comment>
  </commentList>
</comments>
</file>

<file path=xl/sharedStrings.xml><?xml version="1.0" encoding="utf-8"?>
<sst xmlns="http://schemas.openxmlformats.org/spreadsheetml/2006/main" count="351" uniqueCount="70">
  <si>
    <t>DEVOPS</t>
  </si>
  <si>
    <t>REFACTORING</t>
  </si>
  <si>
    <t>CONTROL AND MONITORING</t>
  </si>
  <si>
    <t>BACKLOG INCLUSION</t>
  </si>
  <si>
    <t>MANAGEMENT ACTIONS</t>
  </si>
  <si>
    <t>BUDGET INCREASE</t>
  </si>
  <si>
    <t>TECHNOLOGY/TOOL/PLATFORM CHANGE</t>
  </si>
  <si>
    <t>EXTERNAL TOOLS</t>
  </si>
  <si>
    <t>WELL-DEFINED PROCESS</t>
  </si>
  <si>
    <t>PRIORITIZATION</t>
  </si>
  <si>
    <t>CHANGE OF PROJECT MANAGEMENT</t>
  </si>
  <si>
    <t>EXTRA EFFORT</t>
  </si>
  <si>
    <t>PROJECT SCOPE CHANGE</t>
  </si>
  <si>
    <t>TIME EXTENSION</t>
  </si>
  <si>
    <t>TEAM COLLABORATION</t>
  </si>
  <si>
    <t>CI/CD</t>
  </si>
  <si>
    <t>TECHNOLOGY INDEPENDENT IMPLEMENTATION</t>
  </si>
  <si>
    <t>ADEQUATE IMPACT AND RISK ANALYSIS</t>
  </si>
  <si>
    <t>HIRING QUALIFIED PROFESSIONALS</t>
  </si>
  <si>
    <t>SYSTEM RETIREMENT</t>
  </si>
  <si>
    <t>SIDE PROJECT</t>
  </si>
  <si>
    <t>ADOPTION OF GOOD PRACTICES</t>
  </si>
  <si>
    <t>-</t>
  </si>
  <si>
    <t>CODE REVIEWING</t>
  </si>
  <si>
    <t>SWITCHING SOFTWARE SOLUTIONS</t>
  </si>
  <si>
    <t>RESTORE LOST DATA FROM BACKUP</t>
  </si>
  <si>
    <t>IMPLEMENTING PREVENTIVE ACTIONS FOR REDUCTION THE OCCURENCE OF SPECIFIC TD ITEM</t>
  </si>
  <si>
    <t>SOLVING PROBLEMS RELATED TO SECURITY</t>
  </si>
  <si>
    <t>TO MAKE DEFECT FREE SYSTEM</t>
  </si>
  <si>
    <t>MANAGEMENT</t>
  </si>
  <si>
    <t>TEAM</t>
  </si>
  <si>
    <t>METHODOLOGY</t>
  </si>
  <si>
    <t>CONTINUOUS IMPROVEMENT OF APPLICATIONS</t>
  </si>
  <si>
    <t>STARTING THE PROJECT FROM SCRATCH</t>
  </si>
  <si>
    <t>APPROACHING THE CLIENT WITH THE DEVELOPMENT TEAM</t>
  </si>
  <si>
    <t>DEFINITION OF SPRINTS FOR THE PAYMENT OF DT</t>
  </si>
  <si>
    <t>USE OF MODELS</t>
  </si>
  <si>
    <t>CHECKLIST FOR THE VERIFICATION OF BUSINESS RULES</t>
  </si>
  <si>
    <t>DIVISION OF WORK LOTS</t>
  </si>
  <si>
    <t>ORGANISATION OF THE PROJECT REPOSITORY</t>
  </si>
  <si>
    <t>MEASUREMENT BULLETINS</t>
  </si>
  <si>
    <t>IMPROVE DESIGN</t>
  </si>
  <si>
    <t>IMPROVE DOCUMENTATION</t>
  </si>
  <si>
    <t>IMPROVE TESTING</t>
  </si>
  <si>
    <t>ARCHITECTURAL CHANGES</t>
  </si>
  <si>
    <t>CORRECTIVE MAINTENANCE OF ARTIFACTS</t>
  </si>
  <si>
    <t>IMPROVEMENT IN REQUIREMENT ELICITATION</t>
  </si>
  <si>
    <t>REPAYMENT ACTIVITIES</t>
  </si>
  <si>
    <t>TOTAL</t>
  </si>
  <si>
    <t>CATEGORY</t>
  </si>
  <si>
    <t>NEW CODES</t>
  </si>
  <si>
    <t>CODES</t>
  </si>
  <si>
    <t>ADJUSTED CODES</t>
  </si>
  <si>
    <t>%</t>
  </si>
  <si>
    <t>Cum %</t>
  </si>
  <si>
    <t>COLOMBIA</t>
  </si>
  <si>
    <t>CHILE</t>
  </si>
  <si>
    <t>BRASIL</t>
  </si>
  <si>
    <t>DEVELOPMENT</t>
  </si>
  <si>
    <t>POS</t>
  </si>
  <si>
    <t>ARCHITECT. CHANGES</t>
  </si>
  <si>
    <t>REPAYM. ACTIVIT.</t>
  </si>
  <si>
    <t>FINAL LIST OF CODES AFTER CODE TRANSFORMATION</t>
  </si>
  <si>
    <t>REPAYMENT STRATEGY</t>
  </si>
  <si>
    <t>RESPONSE RATE</t>
  </si>
  <si>
    <t>UNITED STATES</t>
  </si>
  <si>
    <t>IMPROVE COMMUNICATION</t>
  </si>
  <si>
    <t>CONTINUOS LEARNING</t>
  </si>
  <si>
    <t>null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</si>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</sst>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2"/>
      <color theme="1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5AAF2"/>
        <bgColor indexed="64"/>
      </patternFill>
    </fill>
    <fill>
      <patternFill patternType="solid">
        <fgColor rgb="FFB2D7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quotePrefix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2" fillId="2" borderId="4" xfId="0" applyFont="1" applyFill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3" xfId="0" applyFont="1" applyFill="1" applyBorder="1"/>
    <xf numFmtId="0" fontId="0" fillId="0" borderId="3" xfId="0" applyFill="1" applyBorder="1"/>
    <xf numFmtId="2" fontId="0" fillId="3" borderId="3" xfId="0" applyNumberFormat="1" applyFill="1" applyBorder="1"/>
    <xf numFmtId="2" fontId="0" fillId="0" borderId="3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0" xfId="0" applyFill="1" applyBorder="1"/>
    <xf numFmtId="2" fontId="0" fillId="0" borderId="0" xfId="0" applyNumberFormat="1" applyFill="1" applyBorder="1"/>
    <xf numFmtId="0" fontId="0" fillId="0" borderId="1" xfId="0" applyBorder="1"/>
    <xf numFmtId="2" fontId="0" fillId="3" borderId="1" xfId="0" applyNumberFormat="1" applyFill="1" applyBorder="1"/>
    <xf numFmtId="2" fontId="0" fillId="0" borderId="1" xfId="0" applyNumberFormat="1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3" borderId="6" xfId="0" applyNumberFormat="1" applyFill="1" applyBorder="1"/>
    <xf numFmtId="2" fontId="0" fillId="0" borderId="6" xfId="0" applyNumberFormat="1" applyFill="1" applyBorder="1"/>
    <xf numFmtId="0" fontId="2" fillId="2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Fill="1" applyBorder="1"/>
    <xf numFmtId="0" fontId="0" fillId="0" borderId="1" xfId="0" applyFill="1" applyBorder="1"/>
    <xf numFmtId="164" fontId="0" fillId="0" borderId="3" xfId="1" applyNumberFormat="1" applyFont="1" applyFill="1" applyBorder="1"/>
    <xf numFmtId="164" fontId="0" fillId="3" borderId="1" xfId="1" applyNumberFormat="1" applyFont="1" applyFill="1" applyBorder="1"/>
    <xf numFmtId="164" fontId="0" fillId="0" borderId="1" xfId="1" applyNumberFormat="1" applyFont="1" applyFill="1" applyBorder="1"/>
    <xf numFmtId="164" fontId="0" fillId="0" borderId="0" xfId="1" applyNumberFormat="1" applyFont="1"/>
    <xf numFmtId="0" fontId="5" fillId="5" borderId="2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6" fillId="6" borderId="1" xfId="0" applyFont="1" applyFill="1" applyBorder="1"/>
    <xf numFmtId="0" fontId="0" fillId="0" borderId="0" xfId="0" applyAlignment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 applyBorder="1" applyAlignment="1">
      <alignment vertical="center" wrapText="1"/>
    </xf>
    <xf numFmtId="0" fontId="0" fillId="4" borderId="1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3" borderId="3" xfId="1" applyNumberFormat="1" applyFont="1" applyFill="1" applyBorder="1"/>
    <xf numFmtId="0" fontId="2" fillId="6" borderId="1" xfId="0" applyFont="1" applyFill="1" applyBorder="1"/>
    <xf numFmtId="164" fontId="2" fillId="0" borderId="1" xfId="1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26DE81"/>
      <color rgb="FFFC5C65"/>
      <color rgb="FFB2E6FF"/>
      <color rgb="FFFD9644"/>
      <color rgb="FFB2D7FF"/>
      <color rgb="FF45AAF2"/>
      <color rgb="FF2BCBBA"/>
      <color rgb="FFFDB9FF"/>
      <color rgb="FFC0E3F1"/>
      <color rgb="FFB9E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ES_tradnl">
                <a:latin typeface="Segoe UI" panose="020B0502040204020203" pitchFamily="34" charset="0"/>
                <a:cs typeface="Segoe UI" panose="020B0502040204020203" pitchFamily="34" charset="0"/>
              </a:rPr>
              <a:t>TOP 5</a:t>
            </a:r>
            <a:r>
              <a:rPr lang="es-ES_tradnl" baseline="0">
                <a:latin typeface="Segoe UI" panose="020B0502040204020203" pitchFamily="34" charset="0"/>
                <a:cs typeface="Segoe UI" panose="020B0502040204020203" pitchFamily="34" charset="0"/>
              </a:rPr>
              <a:t> PRACTICES USED ON TD</a:t>
            </a:r>
            <a:r>
              <a:rPr lang="es-ES_tradnl">
                <a:latin typeface="Segoe UI" panose="020B0502040204020203" pitchFamily="34" charset="0"/>
                <a:cs typeface="Segoe UI" panose="020B0502040204020203" pitchFamily="34" charset="0"/>
              </a:rPr>
              <a:t> REPAYMENT</a:t>
            </a:r>
          </a:p>
          <a:p>
            <a:pPr>
              <a:defRPr>
                <a:latin typeface="Segoe UI" panose="020B0502040204020203" pitchFamily="34" charset="0"/>
                <a:cs typeface="Segoe UI" panose="020B0502040204020203" pitchFamily="34" charset="0"/>
              </a:defRPr>
            </a:pPr>
            <a:r>
              <a:rPr lang="es-ES_tradnl" sz="1100">
                <a:latin typeface="Segoe UI" panose="020B0502040204020203" pitchFamily="34" charset="0"/>
                <a:cs typeface="Segoe UI" panose="020B0502040204020203" pitchFamily="34" charset="0"/>
              </a:rPr>
              <a:t>-CONSOLIDATED-</a:t>
            </a:r>
          </a:p>
        </c:rich>
      </c:tx>
      <c:layout>
        <c:manualLayout>
          <c:xMode val="edge"/>
          <c:yMode val="edge"/>
          <c:x val="0.32092331242201166"/>
          <c:y val="0.104798375531153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5AAF2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04-B149-9B1B-30E37CBA3E25}"/>
              </c:ext>
            </c:extLst>
          </c:dPt>
          <c:dPt>
            <c:idx val="1"/>
            <c:invertIfNegative val="0"/>
            <c:bubble3D val="0"/>
            <c:spPr>
              <a:solidFill>
                <a:srgbClr val="FD9644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B04-B149-9B1B-30E37CBA3E25}"/>
              </c:ext>
            </c:extLst>
          </c:dPt>
          <c:dPt>
            <c:idx val="2"/>
            <c:invertIfNegative val="0"/>
            <c:bubble3D val="0"/>
            <c:spPr>
              <a:solidFill>
                <a:srgbClr val="26DE81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04-B149-9B1B-30E37CBA3E25}"/>
              </c:ext>
            </c:extLst>
          </c:dPt>
          <c:dPt>
            <c:idx val="3"/>
            <c:invertIfNegative val="0"/>
            <c:bubble3D val="0"/>
            <c:spPr>
              <a:solidFill>
                <a:srgbClr val="FC5C65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B04-B149-9B1B-30E37CBA3E25}"/>
              </c:ext>
            </c:extLst>
          </c:dPt>
          <c:dPt>
            <c:idx val="4"/>
            <c:invertIfNegative val="0"/>
            <c:bubble3D val="0"/>
            <c:spPr>
              <a:solidFill>
                <a:srgbClr val="B2E6FF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04-B149-9B1B-30E37CBA3E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CONSOLIDATED!$H$4:$H$8</c:f>
              <c:strCache>
                <c:ptCount val="5"/>
                <c:pt idx="0">
                  <c:v>REFACTORING</c:v>
                </c:pt>
                <c:pt idx="1">
                  <c:v>IMPROVE TESTING</c:v>
                </c:pt>
                <c:pt idx="2">
                  <c:v>ADOPTION OF GOOD PRACTICES</c:v>
                </c:pt>
                <c:pt idx="3">
                  <c:v>REPAYMENT ACTIVITIES</c:v>
                </c:pt>
                <c:pt idx="4">
                  <c:v>IMPROVE DESIGN</c:v>
                </c:pt>
              </c:strCache>
            </c:strRef>
          </c:cat>
          <c:val>
            <c:numRef>
              <c:f>CONSOLIDATED!$I$4:$I$8</c:f>
              <c:numCache>
                <c:formatCode>0.0%</c:formatCode>
                <c:ptCount val="5"/>
                <c:pt idx="0">
                  <c:v>0.23954372623574144</c:v>
                </c:pt>
                <c:pt idx="1">
                  <c:v>6.0836501901140684E-2</c:v>
                </c:pt>
                <c:pt idx="2">
                  <c:v>5.3231939163498096E-2</c:v>
                </c:pt>
                <c:pt idx="3">
                  <c:v>5.3231939163498096E-2</c:v>
                </c:pt>
                <c:pt idx="4">
                  <c:v>4.9429657794676805E-2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4-B149-9B1B-30E37CBA3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7"/>
        <c:axId val="1953863088"/>
        <c:axId val="1935929984"/>
      </c:barChart>
      <c:catAx>
        <c:axId val="1953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935929984"/>
        <c:crosses val="autoZero"/>
        <c:auto val="1"/>
        <c:lblAlgn val="ctr"/>
        <c:lblOffset val="100"/>
        <c:noMultiLvlLbl val="0"/>
      </c:catAx>
      <c:valAx>
        <c:axId val="193592998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9538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ES_tradnl" sz="12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TOP 5 PRACTICES</a:t>
            </a:r>
            <a:r>
              <a:rPr lang="es-ES_tradnl" sz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USED ON TD </a:t>
            </a:r>
            <a:r>
              <a:rPr lang="es-ES_tradnl" sz="12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REPAYMENT IN COLOMBIA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361329949243975"/>
          <c:y val="0.1644789356984479"/>
          <c:w val="0.60276908172475763"/>
          <c:h val="0.7326462628978472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E3E-6444-94C0-0C5987090F5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3E-6444-94C0-0C5987090F5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E3E-6444-94C0-0C5987090F5B}"/>
              </c:ext>
            </c:extLst>
          </c:dPt>
          <c:dPt>
            <c:idx val="3"/>
            <c:invertIfNegative val="0"/>
            <c:bubble3D val="0"/>
            <c:spPr>
              <a:solidFill>
                <a:srgbClr val="B2E6FF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E3E-6444-94C0-0C5987090F5B}"/>
              </c:ext>
            </c:extLst>
          </c:dPt>
          <c:dPt>
            <c:idx val="4"/>
            <c:invertIfNegative val="0"/>
            <c:bubble3D val="0"/>
            <c:spPr>
              <a:solidFill>
                <a:srgbClr val="45AAF2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E3E-6444-94C0-0C5987090F5B}"/>
              </c:ext>
            </c:extLst>
          </c:dPt>
          <c:dLbls>
            <c:dLbl>
              <c:idx val="4"/>
              <c:layout>
                <c:manualLayout>
                  <c:x val="-3.37947694212153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E3E-6444-94C0-0C5987090F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CHART!$B$4:$B$8</c:f>
              <c:strCache>
                <c:ptCount val="5"/>
                <c:pt idx="0">
                  <c:v>EXTRA EFFORT</c:v>
                </c:pt>
                <c:pt idx="1">
                  <c:v>TIME EXTENSION</c:v>
                </c:pt>
                <c:pt idx="2">
                  <c:v>BUDGET INCREASE</c:v>
                </c:pt>
                <c:pt idx="3">
                  <c:v>IMPROVE DESIGN</c:v>
                </c:pt>
                <c:pt idx="4">
                  <c:v>REFACTORING</c:v>
                </c:pt>
              </c:strCache>
            </c:strRef>
          </c:cat>
          <c:val>
            <c:numRef>
              <c:f>CHART!$C$4:$C$8</c:f>
              <c:numCache>
                <c:formatCode>0.0%</c:formatCode>
                <c:ptCount val="5"/>
                <c:pt idx="0">
                  <c:v>5.8823529411764698E-2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9.8039215686274508E-2</c:v>
                </c:pt>
                <c:pt idx="4">
                  <c:v>0.24509803921568626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3E-6444-94C0-0C598709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649740944"/>
        <c:axId val="1650437392"/>
      </c:barChart>
      <c:catAx>
        <c:axId val="16497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650437392"/>
        <c:crosses val="autoZero"/>
        <c:auto val="1"/>
        <c:lblAlgn val="ctr"/>
        <c:lblOffset val="100"/>
        <c:noMultiLvlLbl val="0"/>
      </c:catAx>
      <c:valAx>
        <c:axId val="1650437392"/>
        <c:scaling>
          <c:orientation val="minMax"/>
          <c:max val="0.30000000000000004"/>
        </c:scaling>
        <c:delete val="1"/>
        <c:axPos val="b"/>
        <c:numFmt formatCode="0.0%" sourceLinked="1"/>
        <c:majorTickMark val="out"/>
        <c:minorTickMark val="none"/>
        <c:tickLblPos val="nextTo"/>
        <c:crossAx val="164974094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ES_tradnl" sz="1200" b="0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TOP 5 PRACTICES USED ON TD REPAYMENT IN CHILE</a:t>
            </a:r>
            <a:endParaRPr lang="es-CO" sz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5465887826229209"/>
          <c:y val="0.16744920993227991"/>
          <c:w val="0.58730420927612792"/>
          <c:h val="0.72781820444002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76-4648-BF26-32309A5DAFB8}"/>
              </c:ext>
            </c:extLst>
          </c:dPt>
          <c:dPt>
            <c:idx val="1"/>
            <c:invertIfNegative val="0"/>
            <c:bubble3D val="0"/>
            <c:spPr>
              <a:solidFill>
                <a:srgbClr val="26DE81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76-4648-BF26-32309A5DAFB8}"/>
              </c:ext>
            </c:extLst>
          </c:dPt>
          <c:dPt>
            <c:idx val="2"/>
            <c:invertIfNegative val="0"/>
            <c:bubble3D val="0"/>
            <c:spPr>
              <a:solidFill>
                <a:srgbClr val="FC5C65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76-4648-BF26-32309A5DAFB8}"/>
              </c:ext>
            </c:extLst>
          </c:dPt>
          <c:dPt>
            <c:idx val="3"/>
            <c:invertIfNegative val="0"/>
            <c:bubble3D val="0"/>
            <c:spPr>
              <a:solidFill>
                <a:srgbClr val="FD9644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76-4648-BF26-32309A5DAFB8}"/>
              </c:ext>
            </c:extLst>
          </c:dPt>
          <c:dPt>
            <c:idx val="4"/>
            <c:invertIfNegative val="0"/>
            <c:bubble3D val="0"/>
            <c:spPr>
              <a:solidFill>
                <a:srgbClr val="45AAF2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76-4648-BF26-32309A5DAFB8}"/>
              </c:ext>
            </c:extLst>
          </c:dPt>
          <c:dLbls>
            <c:dLbl>
              <c:idx val="4"/>
              <c:layout>
                <c:manualLayout>
                  <c:x val="-3.3781671979965073E-3"/>
                  <c:y val="-3.479278061942568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76-4648-BF26-32309A5DA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CHART!$G$4:$G$8</c:f>
              <c:strCache>
                <c:ptCount val="5"/>
                <c:pt idx="0">
                  <c:v>MANAGEMENT ACTIONS</c:v>
                </c:pt>
                <c:pt idx="1">
                  <c:v>ADOPTION OF GOOD PRACTICES</c:v>
                </c:pt>
                <c:pt idx="2">
                  <c:v>REPAYMENT ACTIVITIES</c:v>
                </c:pt>
                <c:pt idx="3">
                  <c:v>IMPROVE TESTING</c:v>
                </c:pt>
                <c:pt idx="4">
                  <c:v>REFACTORING</c:v>
                </c:pt>
              </c:strCache>
            </c:strRef>
          </c:cat>
          <c:val>
            <c:numRef>
              <c:f>CHART!$H$4:$H$8</c:f>
              <c:numCache>
                <c:formatCode>0.0%</c:formatCode>
                <c:ptCount val="5"/>
                <c:pt idx="0">
                  <c:v>4.8000000000000001E-2</c:v>
                </c:pt>
                <c:pt idx="1">
                  <c:v>6.3E-2</c:v>
                </c:pt>
                <c:pt idx="2">
                  <c:v>6.3E-2</c:v>
                </c:pt>
                <c:pt idx="3">
                  <c:v>7.9365079365079361E-2</c:v>
                </c:pt>
                <c:pt idx="4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76-4648-BF26-32309A5D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649740944"/>
        <c:axId val="1650437392"/>
      </c:barChart>
      <c:catAx>
        <c:axId val="16497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650437392"/>
        <c:crosses val="autoZero"/>
        <c:auto val="1"/>
        <c:lblAlgn val="ctr"/>
        <c:lblOffset val="100"/>
        <c:noMultiLvlLbl val="0"/>
      </c:catAx>
      <c:valAx>
        <c:axId val="1650437392"/>
        <c:scaling>
          <c:orientation val="minMax"/>
          <c:max val="0.30000000000000004"/>
        </c:scaling>
        <c:delete val="1"/>
        <c:axPos val="b"/>
        <c:numFmt formatCode="0.0%" sourceLinked="1"/>
        <c:majorTickMark val="out"/>
        <c:minorTickMark val="none"/>
        <c:tickLblPos val="nextTo"/>
        <c:crossAx val="16497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ES_tradnl" sz="1200" b="0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TOP 5 PRACTICES USED ON TD REPAYMENT IN THE UNITED STATES</a:t>
            </a:r>
            <a:endParaRPr lang="es-CO" sz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5582953289523561"/>
          <c:y val="0.16261965246524726"/>
          <c:w val="0.55447590752912113"/>
          <c:h val="0.749484396140093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9E-4387-92E6-5CA083F3C152}"/>
              </c:ext>
            </c:extLst>
          </c:dPt>
          <c:dPt>
            <c:idx val="1"/>
            <c:invertIfNegative val="0"/>
            <c:bubble3D val="0"/>
            <c:spPr>
              <a:solidFill>
                <a:srgbClr val="B2E6FF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9E-4387-92E6-5CA083F3C152}"/>
              </c:ext>
            </c:extLst>
          </c:dPt>
          <c:dPt>
            <c:idx val="2"/>
            <c:invertIfNegative val="0"/>
            <c:bubble3D val="0"/>
            <c:spPr>
              <a:solidFill>
                <a:srgbClr val="FD9644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9E-4387-92E6-5CA083F3C152}"/>
              </c:ext>
            </c:extLst>
          </c:dPt>
          <c:dPt>
            <c:idx val="3"/>
            <c:invertIfNegative val="0"/>
            <c:bubble3D val="0"/>
            <c:spPr>
              <a:solidFill>
                <a:srgbClr val="FC5C65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9E-4387-92E6-5CA083F3C152}"/>
              </c:ext>
            </c:extLst>
          </c:dPt>
          <c:dPt>
            <c:idx val="4"/>
            <c:invertIfNegative val="0"/>
            <c:bubble3D val="0"/>
            <c:spPr>
              <a:solidFill>
                <a:srgbClr val="45AAF2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9E-4387-92E6-5CA083F3C1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CHART!$G$47:$G$51</c:f>
              <c:strCache>
                <c:ptCount val="5"/>
                <c:pt idx="0">
                  <c:v>IMPROVE COMMUNICATION</c:v>
                </c:pt>
                <c:pt idx="1">
                  <c:v>IMPROVE DESIGN</c:v>
                </c:pt>
                <c:pt idx="2">
                  <c:v>IMPROVE TESTING</c:v>
                </c:pt>
                <c:pt idx="3">
                  <c:v>REPAYM. ACTIVIT.</c:v>
                </c:pt>
                <c:pt idx="4">
                  <c:v>REFACTORING</c:v>
                </c:pt>
              </c:strCache>
            </c:strRef>
          </c:cat>
          <c:val>
            <c:numRef>
              <c:f>CHART!$H$47:$H$51</c:f>
              <c:numCache>
                <c:formatCode>0.0%</c:formatCode>
                <c:ptCount val="5"/>
                <c:pt idx="0">
                  <c:v>5.4054054054054057E-2</c:v>
                </c:pt>
                <c:pt idx="1">
                  <c:v>5.4054054054054057E-2</c:v>
                </c:pt>
                <c:pt idx="2">
                  <c:v>8.1081081081081086E-2</c:v>
                </c:pt>
                <c:pt idx="3">
                  <c:v>0.16200000000000001</c:v>
                </c:pt>
                <c:pt idx="4">
                  <c:v>0.1891891891891892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9E-4387-92E6-5CA083F3C1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649740944"/>
        <c:axId val="1650437392"/>
      </c:barChart>
      <c:catAx>
        <c:axId val="16497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650437392"/>
        <c:crosses val="autoZero"/>
        <c:auto val="1"/>
        <c:lblAlgn val="ctr"/>
        <c:lblOffset val="100"/>
        <c:noMultiLvlLbl val="0"/>
      </c:catAx>
      <c:valAx>
        <c:axId val="1650437392"/>
        <c:scaling>
          <c:orientation val="minMax"/>
          <c:max val="0.30000000000000004"/>
        </c:scaling>
        <c:delete val="1"/>
        <c:axPos val="b"/>
        <c:numFmt formatCode="0.0%" sourceLinked="1"/>
        <c:majorTickMark val="out"/>
        <c:minorTickMark val="none"/>
        <c:tickLblPos val="nextTo"/>
        <c:crossAx val="16497409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s-ES_tradnl" sz="12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TOP 5 PRACTICES</a:t>
            </a:r>
            <a:r>
              <a:rPr lang="es-ES_tradnl" sz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USED ON TD </a:t>
            </a:r>
            <a:r>
              <a:rPr lang="es-ES_tradnl" sz="12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REPAYMENT IN</a:t>
            </a:r>
            <a:r>
              <a:rPr lang="es-ES_tradnl" sz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es-ES_tradnl" sz="12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BRAZIL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7347950335565788"/>
          <c:y val="0.16072858103401386"/>
          <c:w val="0.60321540528930151"/>
          <c:h val="0.7326462628978472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51DB-374D-86A3-44C19CA667B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51DB-374D-86A3-44C19CA667B0}"/>
              </c:ext>
            </c:extLst>
          </c:dPt>
          <c:dPt>
            <c:idx val="2"/>
            <c:invertIfNegative val="0"/>
            <c:bubble3D val="0"/>
            <c:spPr>
              <a:solidFill>
                <a:srgbClr val="FD9644"/>
              </a:solidFill>
              <a:ln w="12700"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51DB-374D-86A3-44C19CA667B0}"/>
              </c:ext>
            </c:extLst>
          </c:dPt>
          <c:dPt>
            <c:idx val="3"/>
            <c:invertIfNegative val="0"/>
            <c:bubble3D val="0"/>
            <c:spPr>
              <a:solidFill>
                <a:srgbClr val="26DE81"/>
              </a:solidFill>
              <a:ln w="12700"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51DB-374D-86A3-44C19CA667B0}"/>
              </c:ext>
            </c:extLst>
          </c:dPt>
          <c:dPt>
            <c:idx val="4"/>
            <c:invertIfNegative val="0"/>
            <c:bubble3D val="0"/>
            <c:spPr>
              <a:solidFill>
                <a:srgbClr val="45AAF2"/>
              </a:solidFill>
              <a:ln w="12700"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51DB-374D-86A3-44C19CA667B0}"/>
              </c:ext>
            </c:extLst>
          </c:dPt>
          <c:dLbls>
            <c:dLbl>
              <c:idx val="4"/>
              <c:layout>
                <c:manualLayout>
                  <c:x val="-9.1943540021356268E-2"/>
                  <c:y val="-3.4376568727090048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>
                      <a:solidFill>
                        <a:schemeClr val="bg1">
                          <a:lumMod val="95000"/>
                        </a:schemeClr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DB-374D-86A3-44C19CA667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latin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CHART!$B$47:$B$51</c:f>
              <c:strCache>
                <c:ptCount val="5"/>
                <c:pt idx="0">
                  <c:v>ARCHITECT. CHANGES</c:v>
                </c:pt>
                <c:pt idx="1">
                  <c:v>IMPROVE DOCUMENTATION</c:v>
                </c:pt>
                <c:pt idx="2">
                  <c:v>IMPROVE TESTING</c:v>
                </c:pt>
                <c:pt idx="3">
                  <c:v>ADOPTION OF GOOD PRACTICES</c:v>
                </c:pt>
                <c:pt idx="4">
                  <c:v>REFACTORING</c:v>
                </c:pt>
              </c:strCache>
            </c:strRef>
          </c:cat>
          <c:val>
            <c:numRef>
              <c:f>CHART!$C$47:$C$51</c:f>
              <c:numCache>
                <c:formatCode>0.0%</c:formatCode>
                <c:ptCount val="5"/>
                <c:pt idx="0">
                  <c:v>3.2786885245901641E-2</c:v>
                </c:pt>
                <c:pt idx="1">
                  <c:v>4.9180327868852458E-2</c:v>
                </c:pt>
                <c:pt idx="2">
                  <c:v>4.9180327868852458E-2</c:v>
                </c:pt>
                <c:pt idx="3">
                  <c:v>6.6000000000000003E-2</c:v>
                </c:pt>
                <c:pt idx="4">
                  <c:v>0.26200000000000001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1DB-374D-86A3-44C19CA667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649740944"/>
        <c:axId val="1650437392"/>
      </c:barChart>
      <c:catAx>
        <c:axId val="16497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650437392"/>
        <c:crosses val="autoZero"/>
        <c:auto val="1"/>
        <c:lblAlgn val="ctr"/>
        <c:lblOffset val="100"/>
        <c:noMultiLvlLbl val="0"/>
      </c:catAx>
      <c:valAx>
        <c:axId val="1650437392"/>
        <c:scaling>
          <c:orientation val="minMax"/>
          <c:max val="0.30000000000000004"/>
        </c:scaling>
        <c:delete val="1"/>
        <c:axPos val="b"/>
        <c:numFmt formatCode="0.0%" sourceLinked="1"/>
        <c:majorTickMark val="out"/>
        <c:minorTickMark val="none"/>
        <c:tickLblPos val="nextTo"/>
        <c:crossAx val="164974094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779209</xdr:colOff>
      <xdr:row>9</xdr:row>
      <xdr:rowOff>87923</xdr:rowOff>
    </xdr:from>
    <xdr:to>
      <xdr:col>11</xdr:col>
      <xdr:colOff>217714</xdr:colOff>
      <xdr:row>25</xdr:row>
      <xdr:rowOff>53474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75DED2-4373-AC4C-AA6E-A22AFC7A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26265</xdr:colOff>
      <xdr:row>9</xdr:row>
      <xdr:rowOff>52917</xdr:rowOff>
    </xdr:from>
    <xdr:to>
      <xdr:col>5</xdr:col>
      <xdr:colOff>357908</xdr:colOff>
      <xdr:row>25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E3468A-B16A-3543-B0F7-0CE17EFF3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155576</xdr:colOff>
      <xdr:row>9</xdr:row>
      <xdr:rowOff>52916</xdr:rowOff>
    </xdr:from>
    <xdr:to>
      <xdr:col>9</xdr:col>
      <xdr:colOff>593472</xdr:colOff>
      <xdr:row>25</xdr:row>
      <xdr:rowOff>116417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24CCC7-9D43-3C43-9EE3-3E04C461F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95731</xdr:colOff>
      <xdr:row>25</xdr:row>
      <xdr:rowOff>57656</xdr:rowOff>
    </xdr:from>
    <xdr:to>
      <xdr:col>9</xdr:col>
      <xdr:colOff>785090</xdr:colOff>
      <xdr:row>41</xdr:row>
      <xdr:rowOff>127090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3ACCDDC-2DC8-C947-AE64-B4317B033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738911</xdr:colOff>
      <xdr:row>25</xdr:row>
      <xdr:rowOff>56845</xdr:rowOff>
    </xdr:from>
    <xdr:to>
      <xdr:col>5</xdr:col>
      <xdr:colOff>323273</xdr:colOff>
      <xdr:row>41</xdr:row>
      <xdr:rowOff>118228</xdr:rowOff>
    </xdr:to>
    <xdr:graphicFrame macro="">
      <xdr:nvGraphicFramePr>
        <xdr:cNvPr id="2" name="Gráfico 9">
          <a:extLst>
            <a:ext uri="{FF2B5EF4-FFF2-40B4-BE49-F238E27FC236}">
              <a16:creationId xmlns:a16="http://schemas.microsoft.com/office/drawing/2014/main" id="{CAEA607B-1BDD-A141-992C-10C674A5C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E2" sqref="E2"/>
    </sheetView>
  </sheetViews>
  <sheetFormatPr baseColWidth="10" defaultRowHeight="16" x14ac:dyDescent="0.2"/>
  <cols>
    <col min="1" max="1" width="6.83203125" customWidth="1"/>
    <col min="2" max="2" width="16.5" bestFit="1" customWidth="1"/>
    <col min="3" max="3" width="40.83203125" bestFit="1" customWidth="1"/>
  </cols>
  <sheetData>
    <row r="1" spans="1:6" x14ac:dyDescent="0.2">
      <c r="A1" s="9" t="s">
        <v>59</v>
      </c>
      <c r="B1" s="9" t="s">
        <v>49</v>
      </c>
      <c r="C1" s="9" t="s">
        <v>51</v>
      </c>
      <c r="D1" s="16" t="s">
        <v>48</v>
      </c>
      <c r="E1" s="17" t="s">
        <v>53</v>
      </c>
      <c r="F1" s="17" t="s">
        <v>54</v>
      </c>
    </row>
    <row r="2" spans="1:6" x14ac:dyDescent="0.2">
      <c r="A2" s="1">
        <v>1</v>
      </c>
      <c r="B2" s="23" t="s">
        <v>58</v>
      </c>
      <c r="C2" s="24" t="s">
        <v>1</v>
      </c>
      <c r="D2" s="24">
        <v>25</v>
      </c>
      <c r="E2" s="34">
        <f t="shared" ref="E2:E25" si="0">D2/$D$28</f>
        <v>0.24509803921568626</v>
      </c>
      <c r="F2" s="21">
        <f>D2/$D$28*100</f>
        <v>24.509803921568626</v>
      </c>
    </row>
    <row r="3" spans="1:6" x14ac:dyDescent="0.2">
      <c r="A3" s="1">
        <v>2</v>
      </c>
      <c r="B3" s="23" t="s">
        <v>58</v>
      </c>
      <c r="C3" s="24" t="s">
        <v>41</v>
      </c>
      <c r="D3" s="24">
        <v>10</v>
      </c>
      <c r="E3" s="34">
        <f t="shared" si="0"/>
        <v>9.8039215686274508E-2</v>
      </c>
      <c r="F3" s="21">
        <f t="shared" ref="F3:F25" si="1">D3/$D$28*100+F2</f>
        <v>34.313725490196077</v>
      </c>
    </row>
    <row r="4" spans="1:6" x14ac:dyDescent="0.2">
      <c r="A4" s="1">
        <v>3</v>
      </c>
      <c r="B4" s="23" t="s">
        <v>30</v>
      </c>
      <c r="C4" s="24" t="s">
        <v>11</v>
      </c>
      <c r="D4" s="24">
        <v>6</v>
      </c>
      <c r="E4" s="34">
        <f t="shared" si="0"/>
        <v>5.8823529411764705E-2</v>
      </c>
      <c r="F4" s="21">
        <f t="shared" si="1"/>
        <v>40.196078431372548</v>
      </c>
    </row>
    <row r="5" spans="1:6" x14ac:dyDescent="0.2">
      <c r="A5" s="1"/>
      <c r="B5" s="23" t="s">
        <v>22</v>
      </c>
      <c r="C5" s="24" t="s">
        <v>22</v>
      </c>
      <c r="D5" s="24">
        <v>6</v>
      </c>
      <c r="E5" s="34">
        <f t="shared" si="0"/>
        <v>5.8823529411764705E-2</v>
      </c>
      <c r="F5" s="21">
        <f t="shared" si="1"/>
        <v>46.078431372549019</v>
      </c>
    </row>
    <row r="6" spans="1:6" x14ac:dyDescent="0.2">
      <c r="A6" s="1">
        <v>3</v>
      </c>
      <c r="B6" s="23" t="s">
        <v>29</v>
      </c>
      <c r="C6" s="24" t="s">
        <v>13</v>
      </c>
      <c r="D6" s="24">
        <v>6</v>
      </c>
      <c r="E6" s="34">
        <f t="shared" si="0"/>
        <v>5.8823529411764705E-2</v>
      </c>
      <c r="F6" s="21">
        <f t="shared" si="1"/>
        <v>51.96078431372549</v>
      </c>
    </row>
    <row r="7" spans="1:6" x14ac:dyDescent="0.2">
      <c r="A7" s="1">
        <v>3</v>
      </c>
      <c r="B7" s="23" t="s">
        <v>29</v>
      </c>
      <c r="C7" s="24" t="s">
        <v>5</v>
      </c>
      <c r="D7" s="24">
        <v>6</v>
      </c>
      <c r="E7" s="34">
        <f t="shared" si="0"/>
        <v>5.8823529411764705E-2</v>
      </c>
      <c r="F7" s="21">
        <f t="shared" si="1"/>
        <v>57.843137254901961</v>
      </c>
    </row>
    <row r="8" spans="1:6" x14ac:dyDescent="0.2">
      <c r="A8" s="51">
        <v>4</v>
      </c>
      <c r="B8" s="31" t="s">
        <v>58</v>
      </c>
      <c r="C8" s="32" t="s">
        <v>43</v>
      </c>
      <c r="D8" s="32">
        <v>5</v>
      </c>
      <c r="E8" s="35">
        <f t="shared" si="0"/>
        <v>4.9019607843137254E-2</v>
      </c>
      <c r="F8" s="22">
        <f t="shared" si="1"/>
        <v>62.745098039215691</v>
      </c>
    </row>
    <row r="9" spans="1:6" x14ac:dyDescent="0.2">
      <c r="A9" s="51">
        <v>4</v>
      </c>
      <c r="B9" s="31" t="s">
        <v>31</v>
      </c>
      <c r="C9" s="32" t="s">
        <v>21</v>
      </c>
      <c r="D9" s="32">
        <v>5</v>
      </c>
      <c r="E9" s="35">
        <f t="shared" si="0"/>
        <v>4.9019607843137254E-2</v>
      </c>
      <c r="F9" s="22">
        <f t="shared" si="1"/>
        <v>67.64705882352942</v>
      </c>
    </row>
    <row r="10" spans="1:6" x14ac:dyDescent="0.2">
      <c r="A10" s="51">
        <v>5</v>
      </c>
      <c r="B10" s="31" t="s">
        <v>58</v>
      </c>
      <c r="C10" s="32" t="s">
        <v>23</v>
      </c>
      <c r="D10" s="32">
        <v>4</v>
      </c>
      <c r="E10" s="35">
        <f t="shared" si="0"/>
        <v>3.9215686274509803E-2</v>
      </c>
      <c r="F10" s="22">
        <f t="shared" si="1"/>
        <v>71.568627450980401</v>
      </c>
    </row>
    <row r="11" spans="1:6" x14ac:dyDescent="0.2">
      <c r="A11" s="51">
        <v>5</v>
      </c>
      <c r="B11" s="31" t="s">
        <v>29</v>
      </c>
      <c r="C11" s="32" t="s">
        <v>12</v>
      </c>
      <c r="D11" s="32">
        <v>4</v>
      </c>
      <c r="E11" s="35">
        <f t="shared" si="0"/>
        <v>3.9215686274509803E-2</v>
      </c>
      <c r="F11" s="22">
        <f t="shared" si="1"/>
        <v>75.490196078431381</v>
      </c>
    </row>
    <row r="12" spans="1:6" x14ac:dyDescent="0.2">
      <c r="A12" s="51">
        <v>5</v>
      </c>
      <c r="B12" s="31" t="s">
        <v>29</v>
      </c>
      <c r="C12" s="32" t="s">
        <v>4</v>
      </c>
      <c r="D12" s="32">
        <v>4</v>
      </c>
      <c r="E12" s="35">
        <f t="shared" si="0"/>
        <v>3.9215686274509803E-2</v>
      </c>
      <c r="F12" s="22">
        <f t="shared" si="1"/>
        <v>79.411764705882362</v>
      </c>
    </row>
    <row r="13" spans="1:6" x14ac:dyDescent="0.2">
      <c r="A13" s="51">
        <v>6</v>
      </c>
      <c r="B13" s="31" t="s">
        <v>31</v>
      </c>
      <c r="C13" s="32" t="s">
        <v>47</v>
      </c>
      <c r="D13" s="32">
        <v>3</v>
      </c>
      <c r="E13" s="35">
        <f t="shared" si="0"/>
        <v>2.9411764705882353E-2</v>
      </c>
      <c r="F13" s="22">
        <f t="shared" si="1"/>
        <v>82.352941176470594</v>
      </c>
    </row>
    <row r="14" spans="1:6" x14ac:dyDescent="0.2">
      <c r="A14" s="51">
        <v>7</v>
      </c>
      <c r="B14" s="31" t="s">
        <v>31</v>
      </c>
      <c r="C14" s="32" t="s">
        <v>0</v>
      </c>
      <c r="D14" s="32">
        <v>2</v>
      </c>
      <c r="E14" s="35">
        <f t="shared" si="0"/>
        <v>1.9607843137254902E-2</v>
      </c>
      <c r="F14" s="22">
        <f t="shared" si="1"/>
        <v>84.313725490196077</v>
      </c>
    </row>
    <row r="15" spans="1:6" x14ac:dyDescent="0.2">
      <c r="A15" s="51">
        <v>7</v>
      </c>
      <c r="B15" s="31" t="s">
        <v>58</v>
      </c>
      <c r="C15" s="32" t="s">
        <v>7</v>
      </c>
      <c r="D15" s="32">
        <v>2</v>
      </c>
      <c r="E15" s="35">
        <f t="shared" si="0"/>
        <v>1.9607843137254902E-2</v>
      </c>
      <c r="F15" s="22">
        <f t="shared" si="1"/>
        <v>86.274509803921561</v>
      </c>
    </row>
    <row r="16" spans="1:6" x14ac:dyDescent="0.2">
      <c r="A16" s="51">
        <v>7</v>
      </c>
      <c r="B16" s="31" t="s">
        <v>31</v>
      </c>
      <c r="C16" s="32" t="s">
        <v>3</v>
      </c>
      <c r="D16" s="32">
        <v>2</v>
      </c>
      <c r="E16" s="35">
        <f t="shared" si="0"/>
        <v>1.9607843137254902E-2</v>
      </c>
      <c r="F16" s="22">
        <f t="shared" si="1"/>
        <v>88.235294117647044</v>
      </c>
    </row>
    <row r="17" spans="1:6" x14ac:dyDescent="0.2">
      <c r="A17" s="51">
        <v>7</v>
      </c>
      <c r="B17" s="31" t="s">
        <v>31</v>
      </c>
      <c r="C17" s="32" t="s">
        <v>15</v>
      </c>
      <c r="D17" s="32">
        <v>2</v>
      </c>
      <c r="E17" s="35">
        <f t="shared" si="0"/>
        <v>1.9607843137254902E-2</v>
      </c>
      <c r="F17" s="22">
        <f t="shared" si="1"/>
        <v>90.196078431372527</v>
      </c>
    </row>
    <row r="18" spans="1:6" x14ac:dyDescent="0.2">
      <c r="A18" s="51">
        <v>7</v>
      </c>
      <c r="B18" s="31" t="s">
        <v>31</v>
      </c>
      <c r="C18" s="32" t="s">
        <v>42</v>
      </c>
      <c r="D18" s="32">
        <v>2</v>
      </c>
      <c r="E18" s="35">
        <f t="shared" si="0"/>
        <v>1.9607843137254902E-2</v>
      </c>
      <c r="F18" s="22">
        <f t="shared" si="1"/>
        <v>92.15686274509801</v>
      </c>
    </row>
    <row r="19" spans="1:6" x14ac:dyDescent="0.2">
      <c r="A19" s="51">
        <v>7</v>
      </c>
      <c r="B19" s="31" t="s">
        <v>58</v>
      </c>
      <c r="C19" s="32" t="s">
        <v>6</v>
      </c>
      <c r="D19" s="32">
        <v>2</v>
      </c>
      <c r="E19" s="35">
        <f t="shared" si="0"/>
        <v>1.9607843137254902E-2</v>
      </c>
      <c r="F19" s="22">
        <f t="shared" si="1"/>
        <v>94.117647058823493</v>
      </c>
    </row>
    <row r="20" spans="1:6" x14ac:dyDescent="0.2">
      <c r="A20" s="51">
        <v>8</v>
      </c>
      <c r="B20" s="31" t="s">
        <v>31</v>
      </c>
      <c r="C20" s="32" t="s">
        <v>2</v>
      </c>
      <c r="D20" s="32">
        <v>1</v>
      </c>
      <c r="E20" s="35">
        <f t="shared" si="0"/>
        <v>9.8039215686274508E-3</v>
      </c>
      <c r="F20" s="22">
        <f t="shared" si="1"/>
        <v>95.098039215686242</v>
      </c>
    </row>
    <row r="21" spans="1:6" x14ac:dyDescent="0.2">
      <c r="A21" s="51">
        <v>8</v>
      </c>
      <c r="B21" s="31" t="s">
        <v>31</v>
      </c>
      <c r="C21" s="32" t="s">
        <v>46</v>
      </c>
      <c r="D21" s="32">
        <v>1</v>
      </c>
      <c r="E21" s="35">
        <f t="shared" si="0"/>
        <v>9.8039215686274508E-3</v>
      </c>
      <c r="F21" s="22">
        <f t="shared" si="1"/>
        <v>96.078431372548991</v>
      </c>
    </row>
    <row r="22" spans="1:6" x14ac:dyDescent="0.2">
      <c r="A22" s="51">
        <v>8</v>
      </c>
      <c r="B22" s="31" t="s">
        <v>29</v>
      </c>
      <c r="C22" s="32" t="s">
        <v>9</v>
      </c>
      <c r="D22" s="32">
        <v>1</v>
      </c>
      <c r="E22" s="35">
        <f t="shared" si="0"/>
        <v>9.8039215686274508E-3</v>
      </c>
      <c r="F22" s="22">
        <f t="shared" si="1"/>
        <v>97.05882352941174</v>
      </c>
    </row>
    <row r="23" spans="1:6" x14ac:dyDescent="0.2">
      <c r="A23" s="51">
        <v>8</v>
      </c>
      <c r="B23" s="31" t="s">
        <v>29</v>
      </c>
      <c r="C23" s="32" t="s">
        <v>10</v>
      </c>
      <c r="D23" s="32">
        <v>1</v>
      </c>
      <c r="E23" s="35">
        <f t="shared" si="0"/>
        <v>9.8039215686274508E-3</v>
      </c>
      <c r="F23" s="22">
        <f t="shared" si="1"/>
        <v>98.039215686274488</v>
      </c>
    </row>
    <row r="24" spans="1:6" x14ac:dyDescent="0.2">
      <c r="A24" s="51">
        <v>8</v>
      </c>
      <c r="B24" s="31" t="s">
        <v>30</v>
      </c>
      <c r="C24" s="32" t="s">
        <v>14</v>
      </c>
      <c r="D24" s="32">
        <v>1</v>
      </c>
      <c r="E24" s="35">
        <f t="shared" si="0"/>
        <v>9.8039215686274508E-3</v>
      </c>
      <c r="F24" s="22">
        <f t="shared" si="1"/>
        <v>99.019607843137237</v>
      </c>
    </row>
    <row r="25" spans="1:6" x14ac:dyDescent="0.2">
      <c r="A25" s="51">
        <v>8</v>
      </c>
      <c r="B25" s="31" t="s">
        <v>29</v>
      </c>
      <c r="C25" s="32" t="s">
        <v>17</v>
      </c>
      <c r="D25" s="32">
        <v>1</v>
      </c>
      <c r="E25" s="35">
        <f t="shared" si="0"/>
        <v>9.8039215686274508E-3</v>
      </c>
      <c r="F25" s="22">
        <f t="shared" si="1"/>
        <v>99.999999999999986</v>
      </c>
    </row>
    <row r="26" spans="1:6" x14ac:dyDescent="0.2">
      <c r="B26" s="7"/>
      <c r="C26" s="6"/>
      <c r="D26" s="7"/>
      <c r="E26" s="19"/>
      <c r="F26" s="19"/>
    </row>
    <row r="27" spans="1:6" x14ac:dyDescent="0.2">
      <c r="C27" s="3"/>
    </row>
    <row r="28" spans="1:6" x14ac:dyDescent="0.2">
      <c r="C28" s="12" t="s">
        <v>48</v>
      </c>
      <c r="D28" s="10">
        <f>SUM(D2:D25)</f>
        <v>102</v>
      </c>
    </row>
    <row r="29" spans="1:6" x14ac:dyDescent="0.2">
      <c r="C29" s="3"/>
    </row>
    <row r="30" spans="1:6" x14ac:dyDescent="0.2">
      <c r="C30" s="3"/>
    </row>
  </sheetData>
  <sortState xmlns:xlrd2="http://schemas.microsoft.com/office/spreadsheetml/2017/richdata2" ref="B2:D25">
    <sortCondition descending="1" ref="D2:D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E2" sqref="E2"/>
    </sheetView>
  </sheetViews>
  <sheetFormatPr baseColWidth="10" defaultRowHeight="16" x14ac:dyDescent="0.2"/>
  <cols>
    <col min="2" max="2" width="16.5" bestFit="1" customWidth="1"/>
    <col min="3" max="3" width="44" bestFit="1" customWidth="1"/>
  </cols>
  <sheetData>
    <row r="1" spans="1:6" x14ac:dyDescent="0.2">
      <c r="A1" s="25" t="s">
        <v>59</v>
      </c>
      <c r="B1" s="25" t="s">
        <v>49</v>
      </c>
      <c r="C1" s="25" t="s">
        <v>52</v>
      </c>
      <c r="D1" s="26" t="s">
        <v>48</v>
      </c>
      <c r="E1" s="26" t="s">
        <v>53</v>
      </c>
      <c r="F1" s="26" t="s">
        <v>54</v>
      </c>
    </row>
    <row r="2" spans="1:6" x14ac:dyDescent="0.2">
      <c r="A2" s="1">
        <v>1</v>
      </c>
      <c r="B2" s="23" t="s">
        <v>58</v>
      </c>
      <c r="C2" s="24" t="s">
        <v>1</v>
      </c>
      <c r="D2" s="24">
        <v>15</v>
      </c>
      <c r="E2" s="34">
        <f t="shared" ref="E2:E26" si="0">D2/$D$29</f>
        <v>0.23809523809523808</v>
      </c>
      <c r="F2" s="21">
        <f>D2/$D$29*100</f>
        <v>23.809523809523807</v>
      </c>
    </row>
    <row r="3" spans="1:6" x14ac:dyDescent="0.2">
      <c r="A3" s="1">
        <v>2</v>
      </c>
      <c r="B3" s="23" t="s">
        <v>58</v>
      </c>
      <c r="C3" s="24" t="s">
        <v>43</v>
      </c>
      <c r="D3" s="24">
        <v>5</v>
      </c>
      <c r="E3" s="34">
        <f t="shared" si="0"/>
        <v>7.9365079365079361E-2</v>
      </c>
      <c r="F3" s="21">
        <f t="shared" ref="F3:F26" si="1">D3/$D$29*100+F2</f>
        <v>31.746031746031743</v>
      </c>
    </row>
    <row r="4" spans="1:6" x14ac:dyDescent="0.2">
      <c r="A4" s="1">
        <v>2</v>
      </c>
      <c r="B4" s="23" t="s">
        <v>22</v>
      </c>
      <c r="C4" s="24" t="s">
        <v>22</v>
      </c>
      <c r="D4" s="24">
        <v>5</v>
      </c>
      <c r="E4" s="34">
        <f t="shared" si="0"/>
        <v>7.9365079365079361E-2</v>
      </c>
      <c r="F4" s="21">
        <f t="shared" si="1"/>
        <v>39.682539682539677</v>
      </c>
    </row>
    <row r="5" spans="1:6" x14ac:dyDescent="0.2">
      <c r="A5" s="1">
        <v>3</v>
      </c>
      <c r="B5" s="23" t="s">
        <v>31</v>
      </c>
      <c r="C5" s="24" t="s">
        <v>47</v>
      </c>
      <c r="D5" s="24">
        <v>4</v>
      </c>
      <c r="E5" s="34">
        <f t="shared" si="0"/>
        <v>6.3492063492063489E-2</v>
      </c>
      <c r="F5" s="21">
        <f t="shared" si="1"/>
        <v>46.031746031746025</v>
      </c>
    </row>
    <row r="6" spans="1:6" x14ac:dyDescent="0.2">
      <c r="A6" s="1">
        <v>3</v>
      </c>
      <c r="B6" s="23" t="s">
        <v>31</v>
      </c>
      <c r="C6" s="24" t="s">
        <v>21</v>
      </c>
      <c r="D6" s="24">
        <v>4</v>
      </c>
      <c r="E6" s="34">
        <f t="shared" si="0"/>
        <v>6.3492063492063489E-2</v>
      </c>
      <c r="F6" s="21">
        <f t="shared" si="1"/>
        <v>52.380952380952372</v>
      </c>
    </row>
    <row r="7" spans="1:6" x14ac:dyDescent="0.2">
      <c r="A7" s="51">
        <v>4</v>
      </c>
      <c r="B7" s="31" t="s">
        <v>29</v>
      </c>
      <c r="C7" s="32" t="s">
        <v>4</v>
      </c>
      <c r="D7" s="32">
        <v>3</v>
      </c>
      <c r="E7" s="35">
        <f t="shared" si="0"/>
        <v>4.7619047619047616E-2</v>
      </c>
      <c r="F7" s="22">
        <f t="shared" si="1"/>
        <v>57.142857142857132</v>
      </c>
    </row>
    <row r="8" spans="1:6" x14ac:dyDescent="0.2">
      <c r="A8" s="51">
        <v>4</v>
      </c>
      <c r="B8" s="31" t="s">
        <v>30</v>
      </c>
      <c r="C8" s="32" t="s">
        <v>11</v>
      </c>
      <c r="D8" s="32">
        <v>3</v>
      </c>
      <c r="E8" s="35">
        <f t="shared" si="0"/>
        <v>4.7619047619047616E-2</v>
      </c>
      <c r="F8" s="22">
        <f t="shared" si="1"/>
        <v>61.904761904761891</v>
      </c>
    </row>
    <row r="9" spans="1:6" x14ac:dyDescent="0.2">
      <c r="A9" s="51">
        <v>5</v>
      </c>
      <c r="B9" s="31" t="s">
        <v>29</v>
      </c>
      <c r="C9" s="32" t="s">
        <v>5</v>
      </c>
      <c r="D9" s="32">
        <v>2</v>
      </c>
      <c r="E9" s="35">
        <f t="shared" si="0"/>
        <v>3.1746031746031744E-2</v>
      </c>
      <c r="F9" s="22">
        <f t="shared" si="1"/>
        <v>65.079365079365061</v>
      </c>
    </row>
    <row r="10" spans="1:6" x14ac:dyDescent="0.2">
      <c r="A10" s="51">
        <v>5</v>
      </c>
      <c r="B10" s="31" t="s">
        <v>31</v>
      </c>
      <c r="C10" s="32" t="s">
        <v>35</v>
      </c>
      <c r="D10" s="32">
        <v>2</v>
      </c>
      <c r="E10" s="35">
        <f t="shared" si="0"/>
        <v>3.1746031746031744E-2</v>
      </c>
      <c r="F10" s="22">
        <f t="shared" si="1"/>
        <v>68.253968253968239</v>
      </c>
    </row>
    <row r="11" spans="1:6" x14ac:dyDescent="0.2">
      <c r="A11" s="51">
        <v>5</v>
      </c>
      <c r="B11" s="31" t="s">
        <v>31</v>
      </c>
      <c r="C11" s="32" t="s">
        <v>8</v>
      </c>
      <c r="D11" s="32">
        <v>2</v>
      </c>
      <c r="E11" s="35">
        <f t="shared" si="0"/>
        <v>3.1746031746031744E-2</v>
      </c>
      <c r="F11" s="22">
        <f t="shared" si="1"/>
        <v>71.428571428571416</v>
      </c>
    </row>
    <row r="12" spans="1:6" x14ac:dyDescent="0.2">
      <c r="A12" s="51">
        <v>5</v>
      </c>
      <c r="B12" s="31" t="s">
        <v>29</v>
      </c>
      <c r="C12" s="32" t="s">
        <v>9</v>
      </c>
      <c r="D12" s="32">
        <v>2</v>
      </c>
      <c r="E12" s="35">
        <f t="shared" si="0"/>
        <v>3.1746031746031744E-2</v>
      </c>
      <c r="F12" s="22">
        <f t="shared" si="1"/>
        <v>74.603174603174594</v>
      </c>
    </row>
    <row r="13" spans="1:6" x14ac:dyDescent="0.2">
      <c r="A13" s="51">
        <v>5</v>
      </c>
      <c r="B13" s="31" t="s">
        <v>29</v>
      </c>
      <c r="C13" s="32" t="s">
        <v>13</v>
      </c>
      <c r="D13" s="32">
        <v>2</v>
      </c>
      <c r="E13" s="35">
        <f t="shared" si="0"/>
        <v>3.1746031746031744E-2</v>
      </c>
      <c r="F13" s="22">
        <f t="shared" si="1"/>
        <v>77.777777777777771</v>
      </c>
    </row>
    <row r="14" spans="1:6" x14ac:dyDescent="0.2">
      <c r="A14" s="51">
        <v>5</v>
      </c>
      <c r="B14" s="31" t="s">
        <v>31</v>
      </c>
      <c r="C14" s="32" t="s">
        <v>42</v>
      </c>
      <c r="D14" s="32">
        <v>2</v>
      </c>
      <c r="E14" s="35">
        <f t="shared" si="0"/>
        <v>3.1746031746031744E-2</v>
      </c>
      <c r="F14" s="22">
        <f t="shared" si="1"/>
        <v>80.952380952380949</v>
      </c>
    </row>
    <row r="15" spans="1:6" x14ac:dyDescent="0.2">
      <c r="A15" s="51">
        <v>6</v>
      </c>
      <c r="B15" s="31" t="s">
        <v>58</v>
      </c>
      <c r="C15" s="32" t="s">
        <v>16</v>
      </c>
      <c r="D15" s="32">
        <v>1</v>
      </c>
      <c r="E15" s="35">
        <f t="shared" si="0"/>
        <v>1.5873015873015872E-2</v>
      </c>
      <c r="F15" s="22">
        <f t="shared" si="1"/>
        <v>82.539682539682531</v>
      </c>
    </row>
    <row r="16" spans="1:6" x14ac:dyDescent="0.2">
      <c r="A16" s="51">
        <v>6</v>
      </c>
      <c r="B16" s="31" t="s">
        <v>31</v>
      </c>
      <c r="C16" s="32" t="s">
        <v>2</v>
      </c>
      <c r="D16" s="32">
        <v>1</v>
      </c>
      <c r="E16" s="35">
        <f t="shared" si="0"/>
        <v>1.5873015873015872E-2</v>
      </c>
      <c r="F16" s="22">
        <f t="shared" si="1"/>
        <v>84.126984126984112</v>
      </c>
    </row>
    <row r="17" spans="1:6" x14ac:dyDescent="0.2">
      <c r="A17" s="51">
        <v>6</v>
      </c>
      <c r="B17" s="31" t="s">
        <v>58</v>
      </c>
      <c r="C17" s="32" t="s">
        <v>41</v>
      </c>
      <c r="D17" s="32">
        <v>1</v>
      </c>
      <c r="E17" s="35">
        <f t="shared" si="0"/>
        <v>1.5873015873015872E-2</v>
      </c>
      <c r="F17" s="22">
        <f t="shared" si="1"/>
        <v>85.714285714285694</v>
      </c>
    </row>
    <row r="18" spans="1:6" x14ac:dyDescent="0.2">
      <c r="A18" s="51">
        <v>6</v>
      </c>
      <c r="B18" s="31" t="s">
        <v>29</v>
      </c>
      <c r="C18" s="32" t="s">
        <v>17</v>
      </c>
      <c r="D18" s="32">
        <v>1</v>
      </c>
      <c r="E18" s="35">
        <f t="shared" si="0"/>
        <v>1.5873015873015872E-2</v>
      </c>
      <c r="F18" s="22">
        <f t="shared" si="1"/>
        <v>87.301587301587276</v>
      </c>
    </row>
    <row r="19" spans="1:6" x14ac:dyDescent="0.2">
      <c r="A19" s="51">
        <v>6</v>
      </c>
      <c r="B19" s="31" t="s">
        <v>58</v>
      </c>
      <c r="C19" s="32" t="s">
        <v>6</v>
      </c>
      <c r="D19" s="32">
        <v>1</v>
      </c>
      <c r="E19" s="35">
        <f t="shared" si="0"/>
        <v>1.5873015873015872E-2</v>
      </c>
      <c r="F19" s="22">
        <f t="shared" si="1"/>
        <v>88.888888888888857</v>
      </c>
    </row>
    <row r="20" spans="1:6" x14ac:dyDescent="0.2">
      <c r="A20" s="51">
        <v>6</v>
      </c>
      <c r="B20" s="31" t="s">
        <v>30</v>
      </c>
      <c r="C20" s="32" t="s">
        <v>18</v>
      </c>
      <c r="D20" s="32">
        <v>1</v>
      </c>
      <c r="E20" s="35">
        <f t="shared" si="0"/>
        <v>1.5873015873015872E-2</v>
      </c>
      <c r="F20" s="22">
        <f t="shared" si="1"/>
        <v>90.476190476190439</v>
      </c>
    </row>
    <row r="21" spans="1:6" x14ac:dyDescent="0.2">
      <c r="A21" s="51">
        <v>6</v>
      </c>
      <c r="B21" s="31" t="s">
        <v>29</v>
      </c>
      <c r="C21" s="32" t="s">
        <v>19</v>
      </c>
      <c r="D21" s="32">
        <v>1</v>
      </c>
      <c r="E21" s="35">
        <f t="shared" si="0"/>
        <v>1.5873015873015872E-2</v>
      </c>
      <c r="F21" s="22">
        <f t="shared" si="1"/>
        <v>92.063492063492021</v>
      </c>
    </row>
    <row r="22" spans="1:6" x14ac:dyDescent="0.2">
      <c r="A22" s="51">
        <v>6</v>
      </c>
      <c r="B22" s="31" t="s">
        <v>58</v>
      </c>
      <c r="C22" s="32" t="s">
        <v>7</v>
      </c>
      <c r="D22" s="32">
        <v>1</v>
      </c>
      <c r="E22" s="35">
        <f t="shared" si="0"/>
        <v>1.5873015873015872E-2</v>
      </c>
      <c r="F22" s="22">
        <f t="shared" si="1"/>
        <v>93.650793650793602</v>
      </c>
    </row>
    <row r="23" spans="1:6" x14ac:dyDescent="0.2">
      <c r="A23" s="51">
        <v>6</v>
      </c>
      <c r="B23" s="31" t="s">
        <v>58</v>
      </c>
      <c r="C23" s="32" t="s">
        <v>67</v>
      </c>
      <c r="D23" s="32">
        <v>1</v>
      </c>
      <c r="E23" s="35">
        <f t="shared" si="0"/>
        <v>1.5873015873015872E-2</v>
      </c>
      <c r="F23" s="22">
        <f t="shared" si="1"/>
        <v>95.238095238095184</v>
      </c>
    </row>
    <row r="24" spans="1:6" x14ac:dyDescent="0.2">
      <c r="A24" s="51">
        <v>6</v>
      </c>
      <c r="B24" s="31" t="s">
        <v>29</v>
      </c>
      <c r="C24" s="32" t="s">
        <v>10</v>
      </c>
      <c r="D24" s="32">
        <v>1</v>
      </c>
      <c r="E24" s="35">
        <f t="shared" si="0"/>
        <v>1.5873015873015872E-2</v>
      </c>
      <c r="F24" s="22">
        <f t="shared" si="1"/>
        <v>96.825396825396766</v>
      </c>
    </row>
    <row r="25" spans="1:6" x14ac:dyDescent="0.2">
      <c r="A25" s="51">
        <v>6</v>
      </c>
      <c r="B25" s="31" t="s">
        <v>29</v>
      </c>
      <c r="C25" s="32" t="s">
        <v>20</v>
      </c>
      <c r="D25" s="32">
        <v>1</v>
      </c>
      <c r="E25" s="35">
        <f t="shared" si="0"/>
        <v>1.5873015873015872E-2</v>
      </c>
      <c r="F25" s="22">
        <f t="shared" si="1"/>
        <v>98.412698412698347</v>
      </c>
    </row>
    <row r="26" spans="1:6" x14ac:dyDescent="0.2">
      <c r="A26" s="51">
        <v>6</v>
      </c>
      <c r="B26" s="31" t="s">
        <v>31</v>
      </c>
      <c r="C26" s="32" t="s">
        <v>15</v>
      </c>
      <c r="D26" s="32">
        <v>1</v>
      </c>
      <c r="E26" s="35">
        <f t="shared" si="0"/>
        <v>1.5873015873015872E-2</v>
      </c>
      <c r="F26" s="22">
        <f t="shared" si="1"/>
        <v>99.999999999999929</v>
      </c>
    </row>
    <row r="27" spans="1:6" x14ac:dyDescent="0.2">
      <c r="A27" s="7"/>
      <c r="B27" s="7"/>
      <c r="C27" s="6"/>
      <c r="D27" s="6"/>
      <c r="E27" s="19"/>
      <c r="F27" s="19"/>
    </row>
    <row r="28" spans="1:6" x14ac:dyDescent="0.2">
      <c r="B28" s="4"/>
      <c r="C28" s="4"/>
      <c r="D28" s="3"/>
    </row>
    <row r="29" spans="1:6" x14ac:dyDescent="0.2">
      <c r="C29" s="12" t="s">
        <v>48</v>
      </c>
      <c r="D29" s="11">
        <f>SUM(D2:D26)</f>
        <v>63</v>
      </c>
    </row>
  </sheetData>
  <sortState xmlns:xlrd2="http://schemas.microsoft.com/office/spreadsheetml/2017/richdata2" ref="B2:D26">
    <sortCondition descending="1" ref="D2:D2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E2" sqref="E2"/>
    </sheetView>
  </sheetViews>
  <sheetFormatPr baseColWidth="10" defaultRowHeight="16" x14ac:dyDescent="0.2"/>
  <cols>
    <col min="2" max="2" width="15.5" customWidth="1"/>
    <col min="3" max="3" width="52.1640625" customWidth="1"/>
    <col min="6" max="6" width="10.1640625" customWidth="1"/>
    <col min="8" max="8" width="24.5" customWidth="1"/>
  </cols>
  <sheetData>
    <row r="1" spans="1:6" x14ac:dyDescent="0.2">
      <c r="A1" s="29" t="s">
        <v>59</v>
      </c>
      <c r="B1" s="29" t="s">
        <v>49</v>
      </c>
      <c r="C1" s="29" t="s">
        <v>52</v>
      </c>
      <c r="D1" s="17" t="s">
        <v>48</v>
      </c>
      <c r="E1" s="17" t="s">
        <v>53</v>
      </c>
      <c r="F1" s="17" t="s">
        <v>54</v>
      </c>
    </row>
    <row r="2" spans="1:6" x14ac:dyDescent="0.2">
      <c r="A2" s="30">
        <v>1</v>
      </c>
      <c r="B2" s="24" t="s">
        <v>58</v>
      </c>
      <c r="C2" s="24" t="s">
        <v>1</v>
      </c>
      <c r="D2" s="24">
        <v>16</v>
      </c>
      <c r="E2" s="34">
        <f>D2/$D$28</f>
        <v>0.26229508196721313</v>
      </c>
      <c r="F2" s="21">
        <f>D2/$D$28*100</f>
        <v>26.229508196721312</v>
      </c>
    </row>
    <row r="3" spans="1:6" x14ac:dyDescent="0.2">
      <c r="A3" s="30">
        <v>2</v>
      </c>
      <c r="B3" s="24" t="s">
        <v>22</v>
      </c>
      <c r="C3" s="24" t="s">
        <v>22</v>
      </c>
      <c r="D3" s="24">
        <v>10</v>
      </c>
      <c r="E3" s="34">
        <f t="shared" ref="E3:E26" si="0">D3/$D$28</f>
        <v>0.16393442622950818</v>
      </c>
      <c r="F3" s="21">
        <f>D3/$D$28*100+F2</f>
        <v>42.622950819672127</v>
      </c>
    </row>
    <row r="4" spans="1:6" x14ac:dyDescent="0.2">
      <c r="A4" s="30">
        <v>3</v>
      </c>
      <c r="B4" s="24" t="s">
        <v>31</v>
      </c>
      <c r="C4" s="24" t="s">
        <v>21</v>
      </c>
      <c r="D4" s="24">
        <v>4</v>
      </c>
      <c r="E4" s="34">
        <f t="shared" si="0"/>
        <v>6.5573770491803282E-2</v>
      </c>
      <c r="F4" s="21">
        <f t="shared" ref="F4:F26" si="1">D4/$D$28*100+F3</f>
        <v>49.180327868852459</v>
      </c>
    </row>
    <row r="5" spans="1:6" x14ac:dyDescent="0.2">
      <c r="A5" s="30">
        <v>4</v>
      </c>
      <c r="B5" s="24" t="s">
        <v>58</v>
      </c>
      <c r="C5" s="24" t="s">
        <v>43</v>
      </c>
      <c r="D5" s="24">
        <v>3</v>
      </c>
      <c r="E5" s="34">
        <f t="shared" si="0"/>
        <v>4.9180327868852458E-2</v>
      </c>
      <c r="F5" s="21">
        <f t="shared" si="1"/>
        <v>54.098360655737707</v>
      </c>
    </row>
    <row r="6" spans="1:6" x14ac:dyDescent="0.2">
      <c r="A6" s="30">
        <v>4</v>
      </c>
      <c r="B6" s="24" t="s">
        <v>31</v>
      </c>
      <c r="C6" s="24" t="s">
        <v>42</v>
      </c>
      <c r="D6" s="24">
        <v>3</v>
      </c>
      <c r="E6" s="34">
        <f t="shared" si="0"/>
        <v>4.9180327868852458E-2</v>
      </c>
      <c r="F6" s="21">
        <f t="shared" si="1"/>
        <v>59.016393442622956</v>
      </c>
    </row>
    <row r="7" spans="1:6" x14ac:dyDescent="0.2">
      <c r="A7" s="52">
        <v>5</v>
      </c>
      <c r="B7" s="32" t="s">
        <v>31</v>
      </c>
      <c r="C7" s="32" t="s">
        <v>46</v>
      </c>
      <c r="D7" s="32">
        <v>2</v>
      </c>
      <c r="E7" s="35">
        <f t="shared" si="0"/>
        <v>3.2786885245901641E-2</v>
      </c>
      <c r="F7" s="22">
        <f t="shared" si="1"/>
        <v>62.295081967213122</v>
      </c>
    </row>
    <row r="8" spans="1:6" x14ac:dyDescent="0.2">
      <c r="A8" s="52">
        <v>5</v>
      </c>
      <c r="B8" s="32" t="s">
        <v>58</v>
      </c>
      <c r="C8" s="32" t="s">
        <v>44</v>
      </c>
      <c r="D8" s="32">
        <v>2</v>
      </c>
      <c r="E8" s="35">
        <f t="shared" si="0"/>
        <v>3.2786885245901641E-2</v>
      </c>
      <c r="F8" s="22">
        <f t="shared" si="1"/>
        <v>65.573770491803288</v>
      </c>
    </row>
    <row r="9" spans="1:6" x14ac:dyDescent="0.2">
      <c r="A9" s="52">
        <v>5</v>
      </c>
      <c r="B9" s="32" t="s">
        <v>29</v>
      </c>
      <c r="C9" s="32" t="s">
        <v>33</v>
      </c>
      <c r="D9" s="32">
        <v>2</v>
      </c>
      <c r="E9" s="35">
        <f t="shared" si="0"/>
        <v>3.2786885245901641E-2</v>
      </c>
      <c r="F9" s="22">
        <f t="shared" si="1"/>
        <v>68.852459016393453</v>
      </c>
    </row>
    <row r="10" spans="1:6" x14ac:dyDescent="0.2">
      <c r="A10" s="52">
        <v>5</v>
      </c>
      <c r="B10" s="32" t="s">
        <v>31</v>
      </c>
      <c r="C10" s="32" t="s">
        <v>35</v>
      </c>
      <c r="D10" s="32">
        <v>2</v>
      </c>
      <c r="E10" s="35">
        <f t="shared" si="0"/>
        <v>3.2786885245901641E-2</v>
      </c>
      <c r="F10" s="22">
        <f t="shared" si="1"/>
        <v>72.131147540983619</v>
      </c>
    </row>
    <row r="11" spans="1:6" x14ac:dyDescent="0.2">
      <c r="A11" s="52">
        <v>5</v>
      </c>
      <c r="B11" s="32" t="s">
        <v>31</v>
      </c>
      <c r="C11" s="32" t="s">
        <v>34</v>
      </c>
      <c r="D11" s="32">
        <v>2</v>
      </c>
      <c r="E11" s="35">
        <f t="shared" si="0"/>
        <v>3.2786885245901641E-2</v>
      </c>
      <c r="F11" s="22">
        <f t="shared" si="1"/>
        <v>75.409836065573785</v>
      </c>
    </row>
    <row r="12" spans="1:6" x14ac:dyDescent="0.2">
      <c r="A12" s="52">
        <v>6</v>
      </c>
      <c r="B12" s="32" t="s">
        <v>31</v>
      </c>
      <c r="C12" s="32" t="s">
        <v>32</v>
      </c>
      <c r="D12" s="32">
        <v>1</v>
      </c>
      <c r="E12" s="35">
        <f t="shared" si="0"/>
        <v>1.6393442622950821E-2</v>
      </c>
      <c r="F12" s="22">
        <f t="shared" si="1"/>
        <v>77.049180327868868</v>
      </c>
    </row>
    <row r="13" spans="1:6" x14ac:dyDescent="0.2">
      <c r="A13" s="52">
        <v>6</v>
      </c>
      <c r="B13" s="32" t="s">
        <v>58</v>
      </c>
      <c r="C13" s="32" t="s">
        <v>45</v>
      </c>
      <c r="D13" s="32">
        <v>1</v>
      </c>
      <c r="E13" s="35">
        <f t="shared" si="0"/>
        <v>1.6393442622950821E-2</v>
      </c>
      <c r="F13" s="22">
        <f t="shared" si="1"/>
        <v>78.688524590163951</v>
      </c>
    </row>
    <row r="14" spans="1:6" x14ac:dyDescent="0.2">
      <c r="A14" s="52">
        <v>6</v>
      </c>
      <c r="B14" s="32" t="s">
        <v>31</v>
      </c>
      <c r="C14" s="32" t="s">
        <v>47</v>
      </c>
      <c r="D14" s="32">
        <v>1</v>
      </c>
      <c r="E14" s="35">
        <f t="shared" si="0"/>
        <v>1.6393442622950821E-2</v>
      </c>
      <c r="F14" s="22">
        <f t="shared" si="1"/>
        <v>80.327868852459034</v>
      </c>
    </row>
    <row r="15" spans="1:6" x14ac:dyDescent="0.2">
      <c r="A15" s="52">
        <v>6</v>
      </c>
      <c r="B15" s="32" t="s">
        <v>31</v>
      </c>
      <c r="C15" s="32" t="s">
        <v>36</v>
      </c>
      <c r="D15" s="32">
        <v>1</v>
      </c>
      <c r="E15" s="35">
        <f t="shared" si="0"/>
        <v>1.6393442622950821E-2</v>
      </c>
      <c r="F15" s="22">
        <f t="shared" si="1"/>
        <v>81.967213114754117</v>
      </c>
    </row>
    <row r="16" spans="1:6" x14ac:dyDescent="0.2">
      <c r="A16" s="52">
        <v>6</v>
      </c>
      <c r="B16" s="32" t="s">
        <v>31</v>
      </c>
      <c r="C16" s="32" t="s">
        <v>39</v>
      </c>
      <c r="D16" s="32">
        <v>1</v>
      </c>
      <c r="E16" s="35">
        <f t="shared" si="0"/>
        <v>1.6393442622950821E-2</v>
      </c>
      <c r="F16" s="22">
        <f t="shared" si="1"/>
        <v>83.606557377049199</v>
      </c>
    </row>
    <row r="17" spans="1:6" x14ac:dyDescent="0.2">
      <c r="A17" s="52">
        <v>6</v>
      </c>
      <c r="B17" s="32" t="s">
        <v>31</v>
      </c>
      <c r="C17" s="32" t="s">
        <v>37</v>
      </c>
      <c r="D17" s="32">
        <v>1</v>
      </c>
      <c r="E17" s="35">
        <f t="shared" si="0"/>
        <v>1.6393442622950821E-2</v>
      </c>
      <c r="F17" s="22">
        <f t="shared" si="1"/>
        <v>85.245901639344282</v>
      </c>
    </row>
    <row r="18" spans="1:6" x14ac:dyDescent="0.2">
      <c r="A18" s="52">
        <v>6</v>
      </c>
      <c r="B18" s="32" t="s">
        <v>58</v>
      </c>
      <c r="C18" s="32" t="s">
        <v>6</v>
      </c>
      <c r="D18" s="32">
        <v>1</v>
      </c>
      <c r="E18" s="35">
        <f t="shared" si="0"/>
        <v>1.6393442622950821E-2</v>
      </c>
      <c r="F18" s="22">
        <f t="shared" si="1"/>
        <v>86.885245901639365</v>
      </c>
    </row>
    <row r="19" spans="1:6" x14ac:dyDescent="0.2">
      <c r="A19" s="52">
        <v>6</v>
      </c>
      <c r="B19" s="32" t="s">
        <v>30</v>
      </c>
      <c r="C19" s="32" t="s">
        <v>18</v>
      </c>
      <c r="D19" s="32">
        <v>1</v>
      </c>
      <c r="E19" s="35">
        <f t="shared" si="0"/>
        <v>1.6393442622950821E-2</v>
      </c>
      <c r="F19" s="22">
        <f t="shared" si="1"/>
        <v>88.524590163934448</v>
      </c>
    </row>
    <row r="20" spans="1:6" x14ac:dyDescent="0.2">
      <c r="A20" s="52">
        <v>6</v>
      </c>
      <c r="B20" s="32" t="s">
        <v>31</v>
      </c>
      <c r="C20" s="32" t="s">
        <v>38</v>
      </c>
      <c r="D20" s="32">
        <v>1</v>
      </c>
      <c r="E20" s="35">
        <f t="shared" si="0"/>
        <v>1.6393442622950821E-2</v>
      </c>
      <c r="F20" s="22">
        <f t="shared" si="1"/>
        <v>90.163934426229531</v>
      </c>
    </row>
    <row r="21" spans="1:6" x14ac:dyDescent="0.2">
      <c r="A21" s="52">
        <v>6</v>
      </c>
      <c r="B21" s="32" t="s">
        <v>68</v>
      </c>
      <c r="C21" s="32" t="s">
        <v>67</v>
      </c>
      <c r="D21" s="32">
        <v>1</v>
      </c>
      <c r="E21" s="35">
        <f t="shared" si="0"/>
        <v>1.6393442622950821E-2</v>
      </c>
      <c r="F21" s="22">
        <f t="shared" si="1"/>
        <v>91.803278688524614</v>
      </c>
    </row>
    <row r="22" spans="1:6" x14ac:dyDescent="0.2">
      <c r="A22" s="52">
        <v>6</v>
      </c>
      <c r="B22" s="32" t="s">
        <v>31</v>
      </c>
      <c r="C22" s="32" t="s">
        <v>8</v>
      </c>
      <c r="D22" s="32">
        <v>1</v>
      </c>
      <c r="E22" s="35">
        <f t="shared" si="0"/>
        <v>1.6393442622950821E-2</v>
      </c>
      <c r="F22" s="22">
        <f t="shared" si="1"/>
        <v>93.442622950819697</v>
      </c>
    </row>
    <row r="23" spans="1:6" x14ac:dyDescent="0.2">
      <c r="A23" s="52">
        <v>6</v>
      </c>
      <c r="B23" s="32" t="s">
        <v>29</v>
      </c>
      <c r="C23" s="32" t="s">
        <v>9</v>
      </c>
      <c r="D23" s="32">
        <v>1</v>
      </c>
      <c r="E23" s="35">
        <f t="shared" si="0"/>
        <v>1.6393442622950821E-2</v>
      </c>
      <c r="F23" s="22">
        <f t="shared" si="1"/>
        <v>95.08196721311478</v>
      </c>
    </row>
    <row r="24" spans="1:6" x14ac:dyDescent="0.2">
      <c r="A24" s="52">
        <v>6</v>
      </c>
      <c r="B24" s="32" t="s">
        <v>29</v>
      </c>
      <c r="C24" s="32" t="s">
        <v>12</v>
      </c>
      <c r="D24" s="32">
        <v>1</v>
      </c>
      <c r="E24" s="35">
        <f t="shared" si="0"/>
        <v>1.6393442622950821E-2</v>
      </c>
      <c r="F24" s="22">
        <f t="shared" si="1"/>
        <v>96.721311475409863</v>
      </c>
    </row>
    <row r="25" spans="1:6" x14ac:dyDescent="0.2">
      <c r="A25" s="52">
        <v>6</v>
      </c>
      <c r="B25" s="32" t="s">
        <v>31</v>
      </c>
      <c r="C25" s="32" t="s">
        <v>40</v>
      </c>
      <c r="D25" s="32">
        <v>1</v>
      </c>
      <c r="E25" s="35">
        <f t="shared" si="0"/>
        <v>1.6393442622950821E-2</v>
      </c>
      <c r="F25" s="22">
        <f t="shared" si="1"/>
        <v>98.360655737704946</v>
      </c>
    </row>
    <row r="26" spans="1:6" x14ac:dyDescent="0.2">
      <c r="A26" s="52">
        <v>6</v>
      </c>
      <c r="B26" s="32" t="s">
        <v>29</v>
      </c>
      <c r="C26" s="32" t="s">
        <v>13</v>
      </c>
      <c r="D26" s="32">
        <v>1</v>
      </c>
      <c r="E26" s="35">
        <f t="shared" si="0"/>
        <v>1.6393442622950821E-2</v>
      </c>
      <c r="F26" s="22">
        <f t="shared" si="1"/>
        <v>100.00000000000003</v>
      </c>
    </row>
    <row r="27" spans="1:6" x14ac:dyDescent="0.2">
      <c r="B27" s="8"/>
      <c r="E27" s="7"/>
    </row>
    <row r="28" spans="1:6" x14ac:dyDescent="0.2">
      <c r="C28" s="12" t="s">
        <v>48</v>
      </c>
      <c r="D28" s="13">
        <f>SUM(D2:D26)</f>
        <v>61</v>
      </c>
    </row>
  </sheetData>
  <sortState xmlns:xlrd2="http://schemas.microsoft.com/office/spreadsheetml/2017/richdata2" ref="B2:D26">
    <sortCondition descending="1" ref="D2:D26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C7" sqref="C7"/>
    </sheetView>
  </sheetViews>
  <sheetFormatPr baseColWidth="10" defaultRowHeight="16" x14ac:dyDescent="0.2"/>
  <cols>
    <col min="2" max="2" width="14.33203125" bestFit="1" customWidth="1"/>
    <col min="3" max="3" width="40.1640625" customWidth="1"/>
  </cols>
  <sheetData>
    <row r="1" spans="1:6" x14ac:dyDescent="0.2">
      <c r="A1" s="9" t="s">
        <v>59</v>
      </c>
      <c r="B1" s="9" t="s">
        <v>49</v>
      </c>
      <c r="C1" s="9" t="s">
        <v>52</v>
      </c>
      <c r="D1" s="16" t="s">
        <v>48</v>
      </c>
      <c r="E1" s="17" t="s">
        <v>53</v>
      </c>
      <c r="F1" s="17" t="s">
        <v>54</v>
      </c>
    </row>
    <row r="2" spans="1:6" x14ac:dyDescent="0.2">
      <c r="A2" s="1">
        <v>1</v>
      </c>
      <c r="B2" s="24" t="s">
        <v>58</v>
      </c>
      <c r="C2" s="24" t="s">
        <v>1</v>
      </c>
      <c r="D2" s="24">
        <v>7</v>
      </c>
      <c r="E2" s="34">
        <f>D2/$D$21</f>
        <v>0.1891891891891892</v>
      </c>
      <c r="F2" s="27">
        <f>D2/$D$21*100</f>
        <v>18.918918918918919</v>
      </c>
    </row>
    <row r="3" spans="1:6" x14ac:dyDescent="0.2">
      <c r="A3" s="1">
        <v>2</v>
      </c>
      <c r="B3" s="24" t="s">
        <v>31</v>
      </c>
      <c r="C3" s="24" t="s">
        <v>47</v>
      </c>
      <c r="D3" s="24">
        <v>6</v>
      </c>
      <c r="E3" s="34">
        <f t="shared" ref="E3:E7" si="0">D3/$D$21</f>
        <v>0.16216216216216217</v>
      </c>
      <c r="F3" s="27">
        <f t="shared" ref="F3:F19" si="1">D3/$D$21*100+F2</f>
        <v>35.135135135135137</v>
      </c>
    </row>
    <row r="4" spans="1:6" x14ac:dyDescent="0.2">
      <c r="A4" s="1">
        <v>3</v>
      </c>
      <c r="B4" s="24" t="s">
        <v>22</v>
      </c>
      <c r="C4" s="24" t="s">
        <v>22</v>
      </c>
      <c r="D4" s="24">
        <v>4</v>
      </c>
      <c r="E4" s="34">
        <f t="shared" si="0"/>
        <v>0.10810810810810811</v>
      </c>
      <c r="F4" s="27">
        <f t="shared" si="1"/>
        <v>45.945945945945951</v>
      </c>
    </row>
    <row r="5" spans="1:6" x14ac:dyDescent="0.2">
      <c r="A5" s="1">
        <v>4</v>
      </c>
      <c r="B5" s="24" t="s">
        <v>58</v>
      </c>
      <c r="C5" s="24" t="s">
        <v>43</v>
      </c>
      <c r="D5" s="24">
        <v>3</v>
      </c>
      <c r="E5" s="34">
        <f t="shared" si="0"/>
        <v>8.1081081081081086E-2</v>
      </c>
      <c r="F5" s="27">
        <f t="shared" si="1"/>
        <v>54.054054054054063</v>
      </c>
    </row>
    <row r="6" spans="1:6" x14ac:dyDescent="0.2">
      <c r="A6" s="1">
        <v>5</v>
      </c>
      <c r="B6" s="24" t="s">
        <v>58</v>
      </c>
      <c r="C6" s="24" t="s">
        <v>41</v>
      </c>
      <c r="D6" s="24">
        <v>2</v>
      </c>
      <c r="E6" s="34">
        <f t="shared" si="0"/>
        <v>5.4054054054054057E-2</v>
      </c>
      <c r="F6" s="27">
        <f t="shared" si="1"/>
        <v>59.459459459459467</v>
      </c>
    </row>
    <row r="7" spans="1:6" x14ac:dyDescent="0.2">
      <c r="A7" s="1">
        <v>5</v>
      </c>
      <c r="B7" s="24" t="s">
        <v>31</v>
      </c>
      <c r="C7" s="24" t="s">
        <v>66</v>
      </c>
      <c r="D7" s="24">
        <v>2</v>
      </c>
      <c r="E7" s="34">
        <f t="shared" si="0"/>
        <v>5.4054054054054057E-2</v>
      </c>
      <c r="F7" s="27">
        <f t="shared" si="1"/>
        <v>64.86486486486487</v>
      </c>
    </row>
    <row r="8" spans="1:6" x14ac:dyDescent="0.2">
      <c r="A8" s="1">
        <v>5</v>
      </c>
      <c r="B8" s="24" t="s">
        <v>58</v>
      </c>
      <c r="C8" s="24" t="s">
        <v>6</v>
      </c>
      <c r="D8" s="24">
        <v>2</v>
      </c>
      <c r="E8" s="34">
        <f t="shared" ref="E8:E19" si="2">D8/$D$21</f>
        <v>5.4054054054054057E-2</v>
      </c>
      <c r="F8" s="27">
        <f t="shared" si="1"/>
        <v>70.270270270270274</v>
      </c>
    </row>
    <row r="9" spans="1:6" x14ac:dyDescent="0.2">
      <c r="A9" s="51">
        <v>6</v>
      </c>
      <c r="B9" s="32" t="s">
        <v>58</v>
      </c>
      <c r="C9" s="32" t="s">
        <v>24</v>
      </c>
      <c r="D9" s="32">
        <v>1</v>
      </c>
      <c r="E9" s="35">
        <f t="shared" si="2"/>
        <v>2.7027027027027029E-2</v>
      </c>
      <c r="F9" s="28">
        <f t="shared" si="1"/>
        <v>72.972972972972983</v>
      </c>
    </row>
    <row r="10" spans="1:6" x14ac:dyDescent="0.2">
      <c r="A10" s="51">
        <v>6</v>
      </c>
      <c r="B10" s="32" t="s">
        <v>31</v>
      </c>
      <c r="C10" s="32" t="s">
        <v>25</v>
      </c>
      <c r="D10" s="32">
        <v>1</v>
      </c>
      <c r="E10" s="35">
        <f t="shared" si="2"/>
        <v>2.7027027027027029E-2</v>
      </c>
      <c r="F10" s="28">
        <f t="shared" si="1"/>
        <v>75.675675675675691</v>
      </c>
    </row>
    <row r="11" spans="1:6" x14ac:dyDescent="0.2">
      <c r="A11" s="51">
        <v>6</v>
      </c>
      <c r="B11" s="32" t="s">
        <v>31</v>
      </c>
      <c r="C11" s="32" t="s">
        <v>26</v>
      </c>
      <c r="D11" s="32">
        <v>1</v>
      </c>
      <c r="E11" s="35">
        <f t="shared" si="2"/>
        <v>2.7027027027027029E-2</v>
      </c>
      <c r="F11" s="28">
        <f t="shared" si="1"/>
        <v>78.3783783783784</v>
      </c>
    </row>
    <row r="12" spans="1:6" x14ac:dyDescent="0.2">
      <c r="A12" s="51">
        <v>6</v>
      </c>
      <c r="B12" s="32" t="s">
        <v>31</v>
      </c>
      <c r="C12" s="32" t="s">
        <v>46</v>
      </c>
      <c r="D12" s="32">
        <v>1</v>
      </c>
      <c r="E12" s="35">
        <f t="shared" si="2"/>
        <v>2.7027027027027029E-2</v>
      </c>
      <c r="F12" s="28">
        <f t="shared" si="1"/>
        <v>81.081081081081109</v>
      </c>
    </row>
    <row r="13" spans="1:6" x14ac:dyDescent="0.2">
      <c r="A13" s="51">
        <v>6</v>
      </c>
      <c r="B13" s="32" t="s">
        <v>30</v>
      </c>
      <c r="C13" s="32" t="s">
        <v>11</v>
      </c>
      <c r="D13" s="32">
        <v>1</v>
      </c>
      <c r="E13" s="35">
        <f t="shared" si="2"/>
        <v>2.7027027027027029E-2</v>
      </c>
      <c r="F13" s="28">
        <f t="shared" si="1"/>
        <v>83.783783783783818</v>
      </c>
    </row>
    <row r="14" spans="1:6" x14ac:dyDescent="0.2">
      <c r="A14" s="51">
        <v>6</v>
      </c>
      <c r="B14" s="32" t="s">
        <v>58</v>
      </c>
      <c r="C14" s="32" t="s">
        <v>27</v>
      </c>
      <c r="D14" s="32">
        <v>1</v>
      </c>
      <c r="E14" s="35">
        <f t="shared" si="2"/>
        <v>2.7027027027027029E-2</v>
      </c>
      <c r="F14" s="28">
        <f t="shared" si="1"/>
        <v>86.486486486486527</v>
      </c>
    </row>
    <row r="15" spans="1:6" x14ac:dyDescent="0.2">
      <c r="A15" s="51">
        <v>6</v>
      </c>
      <c r="B15" s="32" t="s">
        <v>58</v>
      </c>
      <c r="C15" s="32" t="s">
        <v>23</v>
      </c>
      <c r="D15" s="32">
        <v>1</v>
      </c>
      <c r="E15" s="35">
        <f t="shared" si="2"/>
        <v>2.7027027027027029E-2</v>
      </c>
      <c r="F15" s="28">
        <f t="shared" si="1"/>
        <v>89.189189189189236</v>
      </c>
    </row>
    <row r="16" spans="1:6" x14ac:dyDescent="0.2">
      <c r="A16" s="51">
        <v>6</v>
      </c>
      <c r="B16" s="32" t="s">
        <v>29</v>
      </c>
      <c r="C16" s="32" t="s">
        <v>13</v>
      </c>
      <c r="D16" s="32">
        <v>1</v>
      </c>
      <c r="E16" s="35">
        <f t="shared" si="2"/>
        <v>2.7027027027027029E-2</v>
      </c>
      <c r="F16" s="28">
        <f t="shared" si="1"/>
        <v>91.891891891891945</v>
      </c>
    </row>
    <row r="17" spans="1:6" x14ac:dyDescent="0.2">
      <c r="A17" s="51">
        <v>6</v>
      </c>
      <c r="B17" s="32" t="s">
        <v>31</v>
      </c>
      <c r="C17" s="32" t="s">
        <v>21</v>
      </c>
      <c r="D17" s="32">
        <v>1</v>
      </c>
      <c r="E17" s="35">
        <f t="shared" si="2"/>
        <v>2.7027027027027029E-2</v>
      </c>
      <c r="F17" s="28">
        <f t="shared" si="1"/>
        <v>94.594594594594653</v>
      </c>
    </row>
    <row r="18" spans="1:6" x14ac:dyDescent="0.2">
      <c r="A18" s="51">
        <v>6</v>
      </c>
      <c r="B18" s="32" t="s">
        <v>58</v>
      </c>
      <c r="C18" s="32" t="s">
        <v>28</v>
      </c>
      <c r="D18" s="32">
        <v>1</v>
      </c>
      <c r="E18" s="35">
        <f t="shared" si="2"/>
        <v>2.7027027027027029E-2</v>
      </c>
      <c r="F18" s="28">
        <f t="shared" si="1"/>
        <v>97.297297297297362</v>
      </c>
    </row>
    <row r="19" spans="1:6" x14ac:dyDescent="0.2">
      <c r="A19" s="51">
        <v>6</v>
      </c>
      <c r="B19" s="32" t="s">
        <v>31</v>
      </c>
      <c r="C19" s="32" t="s">
        <v>42</v>
      </c>
      <c r="D19" s="32">
        <v>1</v>
      </c>
      <c r="E19" s="35">
        <f t="shared" si="2"/>
        <v>2.7027027027027029E-2</v>
      </c>
      <c r="F19" s="28">
        <f t="shared" si="1"/>
        <v>100.00000000000007</v>
      </c>
    </row>
    <row r="20" spans="1:6" x14ac:dyDescent="0.2">
      <c r="B20" s="8"/>
      <c r="C20" s="5"/>
      <c r="D20" s="5"/>
    </row>
    <row r="21" spans="1:6" x14ac:dyDescent="0.2">
      <c r="B21" s="8"/>
      <c r="C21" s="12" t="s">
        <v>48</v>
      </c>
      <c r="D21" s="11">
        <f>SUM(D2:D19)</f>
        <v>37</v>
      </c>
    </row>
    <row r="22" spans="1:6" x14ac:dyDescent="0.2">
      <c r="B22" s="8"/>
      <c r="C22" s="5"/>
      <c r="D22" s="5"/>
    </row>
    <row r="23" spans="1:6" x14ac:dyDescent="0.2">
      <c r="B23" s="8"/>
      <c r="C23" s="5"/>
      <c r="D23" s="5"/>
    </row>
    <row r="24" spans="1:6" x14ac:dyDescent="0.2">
      <c r="B24" s="8"/>
      <c r="C24" s="5"/>
      <c r="D24" s="5"/>
    </row>
    <row r="25" spans="1:6" x14ac:dyDescent="0.2">
      <c r="B25" s="8"/>
      <c r="C25" s="5"/>
      <c r="D25" s="5"/>
    </row>
  </sheetData>
  <sortState xmlns:xlrd2="http://schemas.microsoft.com/office/spreadsheetml/2017/richdata2" ref="B2:D19">
    <sortCondition descending="1" ref="D2:D19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"/>
  <sheetViews>
    <sheetView topLeftCell="B1" zoomScale="140" zoomScaleNormal="140" workbookViewId="0">
      <selection activeCell="M25" sqref="M25"/>
    </sheetView>
  </sheetViews>
  <sheetFormatPr baseColWidth="10" defaultRowHeight="16" x14ac:dyDescent="0.2"/>
  <cols>
    <col min="1" max="1" width="14.33203125" bestFit="1" customWidth="1"/>
    <col min="2" max="2" width="35.6640625" customWidth="1"/>
    <col min="3" max="3" width="6.5" bestFit="1" customWidth="1"/>
    <col min="4" max="4" width="8.33203125" customWidth="1"/>
    <col min="5" max="5" width="7.83203125" customWidth="1"/>
    <col min="8" max="8" width="27.33203125" customWidth="1"/>
  </cols>
  <sheetData>
    <row r="1" spans="1:9" x14ac:dyDescent="0.2">
      <c r="A1" s="60" t="s">
        <v>62</v>
      </c>
      <c r="B1" s="60"/>
      <c r="C1" s="60"/>
      <c r="D1" s="60"/>
      <c r="E1" s="60"/>
    </row>
    <row r="3" spans="1:9" x14ac:dyDescent="0.2">
      <c r="A3" s="37" t="s">
        <v>49</v>
      </c>
      <c r="B3" s="37" t="s">
        <v>50</v>
      </c>
      <c r="C3" s="37" t="s">
        <v>48</v>
      </c>
      <c r="D3" s="38" t="s">
        <v>53</v>
      </c>
      <c r="E3" s="38" t="s">
        <v>54</v>
      </c>
    </row>
    <row r="4" spans="1:9" x14ac:dyDescent="0.2">
      <c r="A4" s="23" t="s">
        <v>58</v>
      </c>
      <c r="B4" s="24" t="s">
        <v>1</v>
      </c>
      <c r="C4" s="24">
        <v>63</v>
      </c>
      <c r="D4" s="54">
        <f t="shared" ref="D4:D50" si="0">C4/$C$52</f>
        <v>0.23954372623574144</v>
      </c>
      <c r="E4" s="14">
        <f>C4/$C$52*100</f>
        <v>23.954372623574145</v>
      </c>
      <c r="H4" s="20" t="s">
        <v>1</v>
      </c>
      <c r="I4" s="53">
        <v>0.23954372623574144</v>
      </c>
    </row>
    <row r="5" spans="1:9" x14ac:dyDescent="0.2">
      <c r="A5" s="23" t="s">
        <v>22</v>
      </c>
      <c r="B5" s="24" t="s">
        <v>22</v>
      </c>
      <c r="C5" s="24">
        <v>25</v>
      </c>
      <c r="D5" s="54">
        <f t="shared" si="0"/>
        <v>9.5057034220532313E-2</v>
      </c>
      <c r="E5" s="14">
        <f t="shared" ref="E5:E50" si="1">C5/$C$52*100+E4</f>
        <v>33.460076045627375</v>
      </c>
      <c r="F5" t="s">
        <v>69</v>
      </c>
      <c r="H5" s="20" t="s">
        <v>43</v>
      </c>
      <c r="I5" s="53">
        <v>6.0836501901140684E-2</v>
      </c>
    </row>
    <row r="6" spans="1:9" x14ac:dyDescent="0.2">
      <c r="A6" s="23" t="s">
        <v>58</v>
      </c>
      <c r="B6" s="24" t="s">
        <v>43</v>
      </c>
      <c r="C6" s="24">
        <v>16</v>
      </c>
      <c r="D6" s="54">
        <f t="shared" si="0"/>
        <v>6.0836501901140684E-2</v>
      </c>
      <c r="E6" s="14">
        <f t="shared" si="1"/>
        <v>39.543726235741445</v>
      </c>
      <c r="H6" s="32" t="s">
        <v>21</v>
      </c>
      <c r="I6" s="53">
        <v>5.3231939163498096E-2</v>
      </c>
    </row>
    <row r="7" spans="1:9" x14ac:dyDescent="0.2">
      <c r="A7" s="23" t="s">
        <v>31</v>
      </c>
      <c r="B7" s="24" t="s">
        <v>21</v>
      </c>
      <c r="C7" s="24">
        <v>14</v>
      </c>
      <c r="D7" s="54">
        <f t="shared" si="0"/>
        <v>5.3231939163498096E-2</v>
      </c>
      <c r="E7" s="14">
        <f t="shared" si="1"/>
        <v>44.866920152091254</v>
      </c>
      <c r="H7" s="32" t="s">
        <v>47</v>
      </c>
      <c r="I7" s="53">
        <v>5.3231939163498096E-2</v>
      </c>
    </row>
    <row r="8" spans="1:9" x14ac:dyDescent="0.2">
      <c r="A8" s="23" t="s">
        <v>31</v>
      </c>
      <c r="B8" s="24" t="s">
        <v>47</v>
      </c>
      <c r="C8" s="24">
        <v>14</v>
      </c>
      <c r="D8" s="54">
        <f t="shared" si="0"/>
        <v>5.3231939163498096E-2</v>
      </c>
      <c r="E8" s="14">
        <f t="shared" si="1"/>
        <v>50.190114068441062</v>
      </c>
      <c r="H8" s="32" t="s">
        <v>41</v>
      </c>
      <c r="I8" s="53">
        <v>4.9429657794676805E-2</v>
      </c>
    </row>
    <row r="9" spans="1:9" x14ac:dyDescent="0.2">
      <c r="A9" s="23" t="s">
        <v>58</v>
      </c>
      <c r="B9" s="24" t="s">
        <v>41</v>
      </c>
      <c r="C9" s="24">
        <v>13</v>
      </c>
      <c r="D9" s="54">
        <f t="shared" si="0"/>
        <v>4.9429657794676805E-2</v>
      </c>
      <c r="E9" s="14">
        <f t="shared" si="1"/>
        <v>55.133079847908746</v>
      </c>
    </row>
    <row r="10" spans="1:9" x14ac:dyDescent="0.2">
      <c r="A10" s="31" t="s">
        <v>30</v>
      </c>
      <c r="B10" s="32" t="s">
        <v>11</v>
      </c>
      <c r="C10" s="32">
        <v>10</v>
      </c>
      <c r="D10" s="33">
        <f t="shared" si="0"/>
        <v>3.8022813688212927E-2</v>
      </c>
      <c r="E10" s="15">
        <f t="shared" si="1"/>
        <v>58.935361216730037</v>
      </c>
    </row>
    <row r="11" spans="1:9" x14ac:dyDescent="0.2">
      <c r="A11" s="31" t="s">
        <v>29</v>
      </c>
      <c r="B11" s="32" t="s">
        <v>13</v>
      </c>
      <c r="C11" s="32">
        <v>10</v>
      </c>
      <c r="D11" s="33">
        <f t="shared" si="0"/>
        <v>3.8022813688212927E-2</v>
      </c>
      <c r="E11" s="15">
        <f t="shared" si="1"/>
        <v>62.737642585551328</v>
      </c>
    </row>
    <row r="12" spans="1:9" x14ac:dyDescent="0.2">
      <c r="A12" s="31" t="s">
        <v>29</v>
      </c>
      <c r="B12" s="32" t="s">
        <v>5</v>
      </c>
      <c r="C12" s="32">
        <v>8</v>
      </c>
      <c r="D12" s="33">
        <f t="shared" si="0"/>
        <v>3.0418250950570342E-2</v>
      </c>
      <c r="E12" s="15">
        <f t="shared" si="1"/>
        <v>65.779467680608363</v>
      </c>
    </row>
    <row r="13" spans="1:9" x14ac:dyDescent="0.2">
      <c r="A13" s="31" t="s">
        <v>31</v>
      </c>
      <c r="B13" s="32" t="s">
        <v>42</v>
      </c>
      <c r="C13" s="32">
        <v>8</v>
      </c>
      <c r="D13" s="33">
        <f t="shared" si="0"/>
        <v>3.0418250950570342E-2</v>
      </c>
      <c r="E13" s="15">
        <f t="shared" si="1"/>
        <v>68.821292775665398</v>
      </c>
    </row>
    <row r="14" spans="1:9" x14ac:dyDescent="0.2">
      <c r="A14" s="31" t="s">
        <v>29</v>
      </c>
      <c r="B14" s="32" t="s">
        <v>4</v>
      </c>
      <c r="C14" s="32">
        <v>7</v>
      </c>
      <c r="D14" s="33">
        <f t="shared" si="0"/>
        <v>2.6615969581749048E-2</v>
      </c>
      <c r="E14" s="15">
        <f t="shared" si="1"/>
        <v>71.48288973384031</v>
      </c>
    </row>
    <row r="15" spans="1:9" x14ac:dyDescent="0.2">
      <c r="A15" s="31" t="s">
        <v>58</v>
      </c>
      <c r="B15" s="32" t="s">
        <v>6</v>
      </c>
      <c r="C15" s="32">
        <v>6</v>
      </c>
      <c r="D15" s="33">
        <f t="shared" si="0"/>
        <v>2.2813688212927757E-2</v>
      </c>
      <c r="E15" s="15">
        <f t="shared" si="1"/>
        <v>73.764258555133082</v>
      </c>
    </row>
    <row r="16" spans="1:9" x14ac:dyDescent="0.2">
      <c r="A16" s="31" t="s">
        <v>58</v>
      </c>
      <c r="B16" s="32" t="s">
        <v>23</v>
      </c>
      <c r="C16" s="32">
        <v>5</v>
      </c>
      <c r="D16" s="33">
        <f t="shared" si="0"/>
        <v>1.9011406844106463E-2</v>
      </c>
      <c r="E16" s="15">
        <f t="shared" si="1"/>
        <v>75.665399239543731</v>
      </c>
    </row>
    <row r="17" spans="1:5" x14ac:dyDescent="0.2">
      <c r="A17" s="31" t="s">
        <v>29</v>
      </c>
      <c r="B17" s="32" t="s">
        <v>12</v>
      </c>
      <c r="C17" s="32">
        <v>5</v>
      </c>
      <c r="D17" s="33">
        <f t="shared" si="0"/>
        <v>1.9011406844106463E-2</v>
      </c>
      <c r="E17" s="15">
        <f t="shared" si="1"/>
        <v>77.56653992395438</v>
      </c>
    </row>
    <row r="18" spans="1:5" x14ac:dyDescent="0.2">
      <c r="A18" s="31" t="s">
        <v>31</v>
      </c>
      <c r="B18" s="32" t="s">
        <v>35</v>
      </c>
      <c r="C18" s="32">
        <v>4</v>
      </c>
      <c r="D18" s="33">
        <f t="shared" si="0"/>
        <v>1.5209125475285171E-2</v>
      </c>
      <c r="E18" s="15">
        <f t="shared" si="1"/>
        <v>79.087452471482891</v>
      </c>
    </row>
    <row r="19" spans="1:5" x14ac:dyDescent="0.2">
      <c r="A19" s="31" t="s">
        <v>31</v>
      </c>
      <c r="B19" s="32" t="s">
        <v>46</v>
      </c>
      <c r="C19" s="32">
        <v>4</v>
      </c>
      <c r="D19" s="33">
        <f t="shared" si="0"/>
        <v>1.5209125475285171E-2</v>
      </c>
      <c r="E19" s="15">
        <f t="shared" si="1"/>
        <v>80.608365019011401</v>
      </c>
    </row>
    <row r="20" spans="1:5" x14ac:dyDescent="0.2">
      <c r="A20" s="31" t="s">
        <v>29</v>
      </c>
      <c r="B20" s="32" t="s">
        <v>9</v>
      </c>
      <c r="C20" s="32">
        <v>4</v>
      </c>
      <c r="D20" s="33">
        <f t="shared" si="0"/>
        <v>1.5209125475285171E-2</v>
      </c>
      <c r="E20" s="15">
        <f t="shared" si="1"/>
        <v>82.129277566539912</v>
      </c>
    </row>
    <row r="21" spans="1:5" x14ac:dyDescent="0.2">
      <c r="A21" s="31" t="s">
        <v>31</v>
      </c>
      <c r="B21" s="32" t="s">
        <v>15</v>
      </c>
      <c r="C21" s="32">
        <v>3</v>
      </c>
      <c r="D21" s="33">
        <f t="shared" si="0"/>
        <v>1.1406844106463879E-2</v>
      </c>
      <c r="E21" s="15">
        <f t="shared" si="1"/>
        <v>83.269961977186298</v>
      </c>
    </row>
    <row r="22" spans="1:5" x14ac:dyDescent="0.2">
      <c r="A22" s="31" t="s">
        <v>58</v>
      </c>
      <c r="B22" s="32" t="s">
        <v>7</v>
      </c>
      <c r="C22" s="32">
        <v>3</v>
      </c>
      <c r="D22" s="33">
        <f t="shared" si="0"/>
        <v>1.1406844106463879E-2</v>
      </c>
      <c r="E22" s="15">
        <f t="shared" si="1"/>
        <v>84.410646387832685</v>
      </c>
    </row>
    <row r="23" spans="1:5" x14ac:dyDescent="0.2">
      <c r="A23" s="31" t="s">
        <v>31</v>
      </c>
      <c r="B23" s="32" t="s">
        <v>8</v>
      </c>
      <c r="C23" s="32">
        <v>3</v>
      </c>
      <c r="D23" s="33">
        <f t="shared" si="0"/>
        <v>1.1406844106463879E-2</v>
      </c>
      <c r="E23" s="15">
        <f t="shared" si="1"/>
        <v>85.551330798479071</v>
      </c>
    </row>
    <row r="24" spans="1:5" x14ac:dyDescent="0.2">
      <c r="A24" s="31" t="s">
        <v>29</v>
      </c>
      <c r="B24" s="32" t="s">
        <v>17</v>
      </c>
      <c r="C24" s="32">
        <v>2</v>
      </c>
      <c r="D24" s="33">
        <f t="shared" si="0"/>
        <v>7.6045627376425855E-3</v>
      </c>
      <c r="E24" s="15">
        <f t="shared" si="1"/>
        <v>86.311787072243334</v>
      </c>
    </row>
    <row r="25" spans="1:5" x14ac:dyDescent="0.2">
      <c r="A25" s="32" t="s">
        <v>31</v>
      </c>
      <c r="B25" s="32" t="s">
        <v>34</v>
      </c>
      <c r="C25" s="32">
        <v>2</v>
      </c>
      <c r="D25" s="33">
        <f t="shared" si="0"/>
        <v>7.6045627376425855E-3</v>
      </c>
      <c r="E25" s="15">
        <f t="shared" si="1"/>
        <v>87.072243346007596</v>
      </c>
    </row>
    <row r="26" spans="1:5" x14ac:dyDescent="0.2">
      <c r="A26" s="32" t="s">
        <v>58</v>
      </c>
      <c r="B26" s="32" t="s">
        <v>44</v>
      </c>
      <c r="C26" s="32">
        <v>2</v>
      </c>
      <c r="D26" s="33">
        <f t="shared" si="0"/>
        <v>7.6045627376425855E-3</v>
      </c>
      <c r="E26" s="15">
        <f t="shared" si="1"/>
        <v>87.832699619771859</v>
      </c>
    </row>
    <row r="27" spans="1:5" x14ac:dyDescent="0.2">
      <c r="A27" s="31" t="s">
        <v>31</v>
      </c>
      <c r="B27" s="32" t="s">
        <v>3</v>
      </c>
      <c r="C27" s="32">
        <v>2</v>
      </c>
      <c r="D27" s="33">
        <f t="shared" si="0"/>
        <v>7.6045627376425855E-3</v>
      </c>
      <c r="E27" s="15">
        <f t="shared" si="1"/>
        <v>88.593155893536121</v>
      </c>
    </row>
    <row r="28" spans="1:5" x14ac:dyDescent="0.2">
      <c r="A28" s="31" t="s">
        <v>29</v>
      </c>
      <c r="B28" s="32" t="s">
        <v>10</v>
      </c>
      <c r="C28" s="32">
        <v>2</v>
      </c>
      <c r="D28" s="33">
        <f t="shared" si="0"/>
        <v>7.6045627376425855E-3</v>
      </c>
      <c r="E28" s="15">
        <f t="shared" si="1"/>
        <v>89.353612167300383</v>
      </c>
    </row>
    <row r="29" spans="1:5" x14ac:dyDescent="0.2">
      <c r="A29" s="31" t="s">
        <v>58</v>
      </c>
      <c r="B29" s="32" t="s">
        <v>67</v>
      </c>
      <c r="C29" s="32">
        <v>2</v>
      </c>
      <c r="D29" s="33">
        <f t="shared" si="0"/>
        <v>7.6045627376425855E-3</v>
      </c>
      <c r="E29" s="15">
        <f t="shared" si="1"/>
        <v>90.114068441064646</v>
      </c>
    </row>
    <row r="30" spans="1:5" x14ac:dyDescent="0.2">
      <c r="A30" s="31" t="s">
        <v>31</v>
      </c>
      <c r="B30" s="32" t="s">
        <v>2</v>
      </c>
      <c r="C30" s="32">
        <v>2</v>
      </c>
      <c r="D30" s="33">
        <f t="shared" si="0"/>
        <v>7.6045627376425855E-3</v>
      </c>
      <c r="E30" s="15">
        <f t="shared" si="1"/>
        <v>90.874524714828908</v>
      </c>
    </row>
    <row r="31" spans="1:5" x14ac:dyDescent="0.2">
      <c r="A31" s="31" t="s">
        <v>31</v>
      </c>
      <c r="B31" s="32" t="s">
        <v>0</v>
      </c>
      <c r="C31" s="32">
        <v>2</v>
      </c>
      <c r="D31" s="33">
        <f t="shared" si="0"/>
        <v>7.6045627376425855E-3</v>
      </c>
      <c r="E31" s="15">
        <f t="shared" si="1"/>
        <v>91.634980988593171</v>
      </c>
    </row>
    <row r="32" spans="1:5" x14ac:dyDescent="0.2">
      <c r="A32" s="31" t="s">
        <v>30</v>
      </c>
      <c r="B32" s="32" t="s">
        <v>18</v>
      </c>
      <c r="C32" s="32">
        <v>2</v>
      </c>
      <c r="D32" s="33">
        <f t="shared" si="0"/>
        <v>7.6045627376425855E-3</v>
      </c>
      <c r="E32" s="15">
        <f t="shared" si="1"/>
        <v>92.395437262357433</v>
      </c>
    </row>
    <row r="33" spans="1:5" x14ac:dyDescent="0.2">
      <c r="A33" s="32" t="s">
        <v>31</v>
      </c>
      <c r="B33" s="32" t="s">
        <v>66</v>
      </c>
      <c r="C33" s="32">
        <v>2</v>
      </c>
      <c r="D33" s="33">
        <f t="shared" si="0"/>
        <v>7.6045627376425855E-3</v>
      </c>
      <c r="E33" s="15">
        <f t="shared" si="1"/>
        <v>93.155893536121695</v>
      </c>
    </row>
    <row r="34" spans="1:5" x14ac:dyDescent="0.2">
      <c r="A34" s="32" t="s">
        <v>29</v>
      </c>
      <c r="B34" s="32" t="s">
        <v>33</v>
      </c>
      <c r="C34" s="32">
        <v>2</v>
      </c>
      <c r="D34" s="33">
        <f t="shared" si="0"/>
        <v>7.6045627376425855E-3</v>
      </c>
      <c r="E34" s="15">
        <f t="shared" si="1"/>
        <v>93.916349809885958</v>
      </c>
    </row>
    <row r="35" spans="1:5" x14ac:dyDescent="0.2">
      <c r="A35" s="32" t="s">
        <v>31</v>
      </c>
      <c r="B35" s="32" t="s">
        <v>37</v>
      </c>
      <c r="C35" s="32">
        <v>1</v>
      </c>
      <c r="D35" s="33">
        <f t="shared" si="0"/>
        <v>3.8022813688212928E-3</v>
      </c>
      <c r="E35" s="15">
        <f t="shared" si="1"/>
        <v>94.296577946768082</v>
      </c>
    </row>
    <row r="36" spans="1:5" x14ac:dyDescent="0.2">
      <c r="A36" s="32" t="s">
        <v>31</v>
      </c>
      <c r="B36" s="32" t="s">
        <v>32</v>
      </c>
      <c r="C36" s="32">
        <v>1</v>
      </c>
      <c r="D36" s="33">
        <f t="shared" si="0"/>
        <v>3.8022813688212928E-3</v>
      </c>
      <c r="E36" s="15">
        <f t="shared" si="1"/>
        <v>94.676806083650206</v>
      </c>
    </row>
    <row r="37" spans="1:5" x14ac:dyDescent="0.2">
      <c r="A37" s="32" t="s">
        <v>58</v>
      </c>
      <c r="B37" s="32" t="s">
        <v>45</v>
      </c>
      <c r="C37" s="32">
        <v>1</v>
      </c>
      <c r="D37" s="33">
        <f t="shared" si="0"/>
        <v>3.8022813688212928E-3</v>
      </c>
      <c r="E37" s="15">
        <f t="shared" si="1"/>
        <v>95.05703422053233</v>
      </c>
    </row>
    <row r="38" spans="1:5" x14ac:dyDescent="0.2">
      <c r="A38" s="32" t="s">
        <v>31</v>
      </c>
      <c r="B38" s="32" t="s">
        <v>38</v>
      </c>
      <c r="C38" s="32">
        <v>1</v>
      </c>
      <c r="D38" s="33">
        <f t="shared" si="0"/>
        <v>3.8022813688212928E-3</v>
      </c>
      <c r="E38" s="15">
        <f t="shared" si="1"/>
        <v>95.437262357414454</v>
      </c>
    </row>
    <row r="39" spans="1:5" x14ac:dyDescent="0.2">
      <c r="A39" s="32" t="s">
        <v>31</v>
      </c>
      <c r="B39" s="32" t="s">
        <v>26</v>
      </c>
      <c r="C39" s="32">
        <v>1</v>
      </c>
      <c r="D39" s="33">
        <f t="shared" si="0"/>
        <v>3.8022813688212928E-3</v>
      </c>
      <c r="E39" s="15">
        <f t="shared" si="1"/>
        <v>95.817490494296578</v>
      </c>
    </row>
    <row r="40" spans="1:5" x14ac:dyDescent="0.2">
      <c r="A40" s="32" t="s">
        <v>31</v>
      </c>
      <c r="B40" s="32" t="s">
        <v>40</v>
      </c>
      <c r="C40" s="32">
        <v>1</v>
      </c>
      <c r="D40" s="33">
        <f t="shared" si="0"/>
        <v>3.8022813688212928E-3</v>
      </c>
      <c r="E40" s="15">
        <f t="shared" si="1"/>
        <v>96.197718631178702</v>
      </c>
    </row>
    <row r="41" spans="1:5" x14ac:dyDescent="0.2">
      <c r="A41" s="32" t="s">
        <v>31</v>
      </c>
      <c r="B41" s="32" t="s">
        <v>39</v>
      </c>
      <c r="C41" s="32">
        <v>1</v>
      </c>
      <c r="D41" s="33">
        <f t="shared" si="0"/>
        <v>3.8022813688212928E-3</v>
      </c>
      <c r="E41" s="15">
        <f t="shared" si="1"/>
        <v>96.577946768060826</v>
      </c>
    </row>
    <row r="42" spans="1:5" x14ac:dyDescent="0.2">
      <c r="A42" s="32" t="s">
        <v>31</v>
      </c>
      <c r="B42" s="32" t="s">
        <v>25</v>
      </c>
      <c r="C42" s="32">
        <v>1</v>
      </c>
      <c r="D42" s="33">
        <f t="shared" si="0"/>
        <v>3.8022813688212928E-3</v>
      </c>
      <c r="E42" s="15">
        <f t="shared" si="1"/>
        <v>96.95817490494295</v>
      </c>
    </row>
    <row r="43" spans="1:5" x14ac:dyDescent="0.2">
      <c r="A43" s="31" t="s">
        <v>29</v>
      </c>
      <c r="B43" s="32" t="s">
        <v>20</v>
      </c>
      <c r="C43" s="32">
        <v>1</v>
      </c>
      <c r="D43" s="33">
        <f t="shared" si="0"/>
        <v>3.8022813688212928E-3</v>
      </c>
      <c r="E43" s="15">
        <f t="shared" si="1"/>
        <v>97.338403041825075</v>
      </c>
    </row>
    <row r="44" spans="1:5" x14ac:dyDescent="0.2">
      <c r="A44" s="32" t="s">
        <v>58</v>
      </c>
      <c r="B44" s="32" t="s">
        <v>27</v>
      </c>
      <c r="C44" s="32">
        <v>1</v>
      </c>
      <c r="D44" s="33">
        <f t="shared" si="0"/>
        <v>3.8022813688212928E-3</v>
      </c>
      <c r="E44" s="15">
        <f t="shared" si="1"/>
        <v>97.718631178707199</v>
      </c>
    </row>
    <row r="45" spans="1:5" x14ac:dyDescent="0.2">
      <c r="A45" s="32" t="s">
        <v>58</v>
      </c>
      <c r="B45" s="32" t="s">
        <v>24</v>
      </c>
      <c r="C45" s="32">
        <v>1</v>
      </c>
      <c r="D45" s="33">
        <f t="shared" si="0"/>
        <v>3.8022813688212928E-3</v>
      </c>
      <c r="E45" s="15">
        <f t="shared" si="1"/>
        <v>98.098859315589323</v>
      </c>
    </row>
    <row r="46" spans="1:5" x14ac:dyDescent="0.2">
      <c r="A46" s="31" t="s">
        <v>29</v>
      </c>
      <c r="B46" s="32" t="s">
        <v>19</v>
      </c>
      <c r="C46" s="32">
        <v>1</v>
      </c>
      <c r="D46" s="33">
        <f t="shared" si="0"/>
        <v>3.8022813688212928E-3</v>
      </c>
      <c r="E46" s="15">
        <f t="shared" si="1"/>
        <v>98.479087452471447</v>
      </c>
    </row>
    <row r="47" spans="1:5" x14ac:dyDescent="0.2">
      <c r="A47" s="31" t="s">
        <v>30</v>
      </c>
      <c r="B47" s="32" t="s">
        <v>14</v>
      </c>
      <c r="C47" s="32">
        <v>1</v>
      </c>
      <c r="D47" s="33">
        <f t="shared" si="0"/>
        <v>3.8022813688212928E-3</v>
      </c>
      <c r="E47" s="15">
        <f t="shared" si="1"/>
        <v>98.859315589353571</v>
      </c>
    </row>
    <row r="48" spans="1:5" x14ac:dyDescent="0.2">
      <c r="A48" s="31" t="s">
        <v>58</v>
      </c>
      <c r="B48" s="32" t="s">
        <v>16</v>
      </c>
      <c r="C48" s="32">
        <v>1</v>
      </c>
      <c r="D48" s="33">
        <f t="shared" si="0"/>
        <v>3.8022813688212928E-3</v>
      </c>
      <c r="E48" s="15">
        <f t="shared" si="1"/>
        <v>99.239543726235695</v>
      </c>
    </row>
    <row r="49" spans="1:5" x14ac:dyDescent="0.2">
      <c r="A49" s="32" t="s">
        <v>58</v>
      </c>
      <c r="B49" s="32" t="s">
        <v>28</v>
      </c>
      <c r="C49" s="32">
        <v>1</v>
      </c>
      <c r="D49" s="33">
        <f t="shared" si="0"/>
        <v>3.8022813688212928E-3</v>
      </c>
      <c r="E49" s="15">
        <f t="shared" si="1"/>
        <v>99.619771863117819</v>
      </c>
    </row>
    <row r="50" spans="1:5" x14ac:dyDescent="0.2">
      <c r="A50" s="32" t="s">
        <v>31</v>
      </c>
      <c r="B50" s="32" t="s">
        <v>36</v>
      </c>
      <c r="C50" s="32">
        <v>1</v>
      </c>
      <c r="D50" s="33">
        <f t="shared" si="0"/>
        <v>3.8022813688212928E-3</v>
      </c>
      <c r="E50" s="15">
        <f t="shared" si="1"/>
        <v>99.999999999999943</v>
      </c>
    </row>
    <row r="52" spans="1:5" x14ac:dyDescent="0.2">
      <c r="B52" s="12" t="s">
        <v>48</v>
      </c>
      <c r="C52" s="10">
        <f>SUM(C3:C50)</f>
        <v>263</v>
      </c>
    </row>
  </sheetData>
  <sortState xmlns:xlrd2="http://schemas.microsoft.com/office/spreadsheetml/2017/richdata2" ref="A4:C50">
    <sortCondition descending="1" ref="C4:C50"/>
  </sortState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4"/>
  <sheetViews>
    <sheetView tabSelected="1" zoomScale="110" zoomScaleNormal="110" workbookViewId="0">
      <selection activeCell="M7" sqref="M7"/>
    </sheetView>
  </sheetViews>
  <sheetFormatPr baseColWidth="10" defaultRowHeight="16" x14ac:dyDescent="0.2"/>
  <cols>
    <col min="2" max="2" width="28.83203125" bestFit="1" customWidth="1"/>
    <col min="3" max="3" width="15.5" bestFit="1" customWidth="1"/>
    <col min="7" max="7" width="22.1640625" bestFit="1" customWidth="1"/>
    <col min="8" max="8" width="15.5" bestFit="1" customWidth="1"/>
    <col min="14" max="14" width="13" customWidth="1"/>
    <col min="16" max="16" width="17.6640625" customWidth="1"/>
    <col min="17" max="17" width="23" customWidth="1"/>
  </cols>
  <sheetData>
    <row r="1" spans="1:15" x14ac:dyDescent="0.2">
      <c r="A1" s="41"/>
      <c r="B1" s="42"/>
      <c r="C1" s="42"/>
      <c r="D1" s="42"/>
      <c r="E1" s="42"/>
      <c r="F1" s="42"/>
      <c r="G1" s="42"/>
      <c r="H1" s="42"/>
      <c r="I1" s="42"/>
      <c r="J1" s="42"/>
      <c r="K1" s="43"/>
    </row>
    <row r="2" spans="1:15" x14ac:dyDescent="0.2">
      <c r="A2" s="44"/>
      <c r="B2" s="62" t="s">
        <v>55</v>
      </c>
      <c r="C2" s="62"/>
      <c r="D2" s="18"/>
      <c r="E2" s="18"/>
      <c r="F2" s="18"/>
      <c r="G2" s="63" t="s">
        <v>56</v>
      </c>
      <c r="H2" s="63"/>
      <c r="I2" s="18"/>
      <c r="J2" s="18"/>
      <c r="K2" s="45"/>
      <c r="O2" s="36"/>
    </row>
    <row r="3" spans="1:15" x14ac:dyDescent="0.2">
      <c r="A3" s="44"/>
      <c r="B3" s="57" t="s">
        <v>63</v>
      </c>
      <c r="C3" s="57" t="s">
        <v>64</v>
      </c>
      <c r="D3" s="18"/>
      <c r="E3" s="18"/>
      <c r="F3" s="18"/>
      <c r="G3" s="55" t="s">
        <v>63</v>
      </c>
      <c r="H3" s="55" t="s">
        <v>64</v>
      </c>
      <c r="I3" s="18"/>
      <c r="J3" s="18"/>
      <c r="K3" s="45"/>
      <c r="O3" s="36"/>
    </row>
    <row r="4" spans="1:15" ht="16" customHeight="1" x14ac:dyDescent="0.2">
      <c r="A4" s="44"/>
      <c r="B4" s="58" t="s">
        <v>11</v>
      </c>
      <c r="C4" s="56">
        <v>5.8823529411764698E-2</v>
      </c>
      <c r="D4" s="18"/>
      <c r="E4" s="49"/>
      <c r="F4" s="49"/>
      <c r="G4" s="31" t="s">
        <v>4</v>
      </c>
      <c r="H4" s="56">
        <v>4.8000000000000001E-2</v>
      </c>
      <c r="I4" s="18"/>
      <c r="J4" s="18"/>
      <c r="K4" s="45"/>
      <c r="O4" s="36"/>
    </row>
    <row r="5" spans="1:15" x14ac:dyDescent="0.2">
      <c r="A5" s="44"/>
      <c r="B5" s="58" t="s">
        <v>13</v>
      </c>
      <c r="C5" s="59">
        <v>5.8823529411764705E-2</v>
      </c>
      <c r="D5" s="18"/>
      <c r="E5" s="49"/>
      <c r="F5" s="49"/>
      <c r="G5" s="31" t="s">
        <v>21</v>
      </c>
      <c r="H5" s="56">
        <v>6.3E-2</v>
      </c>
      <c r="I5" s="18"/>
      <c r="J5" s="18"/>
      <c r="K5" s="50"/>
      <c r="L5" s="40"/>
      <c r="M5" s="40"/>
      <c r="O5" s="36"/>
    </row>
    <row r="6" spans="1:15" x14ac:dyDescent="0.2">
      <c r="A6" s="44"/>
      <c r="B6" s="58" t="s">
        <v>5</v>
      </c>
      <c r="C6" s="59">
        <v>5.8823529411764705E-2</v>
      </c>
      <c r="D6" s="18"/>
      <c r="E6" s="49"/>
      <c r="F6" s="49"/>
      <c r="G6" s="31" t="s">
        <v>47</v>
      </c>
      <c r="H6" s="56">
        <v>6.3E-2</v>
      </c>
      <c r="I6" s="18"/>
      <c r="J6" s="18"/>
      <c r="K6" s="45"/>
      <c r="O6" s="36"/>
    </row>
    <row r="7" spans="1:15" x14ac:dyDescent="0.2">
      <c r="A7" s="44"/>
      <c r="B7" s="58" t="s">
        <v>41</v>
      </c>
      <c r="C7" s="56">
        <v>9.8039215686274508E-2</v>
      </c>
      <c r="D7" s="18"/>
      <c r="E7" s="49"/>
      <c r="F7" s="49"/>
      <c r="G7" s="31" t="s">
        <v>43</v>
      </c>
      <c r="H7" s="56">
        <v>7.9365079365079361E-2</v>
      </c>
      <c r="I7" s="18"/>
      <c r="J7" s="18"/>
      <c r="K7" s="45"/>
    </row>
    <row r="8" spans="1:15" x14ac:dyDescent="0.2">
      <c r="A8" s="44"/>
      <c r="B8" s="58" t="s">
        <v>1</v>
      </c>
      <c r="C8" s="59">
        <v>0.24509803921568626</v>
      </c>
      <c r="D8" s="18"/>
      <c r="E8" s="18"/>
      <c r="F8" s="18"/>
      <c r="G8" s="31" t="s">
        <v>1</v>
      </c>
      <c r="H8" s="56">
        <v>0.23799999999999999</v>
      </c>
      <c r="I8" s="18"/>
      <c r="J8" s="18"/>
      <c r="K8" s="45"/>
    </row>
    <row r="9" spans="1:15" x14ac:dyDescent="0.2">
      <c r="A9" s="44"/>
      <c r="B9" s="18"/>
      <c r="C9" s="18"/>
      <c r="D9" s="18"/>
      <c r="E9" s="18"/>
      <c r="F9" s="18"/>
      <c r="G9" s="18"/>
      <c r="H9" s="18"/>
      <c r="I9" s="18"/>
      <c r="J9" s="18"/>
      <c r="K9" s="45"/>
    </row>
    <row r="10" spans="1:15" x14ac:dyDescent="0.2">
      <c r="A10" s="44"/>
      <c r="B10" s="18"/>
      <c r="C10" s="18"/>
      <c r="D10" s="18"/>
      <c r="E10" s="18"/>
      <c r="F10" s="18"/>
      <c r="G10" s="18"/>
      <c r="H10" s="18"/>
      <c r="I10" s="18"/>
      <c r="J10" s="18"/>
      <c r="K10" s="45"/>
      <c r="L10" s="2"/>
      <c r="M10" s="2"/>
    </row>
    <row r="11" spans="1:15" x14ac:dyDescent="0.2">
      <c r="A11" s="44"/>
      <c r="B11" s="18"/>
      <c r="C11" s="18"/>
      <c r="D11" s="18"/>
      <c r="E11" s="18"/>
      <c r="F11" s="18"/>
      <c r="G11" s="18"/>
      <c r="H11" s="18"/>
      <c r="I11" s="18"/>
      <c r="J11" s="18"/>
      <c r="K11" s="45"/>
      <c r="L11" s="2"/>
      <c r="M11" s="2"/>
    </row>
    <row r="12" spans="1:15" x14ac:dyDescent="0.2">
      <c r="A12" s="44"/>
      <c r="B12" s="18"/>
      <c r="C12" s="18"/>
      <c r="D12" s="18"/>
      <c r="E12" s="18"/>
      <c r="F12" s="18"/>
      <c r="G12" s="18"/>
      <c r="H12" s="18"/>
      <c r="I12" s="18"/>
      <c r="J12" s="18"/>
      <c r="K12" s="45"/>
      <c r="L12" s="2"/>
      <c r="M12" s="2"/>
    </row>
    <row r="13" spans="1:15" x14ac:dyDescent="0.2">
      <c r="A13" s="44"/>
      <c r="B13" s="18"/>
      <c r="C13" s="18"/>
      <c r="D13" s="18"/>
      <c r="E13" s="18"/>
      <c r="F13" s="18"/>
      <c r="G13" s="18"/>
      <c r="H13" s="18"/>
      <c r="I13" s="18"/>
      <c r="J13" s="18"/>
      <c r="K13" s="45"/>
      <c r="L13" s="2"/>
      <c r="M13" s="2"/>
    </row>
    <row r="14" spans="1:15" x14ac:dyDescent="0.2">
      <c r="A14" s="44"/>
      <c r="B14" s="18"/>
      <c r="C14" s="18"/>
      <c r="D14" s="18"/>
      <c r="E14" s="18"/>
      <c r="F14" s="18"/>
      <c r="G14" s="18"/>
      <c r="H14" s="18"/>
      <c r="I14" s="18"/>
      <c r="J14" s="18"/>
      <c r="K14" s="45"/>
      <c r="L14" s="2"/>
      <c r="M14" s="2"/>
    </row>
    <row r="15" spans="1:15" x14ac:dyDescent="0.2">
      <c r="A15" s="44"/>
      <c r="B15" s="18"/>
      <c r="C15" s="18"/>
      <c r="D15" s="18"/>
      <c r="E15" s="18"/>
      <c r="F15" s="18"/>
      <c r="G15" s="18"/>
      <c r="H15" s="18"/>
      <c r="I15" s="18"/>
      <c r="J15" s="18"/>
      <c r="K15" s="45"/>
      <c r="L15" s="2"/>
      <c r="M15" s="2"/>
    </row>
    <row r="16" spans="1:15" x14ac:dyDescent="0.2">
      <c r="A16" s="44"/>
      <c r="B16" s="18"/>
      <c r="C16" s="18"/>
      <c r="D16" s="18"/>
      <c r="E16" s="18"/>
      <c r="F16" s="18"/>
      <c r="G16" s="18"/>
      <c r="H16" s="18"/>
      <c r="I16" s="18"/>
      <c r="J16" s="18"/>
      <c r="K16" s="45"/>
      <c r="L16" s="2"/>
      <c r="M16" s="2"/>
    </row>
    <row r="17" spans="1:13" x14ac:dyDescent="0.2">
      <c r="A17" s="44"/>
      <c r="B17" s="18"/>
      <c r="C17" s="18"/>
      <c r="D17" s="18"/>
      <c r="E17" s="18"/>
      <c r="F17" s="18"/>
      <c r="G17" s="18"/>
      <c r="H17" s="18"/>
      <c r="I17" s="18"/>
      <c r="J17" s="18"/>
      <c r="K17" s="45"/>
      <c r="L17" s="2"/>
      <c r="M17" s="2"/>
    </row>
    <row r="18" spans="1:13" x14ac:dyDescent="0.2">
      <c r="A18" s="44"/>
      <c r="B18" s="18"/>
      <c r="C18" s="18"/>
      <c r="D18" s="18"/>
      <c r="E18" s="18"/>
      <c r="F18" s="18"/>
      <c r="G18" s="18"/>
      <c r="H18" s="18"/>
      <c r="I18" s="18"/>
      <c r="J18" s="18"/>
      <c r="K18" s="45"/>
      <c r="L18" s="2"/>
      <c r="M18" s="2"/>
    </row>
    <row r="19" spans="1:13" x14ac:dyDescent="0.2">
      <c r="A19" s="44"/>
      <c r="B19" s="18"/>
      <c r="C19" s="18"/>
      <c r="D19" s="18"/>
      <c r="E19" s="18"/>
      <c r="F19" s="18"/>
      <c r="G19" s="18"/>
      <c r="H19" s="18"/>
      <c r="I19" s="18"/>
      <c r="J19" s="18"/>
      <c r="K19" s="45"/>
      <c r="L19" s="2"/>
      <c r="M19" s="2"/>
    </row>
    <row r="20" spans="1:13" x14ac:dyDescent="0.2">
      <c r="A20" s="44"/>
      <c r="B20" s="18"/>
      <c r="C20" s="18"/>
      <c r="D20" s="18"/>
      <c r="E20" s="18"/>
      <c r="F20" s="18"/>
      <c r="G20" s="18"/>
      <c r="H20" s="18"/>
      <c r="I20" s="18"/>
      <c r="J20" s="18"/>
      <c r="K20" s="45"/>
      <c r="L20" s="2"/>
      <c r="M20" s="2"/>
    </row>
    <row r="21" spans="1:13" x14ac:dyDescent="0.2">
      <c r="A21" s="44"/>
      <c r="B21" s="18"/>
      <c r="C21" s="18"/>
      <c r="D21" s="18"/>
      <c r="E21" s="18"/>
      <c r="F21" s="18"/>
      <c r="G21" s="18"/>
      <c r="H21" s="18"/>
      <c r="I21" s="18"/>
      <c r="J21" s="18"/>
      <c r="K21" s="45"/>
      <c r="L21" s="2"/>
      <c r="M21" s="2"/>
    </row>
    <row r="22" spans="1:13" x14ac:dyDescent="0.2">
      <c r="A22" s="44"/>
      <c r="B22" s="18"/>
      <c r="C22" s="18"/>
      <c r="D22" s="18"/>
      <c r="E22" s="18"/>
      <c r="F22" s="18"/>
      <c r="G22" s="18"/>
      <c r="H22" s="18"/>
      <c r="I22" s="18"/>
      <c r="J22" s="18"/>
      <c r="K22" s="45"/>
      <c r="L22" s="2"/>
      <c r="M22" s="2"/>
    </row>
    <row r="23" spans="1:13" x14ac:dyDescent="0.2">
      <c r="A23" s="44"/>
      <c r="B23" s="18"/>
      <c r="C23" s="18"/>
      <c r="D23" s="18"/>
      <c r="E23" s="18"/>
      <c r="F23" s="18"/>
      <c r="G23" s="18"/>
      <c r="H23" s="18"/>
      <c r="I23" s="18"/>
      <c r="J23" s="18"/>
      <c r="K23" s="45"/>
      <c r="L23" s="2"/>
      <c r="M23" s="2"/>
    </row>
    <row r="24" spans="1:13" x14ac:dyDescent="0.2">
      <c r="A24" s="44"/>
      <c r="B24" s="18"/>
      <c r="C24" s="18"/>
      <c r="D24" s="18"/>
      <c r="E24" s="18"/>
      <c r="F24" s="18"/>
      <c r="G24" s="18"/>
      <c r="H24" s="18"/>
      <c r="I24" s="18"/>
      <c r="J24" s="18"/>
      <c r="K24" s="45"/>
      <c r="L24" s="2"/>
      <c r="M24" s="2"/>
    </row>
    <row r="25" spans="1:13" x14ac:dyDescent="0.2">
      <c r="A25" s="44"/>
      <c r="B25" s="18"/>
      <c r="C25" s="18"/>
      <c r="D25" s="18"/>
      <c r="E25" s="18"/>
      <c r="F25" s="18"/>
      <c r="G25" s="18"/>
      <c r="H25" s="18"/>
      <c r="I25" s="18"/>
      <c r="J25" s="18"/>
      <c r="K25" s="45"/>
      <c r="L25" s="2"/>
      <c r="M25" s="2"/>
    </row>
    <row r="26" spans="1:13" x14ac:dyDescent="0.2">
      <c r="A26" s="44"/>
      <c r="B26" s="18"/>
      <c r="C26" s="18"/>
      <c r="D26" s="18"/>
      <c r="E26" s="18"/>
      <c r="F26" s="18"/>
      <c r="G26" s="18"/>
      <c r="H26" s="18"/>
      <c r="I26" s="18"/>
      <c r="J26" s="18"/>
      <c r="K26" s="45"/>
      <c r="L26" s="2"/>
      <c r="M26" s="2"/>
    </row>
    <row r="27" spans="1:13" x14ac:dyDescent="0.2">
      <c r="A27" s="44"/>
      <c r="B27" s="18"/>
      <c r="C27" s="18"/>
      <c r="D27" s="18"/>
      <c r="E27" s="18"/>
      <c r="F27" s="18"/>
      <c r="G27" s="18"/>
      <c r="H27" s="18"/>
      <c r="I27" s="18"/>
      <c r="J27" s="18"/>
      <c r="K27" s="45"/>
      <c r="L27" s="2"/>
      <c r="M27" s="2"/>
    </row>
    <row r="28" spans="1:13" x14ac:dyDescent="0.2">
      <c r="A28" s="44"/>
      <c r="B28" s="18"/>
      <c r="C28" s="18"/>
      <c r="D28" s="18"/>
      <c r="E28" s="18"/>
      <c r="F28" s="18"/>
      <c r="G28" s="18"/>
      <c r="H28" s="18"/>
      <c r="I28" s="18"/>
      <c r="J28" s="18"/>
      <c r="K28" s="45"/>
      <c r="L28" s="2"/>
      <c r="M28" s="2"/>
    </row>
    <row r="29" spans="1:13" x14ac:dyDescent="0.2">
      <c r="A29" s="44"/>
      <c r="B29" s="18"/>
      <c r="C29" s="18"/>
      <c r="D29" s="18"/>
      <c r="E29" s="18"/>
      <c r="F29" s="18"/>
      <c r="G29" s="18"/>
      <c r="H29" s="18"/>
      <c r="I29" s="18"/>
      <c r="J29" s="18"/>
      <c r="K29" s="45"/>
      <c r="L29" s="2"/>
      <c r="M29" s="2"/>
    </row>
    <row r="30" spans="1:13" x14ac:dyDescent="0.2">
      <c r="A30" s="44"/>
      <c r="B30" s="18"/>
      <c r="C30" s="18"/>
      <c r="D30" s="18"/>
      <c r="E30" s="18"/>
      <c r="F30" s="18"/>
      <c r="G30" s="18"/>
      <c r="H30" s="18"/>
      <c r="I30" s="18"/>
      <c r="J30" s="18"/>
      <c r="K30" s="45"/>
      <c r="L30" s="2"/>
      <c r="M30" s="2"/>
    </row>
    <row r="31" spans="1:13" x14ac:dyDescent="0.2">
      <c r="A31" s="44"/>
      <c r="B31" s="18"/>
      <c r="C31" s="18"/>
      <c r="D31" s="18"/>
      <c r="E31" s="18"/>
      <c r="F31" s="18"/>
      <c r="G31" s="18"/>
      <c r="H31" s="18"/>
      <c r="I31" s="18"/>
      <c r="J31" s="18"/>
      <c r="K31" s="45"/>
      <c r="L31" s="2"/>
      <c r="M31" s="2"/>
    </row>
    <row r="32" spans="1:13" x14ac:dyDescent="0.2">
      <c r="A32" s="44"/>
      <c r="B32" s="18"/>
      <c r="C32" s="18"/>
      <c r="D32" s="18"/>
      <c r="E32" s="18"/>
      <c r="F32" s="18"/>
      <c r="G32" s="18"/>
      <c r="H32" s="18"/>
      <c r="I32" s="18"/>
      <c r="J32" s="18"/>
      <c r="K32" s="45"/>
      <c r="L32" s="2"/>
      <c r="M32" s="2"/>
    </row>
    <row r="33" spans="1:13" x14ac:dyDescent="0.2">
      <c r="A33" s="44"/>
      <c r="B33" s="18"/>
      <c r="C33" s="18"/>
      <c r="D33" s="18"/>
      <c r="E33" s="18"/>
      <c r="F33" s="18"/>
      <c r="G33" s="18"/>
      <c r="H33" s="18"/>
      <c r="I33" s="18"/>
      <c r="J33" s="18"/>
      <c r="K33" s="45"/>
      <c r="L33" s="2"/>
      <c r="M33" s="2"/>
    </row>
    <row r="34" spans="1:13" x14ac:dyDescent="0.2">
      <c r="A34" s="44"/>
      <c r="B34" s="18"/>
      <c r="C34" s="18"/>
      <c r="D34" s="18"/>
      <c r="E34" s="18"/>
      <c r="F34" s="18"/>
      <c r="G34" s="18"/>
      <c r="H34" s="18"/>
      <c r="I34" s="18"/>
      <c r="J34" s="18"/>
      <c r="K34" s="45"/>
      <c r="L34" s="2"/>
      <c r="M34" s="2"/>
    </row>
    <row r="35" spans="1:13" x14ac:dyDescent="0.2">
      <c r="A35" s="44"/>
      <c r="B35" s="18"/>
      <c r="C35" s="18"/>
      <c r="D35" s="18"/>
      <c r="E35" s="18"/>
      <c r="F35" s="18"/>
      <c r="G35" s="18"/>
      <c r="H35" s="18"/>
      <c r="I35" s="18"/>
      <c r="J35" s="18"/>
      <c r="K35" s="45"/>
      <c r="L35" s="2"/>
      <c r="M35" s="2"/>
    </row>
    <row r="36" spans="1:13" x14ac:dyDescent="0.2">
      <c r="A36" s="44"/>
      <c r="B36" s="18"/>
      <c r="C36" s="18"/>
      <c r="D36" s="18"/>
      <c r="E36" s="18"/>
      <c r="F36" s="18"/>
      <c r="G36" s="18"/>
      <c r="H36" s="18"/>
      <c r="I36" s="18"/>
      <c r="J36" s="18"/>
      <c r="K36" s="45"/>
      <c r="L36" s="2"/>
      <c r="M36" s="2"/>
    </row>
    <row r="37" spans="1:13" x14ac:dyDescent="0.2">
      <c r="A37" s="44"/>
      <c r="B37" s="18"/>
      <c r="C37" s="18"/>
      <c r="D37" s="18"/>
      <c r="E37" s="18"/>
      <c r="F37" s="18"/>
      <c r="G37" s="18"/>
      <c r="H37" s="18"/>
      <c r="I37" s="18"/>
      <c r="J37" s="18"/>
      <c r="K37" s="45"/>
      <c r="L37" s="2"/>
      <c r="M37" s="2"/>
    </row>
    <row r="38" spans="1:13" x14ac:dyDescent="0.2">
      <c r="A38" s="44"/>
      <c r="B38" s="18"/>
      <c r="C38" s="18"/>
      <c r="D38" s="18"/>
      <c r="E38" s="18"/>
      <c r="F38" s="18"/>
      <c r="G38" s="18"/>
      <c r="H38" s="18"/>
      <c r="I38" s="18"/>
      <c r="J38" s="18"/>
      <c r="K38" s="45"/>
      <c r="L38" s="2"/>
      <c r="M38" s="2"/>
    </row>
    <row r="39" spans="1:13" x14ac:dyDescent="0.2">
      <c r="A39" s="44"/>
      <c r="B39" s="18"/>
      <c r="C39" s="18"/>
      <c r="D39" s="18"/>
      <c r="E39" s="18"/>
      <c r="F39" s="18"/>
      <c r="G39" s="18"/>
      <c r="H39" s="18"/>
      <c r="I39" s="18"/>
      <c r="J39" s="18"/>
      <c r="K39" s="45"/>
      <c r="L39" s="2"/>
      <c r="M39" s="2"/>
    </row>
    <row r="40" spans="1:13" x14ac:dyDescent="0.2">
      <c r="A40" s="44"/>
      <c r="B40" s="18"/>
      <c r="C40" s="18"/>
      <c r="D40" s="18"/>
      <c r="E40" s="18"/>
      <c r="F40" s="18"/>
      <c r="G40" s="18"/>
      <c r="H40" s="18"/>
      <c r="I40" s="18"/>
      <c r="J40" s="18"/>
      <c r="K40" s="45"/>
      <c r="L40" s="2"/>
      <c r="M40" s="2"/>
    </row>
    <row r="41" spans="1:13" x14ac:dyDescent="0.2">
      <c r="A41" s="44"/>
      <c r="B41" s="18"/>
      <c r="C41" s="18"/>
      <c r="D41" s="18"/>
      <c r="E41" s="18"/>
      <c r="F41" s="18"/>
      <c r="G41" s="18"/>
      <c r="H41" s="18"/>
      <c r="I41" s="18"/>
      <c r="J41" s="18"/>
      <c r="K41" s="45"/>
      <c r="L41" s="2"/>
      <c r="M41" s="2"/>
    </row>
    <row r="42" spans="1:13" x14ac:dyDescent="0.2">
      <c r="A42" s="44"/>
      <c r="B42" s="18"/>
      <c r="C42" s="18"/>
      <c r="D42" s="18"/>
      <c r="E42" s="18"/>
      <c r="F42" s="18"/>
      <c r="G42" s="18"/>
      <c r="H42" s="18"/>
      <c r="I42" s="18"/>
      <c r="J42" s="18"/>
      <c r="K42" s="45"/>
      <c r="L42" s="2"/>
      <c r="M42" s="2"/>
    </row>
    <row r="43" spans="1:13" x14ac:dyDescent="0.2">
      <c r="A43" s="44"/>
      <c r="B43" s="18"/>
      <c r="C43" s="18"/>
      <c r="D43" s="18"/>
      <c r="E43" s="18"/>
      <c r="F43" s="18"/>
      <c r="G43" s="18"/>
      <c r="H43" s="18"/>
      <c r="I43" s="18"/>
      <c r="J43" s="18"/>
      <c r="K43" s="45"/>
      <c r="L43" s="2"/>
      <c r="M43" s="2"/>
    </row>
    <row r="44" spans="1:13" x14ac:dyDescent="0.2">
      <c r="A44" s="44"/>
      <c r="B44" s="18"/>
      <c r="C44" s="18"/>
      <c r="D44" s="18"/>
      <c r="E44" s="18"/>
      <c r="F44" s="18"/>
      <c r="G44" s="18"/>
      <c r="H44" s="18"/>
      <c r="I44" s="18"/>
      <c r="J44" s="18"/>
      <c r="K44" s="45"/>
      <c r="L44" s="2"/>
      <c r="M44" s="2"/>
    </row>
    <row r="45" spans="1:13" ht="18" x14ac:dyDescent="0.25">
      <c r="A45" s="44"/>
      <c r="B45" s="61" t="s">
        <v>57</v>
      </c>
      <c r="C45" s="61"/>
      <c r="D45" s="18"/>
      <c r="E45" s="18"/>
      <c r="F45" s="18"/>
      <c r="G45" s="61" t="s">
        <v>65</v>
      </c>
      <c r="H45" s="61"/>
      <c r="I45" s="18"/>
      <c r="J45" s="18"/>
      <c r="K45" s="45"/>
    </row>
    <row r="46" spans="1:13" ht="18" x14ac:dyDescent="0.25">
      <c r="A46" s="44"/>
      <c r="B46" s="39" t="s">
        <v>63</v>
      </c>
      <c r="C46" s="39" t="s">
        <v>64</v>
      </c>
      <c r="D46" s="18"/>
      <c r="E46" s="18"/>
      <c r="F46" s="18"/>
      <c r="G46" s="39" t="s">
        <v>63</v>
      </c>
      <c r="H46" s="39" t="s">
        <v>64</v>
      </c>
      <c r="I46" s="18"/>
      <c r="J46" s="18"/>
      <c r="K46" s="45"/>
    </row>
    <row r="47" spans="1:13" x14ac:dyDescent="0.2">
      <c r="A47" s="44"/>
      <c r="B47" s="32" t="s">
        <v>60</v>
      </c>
      <c r="C47" s="35">
        <v>3.2786885245901641E-2</v>
      </c>
      <c r="D47" s="18"/>
      <c r="E47" s="18"/>
      <c r="F47" s="18"/>
      <c r="G47" s="32" t="s">
        <v>66</v>
      </c>
      <c r="H47" s="35">
        <v>5.4054054054054057E-2</v>
      </c>
      <c r="I47" s="18"/>
      <c r="J47" s="18"/>
      <c r="K47" s="45"/>
    </row>
    <row r="48" spans="1:13" x14ac:dyDescent="0.2">
      <c r="A48" s="44"/>
      <c r="B48" s="32" t="s">
        <v>42</v>
      </c>
      <c r="C48" s="35">
        <v>4.9180327868852458E-2</v>
      </c>
      <c r="D48" s="18"/>
      <c r="E48" s="18"/>
      <c r="F48" s="18"/>
      <c r="G48" s="32" t="s">
        <v>41</v>
      </c>
      <c r="H48" s="35">
        <v>5.4054054054054057E-2</v>
      </c>
      <c r="I48" s="18"/>
      <c r="J48" s="18"/>
      <c r="K48" s="45"/>
    </row>
    <row r="49" spans="1:11" x14ac:dyDescent="0.2">
      <c r="A49" s="44"/>
      <c r="B49" s="32" t="s">
        <v>43</v>
      </c>
      <c r="C49" s="35">
        <v>4.9180327868852458E-2</v>
      </c>
      <c r="D49" s="18"/>
      <c r="E49" s="18"/>
      <c r="F49" s="18"/>
      <c r="G49" s="32" t="s">
        <v>43</v>
      </c>
      <c r="H49" s="35">
        <v>8.1081081081081086E-2</v>
      </c>
      <c r="I49" s="18"/>
      <c r="J49" s="18"/>
      <c r="K49" s="45"/>
    </row>
    <row r="50" spans="1:11" x14ac:dyDescent="0.2">
      <c r="A50" s="44"/>
      <c r="B50" s="32" t="s">
        <v>21</v>
      </c>
      <c r="C50" s="35">
        <v>6.6000000000000003E-2</v>
      </c>
      <c r="D50" s="18"/>
      <c r="E50" s="18"/>
      <c r="F50" s="18"/>
      <c r="G50" s="32" t="s">
        <v>61</v>
      </c>
      <c r="H50" s="35">
        <v>0.16200000000000001</v>
      </c>
      <c r="I50" s="18"/>
      <c r="J50" s="18"/>
      <c r="K50" s="45"/>
    </row>
    <row r="51" spans="1:11" x14ac:dyDescent="0.2">
      <c r="A51" s="44"/>
      <c r="B51" s="32" t="s">
        <v>1</v>
      </c>
      <c r="C51" s="35">
        <v>0.26200000000000001</v>
      </c>
      <c r="D51" s="18"/>
      <c r="E51" s="18"/>
      <c r="F51" s="18"/>
      <c r="G51" s="32" t="s">
        <v>1</v>
      </c>
      <c r="H51" s="35">
        <v>0.1891891891891892</v>
      </c>
      <c r="I51" s="18"/>
      <c r="J51" s="18"/>
      <c r="K51" s="45"/>
    </row>
    <row r="52" spans="1:11" x14ac:dyDescent="0.2">
      <c r="A52" s="44"/>
      <c r="B52" s="18"/>
      <c r="C52" s="18"/>
      <c r="D52" s="18"/>
      <c r="E52" s="18"/>
      <c r="F52" s="18"/>
      <c r="G52" s="18"/>
      <c r="H52" s="18"/>
      <c r="I52" s="18"/>
      <c r="J52" s="18"/>
      <c r="K52" s="45"/>
    </row>
    <row r="53" spans="1:11" x14ac:dyDescent="0.2">
      <c r="A53" s="44"/>
      <c r="B53" s="18"/>
      <c r="C53" s="18"/>
      <c r="D53" s="18"/>
      <c r="E53" s="18"/>
      <c r="F53" s="18"/>
      <c r="G53" s="18"/>
      <c r="H53" s="18"/>
      <c r="I53" s="18"/>
      <c r="J53" s="18"/>
      <c r="K53" s="45"/>
    </row>
    <row r="54" spans="1:11" x14ac:dyDescent="0.2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8"/>
    </row>
  </sheetData>
  <sortState xmlns:xlrd2="http://schemas.microsoft.com/office/spreadsheetml/2017/richdata2" ref="N2:O6">
    <sortCondition ref="O2:O6"/>
  </sortState>
  <mergeCells count="4">
    <mergeCell ref="B45:C45"/>
    <mergeCell ref="G45:H45"/>
    <mergeCell ref="B2:C2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</vt:lpstr>
      <vt:lpstr>CH</vt:lpstr>
      <vt:lpstr>BR</vt:lpstr>
      <vt:lpstr>US</vt:lpstr>
      <vt:lpstr>CONSOLIDATED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Rainiero Perez Gutierrez</dc:creator>
  <cp:lastModifiedBy>Boris Rainiero Perez Gutierrez</cp:lastModifiedBy>
  <dcterms:created xsi:type="dcterms:W3CDTF">2019-11-14T21:43:07Z</dcterms:created>
  <dcterms:modified xsi:type="dcterms:W3CDTF">2019-12-17T02:48:16Z</dcterms:modified>
</cp:coreProperties>
</file>