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rainieroperezgutierrez/GitHub/ICSA/AnalysisFiles/"/>
    </mc:Choice>
  </mc:AlternateContent>
  <xr:revisionPtr revIDLastSave="0" documentId="13_ncr:1_{18723840-91C2-5F4F-B8B3-AD0E9EFDF95E}" xr6:coauthVersionLast="45" xr6:coauthVersionMax="45" xr10:uidLastSave="{00000000-0000-0000-0000-000000000000}"/>
  <bookViews>
    <workbookView xWindow="6580" yWindow="2700" windowWidth="19000" windowHeight="13240" xr2:uid="{77A077E7-87E0-6A4D-8849-C4DC37726A76}"/>
  </bookViews>
  <sheets>
    <sheet name="Repayment Pract. Analysi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6" i="1" l="1"/>
  <c r="N67" i="1"/>
  <c r="O15" i="1"/>
  <c r="N68" i="1"/>
  <c r="O14" i="1"/>
  <c r="N69" i="1"/>
  <c r="O13" i="1"/>
  <c r="N70" i="1"/>
  <c r="O12" i="1"/>
  <c r="N71" i="1"/>
  <c r="O11" i="1"/>
  <c r="N62" i="1"/>
  <c r="O10" i="1"/>
  <c r="N63" i="1"/>
  <c r="O9" i="1"/>
  <c r="N64" i="1"/>
  <c r="O8" i="1"/>
  <c r="N65" i="1"/>
  <c r="O7" i="1"/>
  <c r="N66" i="1"/>
  <c r="O6" i="1"/>
  <c r="N57" i="1"/>
  <c r="O5" i="1"/>
  <c r="N58" i="1"/>
  <c r="O4" i="1"/>
  <c r="N59" i="1"/>
  <c r="O3" i="1"/>
  <c r="N60" i="1"/>
  <c r="O2" i="1"/>
  <c r="N61" i="1"/>
  <c r="C50" i="1"/>
  <c r="D12" i="1"/>
  <c r="H2" i="1"/>
  <c r="G2" i="1"/>
  <c r="D11" i="1"/>
  <c r="H3" i="1"/>
  <c r="G3" i="1"/>
  <c r="D10" i="1"/>
  <c r="H4" i="1"/>
  <c r="D9" i="1"/>
  <c r="H5" i="1"/>
  <c r="D8" i="1"/>
  <c r="H6" i="1"/>
  <c r="N30" i="1"/>
  <c r="O30" i="1"/>
  <c r="P30" i="1"/>
  <c r="Q30" i="1"/>
  <c r="M30" i="1"/>
  <c r="N29" i="1"/>
  <c r="O29" i="1"/>
  <c r="P29" i="1"/>
  <c r="Q29" i="1"/>
  <c r="M29" i="1"/>
  <c r="N28" i="1"/>
  <c r="O28" i="1"/>
  <c r="P28" i="1"/>
  <c r="Q28" i="1"/>
  <c r="M28" i="1"/>
  <c r="D7" i="1"/>
  <c r="H7" i="1"/>
  <c r="D6" i="1"/>
  <c r="H8" i="1"/>
  <c r="D5" i="1"/>
  <c r="H9" i="1"/>
  <c r="D4" i="1"/>
  <c r="H10" i="1"/>
  <c r="D2" i="1"/>
  <c r="H1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D3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</calcChain>
</file>

<file path=xl/sharedStrings.xml><?xml version="1.0" encoding="utf-8"?>
<sst xmlns="http://schemas.openxmlformats.org/spreadsheetml/2006/main" count="137" uniqueCount="59">
  <si>
    <t>REFACTORING</t>
  </si>
  <si>
    <t>IMPROVE TESTING</t>
  </si>
  <si>
    <t>REPAYMENT ACTIVITIES</t>
  </si>
  <si>
    <t>ADOPTION OF GOOD PRACTICES</t>
  </si>
  <si>
    <t>IMPROVE DESIGN</t>
  </si>
  <si>
    <t>EXTRA EFFORT</t>
  </si>
  <si>
    <t>TIME EXTENSION</t>
  </si>
  <si>
    <t>IMPROVE DOCUMENTATION</t>
  </si>
  <si>
    <t>BUDGET INCREASE</t>
  </si>
  <si>
    <t>MANAGEMENT ACTIONS</t>
  </si>
  <si>
    <t>TECHNOLOGY/TOOL/PLATFORM CHANGE</t>
  </si>
  <si>
    <t>CODE REVIEWING</t>
  </si>
  <si>
    <t>PROJECT SCOPE CHANGE</t>
  </si>
  <si>
    <t>PRIORITIZATION</t>
  </si>
  <si>
    <t>DEFINITION OF SPRINTS FOR THE PAYMENT OF DT</t>
  </si>
  <si>
    <t>IMPROVEMENT IN REQUIREMENT ELICITATION</t>
  </si>
  <si>
    <t>WELL-DEFINED PROCESS</t>
  </si>
  <si>
    <t>CI/CD</t>
  </si>
  <si>
    <t>EXTERNAL TOOLS</t>
  </si>
  <si>
    <t>CONTROL AND MONITORING</t>
  </si>
  <si>
    <t>HIRING QUALIFIED PROFESSIONALS</t>
  </si>
  <si>
    <t>CONTINUOS LEARNING</t>
  </si>
  <si>
    <t>ADEQUATE IMPACT AND RISK ANALYSIS</t>
  </si>
  <si>
    <t>CHANGE OF PROJECT MANAGEMENT</t>
  </si>
  <si>
    <t>ARCHITECTURAL CHANGES</t>
  </si>
  <si>
    <t>DEVOPS</t>
  </si>
  <si>
    <t>IMPROVE COMMUNICATION</t>
  </si>
  <si>
    <t>APPROACHING THE CLIENT WITH THE DEVELOPMENT TEAM</t>
  </si>
  <si>
    <t>STARTING THE PROJECT FROM SCRATCH</t>
  </si>
  <si>
    <t>BACKLOG INCLUSION</t>
  </si>
  <si>
    <t>TEAM COLLABORATION</t>
  </si>
  <si>
    <t>IMPLEMENTING PREVENTIVE ACTIONS FOR REDUCTION THE OCCURENCE OF SPECIFIC TD ITEM</t>
  </si>
  <si>
    <t>CORRECTIVE MAINTENANCE OF ARTIFACTS</t>
  </si>
  <si>
    <t>TECHNOLOGY INDEPENDENT IMPLEMENTATION</t>
  </si>
  <si>
    <t>USE OF MODELS</t>
  </si>
  <si>
    <t>RESTORE LOST DATA FROM BACKUP</t>
  </si>
  <si>
    <t>TO MAKE DEFECT FREE SYSTEM</t>
  </si>
  <si>
    <t>SYSTEM RETIREMENT</t>
  </si>
  <si>
    <t>SIDE PROJECT</t>
  </si>
  <si>
    <t>CONTINUOUS IMPROVEMENT OF APPLICATIONS</t>
  </si>
  <si>
    <t>CHECKLIST FOR THE VERIFICATION OF BUSINESS RULES</t>
  </si>
  <si>
    <t>DIVISION OF WORK LOTS</t>
  </si>
  <si>
    <t>MEASUREMENT BULLETINS</t>
  </si>
  <si>
    <t>SWITCHING SOFTWARE SOLUTIONS</t>
  </si>
  <si>
    <t>ORGANISATION OF THE PROJECT REPOSITORY</t>
  </si>
  <si>
    <t>SOLVING PROBLEMS RELATED TO SECURITY</t>
  </si>
  <si>
    <t>-</t>
  </si>
  <si>
    <t>REPAYMENT PRACTICE</t>
  </si>
  <si>
    <t>TOTAL</t>
  </si>
  <si>
    <t>%</t>
  </si>
  <si>
    <t>CUM %</t>
  </si>
  <si>
    <t>2ND IMPROVE TESTING</t>
  </si>
  <si>
    <t>3RD REPAYMENT ACTIVITIES</t>
  </si>
  <si>
    <t>TECHNICAL</t>
  </si>
  <si>
    <t>ARCHITECT</t>
  </si>
  <si>
    <t>MANAGEMENT</t>
  </si>
  <si>
    <t>1TS REFACTORING</t>
  </si>
  <si>
    <t>4TH ADOPTION OF GOOD PRACTICES</t>
  </si>
  <si>
    <t>5TH IMPROVE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</si>
</sst>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D3FF"/>
        <bgColor indexed="64"/>
      </patternFill>
    </fill>
    <fill>
      <patternFill patternType="solid">
        <fgColor rgb="FFA5EFDB"/>
        <bgColor indexed="64"/>
      </patternFill>
    </fill>
    <fill>
      <patternFill patternType="solid">
        <fgColor rgb="FFFBECC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/>
    <xf numFmtId="164" fontId="0" fillId="0" borderId="1" xfId="1" applyNumberFormat="1" applyFont="1" applyBorder="1"/>
    <xf numFmtId="0" fontId="4" fillId="2" borderId="1" xfId="0" applyFont="1" applyFill="1" applyBorder="1"/>
    <xf numFmtId="0" fontId="3" fillId="2" borderId="1" xfId="0" applyFont="1" applyFill="1" applyBorder="1"/>
    <xf numFmtId="164" fontId="0" fillId="2" borderId="1" xfId="1" applyNumberFormat="1" applyFont="1" applyFill="1" applyBorder="1"/>
    <xf numFmtId="0" fontId="4" fillId="2" borderId="1" xfId="0" quotePrefix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164" fontId="0" fillId="4" borderId="1" xfId="1" applyNumberFormat="1" applyFont="1" applyFill="1" applyBorder="1"/>
    <xf numFmtId="164" fontId="0" fillId="5" borderId="1" xfId="1" applyNumberFormat="1" applyFont="1" applyFill="1" applyBorder="1"/>
    <xf numFmtId="164" fontId="0" fillId="6" borderId="1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81ECEC"/>
      <color rgb="FFA6D3FF"/>
      <color rgb="FFA29BFE"/>
      <color rgb="FF74B9FF"/>
      <color rgb="FFFD79A8"/>
      <color rgb="FFFFEAA7"/>
      <color rgb="FFA5EFDB"/>
      <color rgb="FFFBE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/>
            </a:solidFill>
            <a:ln w="12700">
              <a:solidFill>
                <a:schemeClr val="tx2"/>
              </a:solidFill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3C-4F46-BA46-9B3F68A492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'Repayment Pract. Analysis'!$G$2:$G$11</c:f>
              <c:strCache>
                <c:ptCount val="10"/>
                <c:pt idx="0">
                  <c:v>MANAGEMENT ACTIONS</c:v>
                </c:pt>
                <c:pt idx="1">
                  <c:v>IMPROVE DOCUMENTATION</c:v>
                </c:pt>
                <c:pt idx="2">
                  <c:v>BUDGET INCREASE</c:v>
                </c:pt>
                <c:pt idx="3">
                  <c:v>TIME EXTENSION</c:v>
                </c:pt>
                <c:pt idx="4">
                  <c:v>EXTRA EFFORT</c:v>
                </c:pt>
                <c:pt idx="5">
                  <c:v>IMPROVE DESIGN</c:v>
                </c:pt>
                <c:pt idx="6">
                  <c:v>ADOPTION OF GOOD PRACTICES</c:v>
                </c:pt>
                <c:pt idx="7">
                  <c:v>REPAYMENT ACTIVITIES</c:v>
                </c:pt>
                <c:pt idx="8">
                  <c:v>IMPROVE TESTING</c:v>
                </c:pt>
                <c:pt idx="9">
                  <c:v>REFACTORING</c:v>
                </c:pt>
              </c:strCache>
            </c:strRef>
          </c:cat>
          <c:val>
            <c:numRef>
              <c:f>'Repayment Pract. Analysis'!$H$2:$H$11</c:f>
              <c:numCache>
                <c:formatCode>0.0%</c:formatCode>
                <c:ptCount val="10"/>
                <c:pt idx="0">
                  <c:v>2.6717557251908396E-2</c:v>
                </c:pt>
                <c:pt idx="1">
                  <c:v>3.0534351145038167E-2</c:v>
                </c:pt>
                <c:pt idx="2">
                  <c:v>3.0534351145038167E-2</c:v>
                </c:pt>
                <c:pt idx="3">
                  <c:v>3.8167938931297711E-2</c:v>
                </c:pt>
                <c:pt idx="4">
                  <c:v>3.8167938931297711E-2</c:v>
                </c:pt>
                <c:pt idx="5">
                  <c:v>4.9618320610687022E-2</c:v>
                </c:pt>
                <c:pt idx="6">
                  <c:v>4.9618320610687022E-2</c:v>
                </c:pt>
                <c:pt idx="7">
                  <c:v>5.3435114503816793E-2</c:v>
                </c:pt>
                <c:pt idx="8">
                  <c:v>5.3435114503816793E-2</c:v>
                </c:pt>
                <c:pt idx="9">
                  <c:v>0.22137404580152673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3-DC4A-8A51-6079C9071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068670160"/>
        <c:axId val="2070454240"/>
      </c:barChart>
      <c:catAx>
        <c:axId val="2068670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70454240"/>
        <c:crosses val="autoZero"/>
        <c:auto val="1"/>
        <c:lblAlgn val="ctr"/>
        <c:lblOffset val="100"/>
        <c:noMultiLvlLbl val="0"/>
      </c:catAx>
      <c:valAx>
        <c:axId val="2070454240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867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'Repayment Pract. Analysis'!$L$28</c:f>
              <c:strCache>
                <c:ptCount val="1"/>
                <c:pt idx="0">
                  <c:v>MANAGEMENT</c:v>
                </c:pt>
              </c:strCache>
            </c:strRef>
          </c:tx>
          <c:spPr>
            <a:solidFill>
              <a:srgbClr val="A6D3FF"/>
            </a:solidFill>
            <a:ln w="12700"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'Repayment Pract. Analysis'!$M$27:$Q$27</c:f>
              <c:strCache>
                <c:ptCount val="5"/>
                <c:pt idx="0">
                  <c:v>1TS REFACTORING</c:v>
                </c:pt>
                <c:pt idx="1">
                  <c:v>2ND IMPROVE TESTING</c:v>
                </c:pt>
                <c:pt idx="2">
                  <c:v>3RD REPAYMENT ACTIVITIES</c:v>
                </c:pt>
                <c:pt idx="3">
                  <c:v>4TH ADOPTION OF GOOD PRACTICES</c:v>
                </c:pt>
                <c:pt idx="4">
                  <c:v>5TH IMPROVE DESIGN</c:v>
                </c:pt>
              </c:strCache>
            </c:strRef>
          </c:cat>
          <c:val>
            <c:numRef>
              <c:f>'Repayment Pract. Analysis'!$M$28:$Q$28</c:f>
              <c:numCache>
                <c:formatCode>0.0%</c:formatCode>
                <c:ptCount val="5"/>
                <c:pt idx="0">
                  <c:v>0.17910447761194029</c:v>
                </c:pt>
                <c:pt idx="1">
                  <c:v>2.9850746268656716E-2</c:v>
                </c:pt>
                <c:pt idx="2">
                  <c:v>4.4776119402985072E-2</c:v>
                </c:pt>
                <c:pt idx="3">
                  <c:v>5.9701492537313432E-2</c:v>
                </c:pt>
                <c:pt idx="4">
                  <c:v>5.9701492537313432E-2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C-0940-AF05-283B701CBA20}"/>
            </c:ext>
          </c:extLst>
        </c:ser>
        <c:ser>
          <c:idx val="1"/>
          <c:order val="1"/>
          <c:tx>
            <c:strRef>
              <c:f>'Repayment Pract. Analysis'!$L$29</c:f>
              <c:strCache>
                <c:ptCount val="1"/>
                <c:pt idx="0">
                  <c:v>ARCHITECT</c:v>
                </c:pt>
              </c:strCache>
            </c:strRef>
          </c:tx>
          <c:spPr>
            <a:solidFill>
              <a:srgbClr val="A5EFDB"/>
            </a:solidFill>
            <a:ln w="12700">
              <a:solidFill>
                <a:schemeClr val="tx2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1.4904976867925847E-17"/>
                  <c:y val="3.200000000000000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8C-0940-AF05-283B701CBA20}"/>
                </c:ext>
              </c:extLst>
            </c:dLbl>
            <c:dLbl>
              <c:idx val="1"/>
              <c:layout>
                <c:manualLayout>
                  <c:x val="1.6260162601626016E-3"/>
                  <c:y val="4.3366985765773284E-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C8C-0940-AF05-283B701CBA20}"/>
                </c:ext>
              </c:extLst>
            </c:dLbl>
            <c:dLbl>
              <c:idx val="2"/>
              <c:layout>
                <c:manualLayout>
                  <c:x val="6.1788617886178863E-2"/>
                  <c:y val="3.200000000000000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8C-0940-AF05-283B701CBA20}"/>
                </c:ext>
              </c:extLst>
            </c:dLbl>
            <c:dLbl>
              <c:idx val="3"/>
              <c:layout>
                <c:manualLayout>
                  <c:x val="-1.626016260162601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C8C-0940-AF05-283B701CBA20}"/>
                </c:ext>
              </c:extLst>
            </c:dLbl>
            <c:dLbl>
              <c:idx val="4"/>
              <c:layout>
                <c:manualLayout>
                  <c:x val="0"/>
                  <c:y val="-3.200000000000000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8C-0940-AF05-283B701CB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'Repayment Pract. Analysis'!$M$27:$Q$27</c:f>
              <c:strCache>
                <c:ptCount val="5"/>
                <c:pt idx="0">
                  <c:v>1TS REFACTORING</c:v>
                </c:pt>
                <c:pt idx="1">
                  <c:v>2ND IMPROVE TESTING</c:v>
                </c:pt>
                <c:pt idx="2">
                  <c:v>3RD REPAYMENT ACTIVITIES</c:v>
                </c:pt>
                <c:pt idx="3">
                  <c:v>4TH ADOPTION OF GOOD PRACTICES</c:v>
                </c:pt>
                <c:pt idx="4">
                  <c:v>5TH IMPROVE DESIGN</c:v>
                </c:pt>
              </c:strCache>
            </c:strRef>
          </c:cat>
          <c:val>
            <c:numRef>
              <c:f>'Repayment Pract. Analysis'!$M$29:$Q$29</c:f>
              <c:numCache>
                <c:formatCode>0.0%</c:formatCode>
                <c:ptCount val="5"/>
                <c:pt idx="0">
                  <c:v>0.26229508196721313</c:v>
                </c:pt>
                <c:pt idx="1">
                  <c:v>4.9180327868852458E-2</c:v>
                </c:pt>
                <c:pt idx="2">
                  <c:v>1.6393442622950821E-2</c:v>
                </c:pt>
                <c:pt idx="3">
                  <c:v>8.1967213114754092E-2</c:v>
                </c:pt>
                <c:pt idx="4">
                  <c:v>8.1967213114754092E-2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C-0940-AF05-283B701CBA20}"/>
            </c:ext>
          </c:extLst>
        </c:ser>
        <c:ser>
          <c:idx val="2"/>
          <c:order val="2"/>
          <c:tx>
            <c:strRef>
              <c:f>'Repayment Pract. Analysis'!$L$30</c:f>
              <c:strCache>
                <c:ptCount val="1"/>
                <c:pt idx="0">
                  <c:v>TECHNICAL</c:v>
                </c:pt>
              </c:strCache>
            </c:strRef>
          </c:tx>
          <c:spPr>
            <a:solidFill>
              <a:srgbClr val="FBECC6"/>
            </a:solidFill>
            <a:ln w="12700">
              <a:solidFill>
                <a:schemeClr val="tx2"/>
              </a:solidFill>
            </a:ln>
            <a:effectLst/>
          </c:spPr>
          <c:invertIfNegative val="0"/>
          <c:dLbls>
            <c:dLbl>
              <c:idx val="3"/>
              <c:layout>
                <c:manualLayout>
                  <c:x val="1.6260162601626016E-3"/>
                  <c:y val="-4.1599999999999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C8C-0940-AF05-283B701CBA20}"/>
                </c:ext>
              </c:extLst>
            </c:dLbl>
            <c:dLbl>
              <c:idx val="4"/>
              <c:layout>
                <c:manualLayout>
                  <c:x val="0"/>
                  <c:y val="-3.839999999999999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C8C-0940-AF05-283B701CB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'Repayment Pract. Analysis'!$M$27:$Q$27</c:f>
              <c:strCache>
                <c:ptCount val="5"/>
                <c:pt idx="0">
                  <c:v>1TS REFACTORING</c:v>
                </c:pt>
                <c:pt idx="1">
                  <c:v>2ND IMPROVE TESTING</c:v>
                </c:pt>
                <c:pt idx="2">
                  <c:v>3RD REPAYMENT ACTIVITIES</c:v>
                </c:pt>
                <c:pt idx="3">
                  <c:v>4TH ADOPTION OF GOOD PRACTICES</c:v>
                </c:pt>
                <c:pt idx="4">
                  <c:v>5TH IMPROVE DESIGN</c:v>
                </c:pt>
              </c:strCache>
            </c:strRef>
          </c:cat>
          <c:val>
            <c:numRef>
              <c:f>'Repayment Pract. Analysis'!$M$30:$Q$30</c:f>
              <c:numCache>
                <c:formatCode>0.0%</c:formatCode>
                <c:ptCount val="5"/>
                <c:pt idx="0">
                  <c:v>0.22388059701492538</c:v>
                </c:pt>
                <c:pt idx="1">
                  <c:v>6.7164179104477612E-2</c:v>
                </c:pt>
                <c:pt idx="2">
                  <c:v>7.4626865671641784E-2</c:v>
                </c:pt>
                <c:pt idx="3">
                  <c:v>2.9850746268656716E-2</c:v>
                </c:pt>
                <c:pt idx="4">
                  <c:v>2.9850746268656716E-2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8C-0940-AF05-283B701CB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2800352"/>
        <c:axId val="2076155552"/>
      </c:barChart>
      <c:catAx>
        <c:axId val="207280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76155552"/>
        <c:crosses val="autoZero"/>
        <c:auto val="1"/>
        <c:lblAlgn val="ctr"/>
        <c:lblOffset val="100"/>
        <c:noMultiLvlLbl val="0"/>
      </c:catAx>
      <c:valAx>
        <c:axId val="2076155552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7280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TECHNICAL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2700">
              <a:solidFill>
                <a:schemeClr val="tx2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9C1-6645-96E7-1632E453B3E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C1-6645-96E7-1632E453B3E6}"/>
              </c:ext>
            </c:extLst>
          </c:dPt>
          <c:dPt>
            <c:idx val="2"/>
            <c:invertIfNegative val="0"/>
            <c:bubble3D val="0"/>
            <c:spPr>
              <a:solidFill>
                <a:srgbClr val="FD79A8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C1-6645-96E7-1632E453B3E6}"/>
              </c:ext>
            </c:extLst>
          </c:dPt>
          <c:dPt>
            <c:idx val="3"/>
            <c:invertIfNegative val="0"/>
            <c:bubble3D val="0"/>
            <c:spPr>
              <a:solidFill>
                <a:srgbClr val="FFEAA7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9C1-6645-96E7-1632E453B3E6}"/>
              </c:ext>
            </c:extLst>
          </c:dPt>
          <c:dPt>
            <c:idx val="4"/>
            <c:invertIfNegative val="0"/>
            <c:bubble3D val="0"/>
            <c:spPr>
              <a:solidFill>
                <a:srgbClr val="81ECEC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C1-6645-96E7-1632E453B3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'Repayment Pract. Analysis'!$M$57:$M$61</c:f>
              <c:strCache>
                <c:ptCount val="5"/>
                <c:pt idx="0">
                  <c:v>EXTRA EFFORT</c:v>
                </c:pt>
                <c:pt idx="1">
                  <c:v>TIME EXTENSION</c:v>
                </c:pt>
                <c:pt idx="2">
                  <c:v>IMPROVE TESTING</c:v>
                </c:pt>
                <c:pt idx="3">
                  <c:v>REPAYMENT ACTIVITIES</c:v>
                </c:pt>
                <c:pt idx="4">
                  <c:v>REFACTORING</c:v>
                </c:pt>
              </c:strCache>
            </c:strRef>
          </c:cat>
          <c:val>
            <c:numRef>
              <c:f>'Repayment Pract. Analysis'!$N$57:$N$61</c:f>
              <c:numCache>
                <c:formatCode>0.0%</c:formatCode>
                <c:ptCount val="5"/>
                <c:pt idx="0">
                  <c:v>3.7313432835820892E-2</c:v>
                </c:pt>
                <c:pt idx="1">
                  <c:v>3.7313432835820892E-2</c:v>
                </c:pt>
                <c:pt idx="2">
                  <c:v>6.7164179104477612E-2</c:v>
                </c:pt>
                <c:pt idx="3">
                  <c:v>7.4626865671641784E-2</c:v>
                </c:pt>
                <c:pt idx="4">
                  <c:v>0.22388059701492538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1-6645-96E7-1632E453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036145040"/>
        <c:axId val="2086571472"/>
      </c:barChart>
      <c:catAx>
        <c:axId val="203614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6571472"/>
        <c:crosses val="autoZero"/>
        <c:auto val="1"/>
        <c:lblAlgn val="ctr"/>
        <c:lblOffset val="100"/>
        <c:noMultiLvlLbl val="0"/>
      </c:catAx>
      <c:valAx>
        <c:axId val="2086571472"/>
        <c:scaling>
          <c:orientation val="minMax"/>
          <c:max val="0.30000000000000004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614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ARCHITECT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2700">
              <a:solidFill>
                <a:schemeClr val="tx2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A9-9E42-8D26-845BB84E513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DA9-9E42-8D26-845BB84E5133}"/>
              </c:ext>
            </c:extLst>
          </c:dPt>
          <c:dPt>
            <c:idx val="2"/>
            <c:invertIfNegative val="0"/>
            <c:bubble3D val="0"/>
            <c:spPr>
              <a:solidFill>
                <a:srgbClr val="74B9FF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A9-9E42-8D26-845BB84E5133}"/>
              </c:ext>
            </c:extLst>
          </c:dPt>
          <c:dPt>
            <c:idx val="3"/>
            <c:invertIfNegative val="0"/>
            <c:bubble3D val="0"/>
            <c:spPr>
              <a:solidFill>
                <a:srgbClr val="A29BFE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DA9-9E42-8D26-845BB84E5133}"/>
              </c:ext>
            </c:extLst>
          </c:dPt>
          <c:dPt>
            <c:idx val="4"/>
            <c:invertIfNegative val="0"/>
            <c:bubble3D val="0"/>
            <c:spPr>
              <a:solidFill>
                <a:srgbClr val="81ECEC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5DA9-9E42-8D26-845BB84E51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'Repayment Pract. Analysis'!$M$62:$M$66</c:f>
              <c:strCache>
                <c:ptCount val="5"/>
                <c:pt idx="0">
                  <c:v>EXTRA EFFORT</c:v>
                </c:pt>
                <c:pt idx="1">
                  <c:v>BUDGET INCREASE</c:v>
                </c:pt>
                <c:pt idx="2">
                  <c:v>ADOPTION OF GOOD PRACTICES</c:v>
                </c:pt>
                <c:pt idx="3">
                  <c:v>IMPROVE DESIGN</c:v>
                </c:pt>
                <c:pt idx="4">
                  <c:v>REFACTORING</c:v>
                </c:pt>
              </c:strCache>
            </c:strRef>
          </c:cat>
          <c:val>
            <c:numRef>
              <c:f>'Repayment Pract. Analysis'!$N$62:$N$66</c:f>
              <c:numCache>
                <c:formatCode>0.0%</c:formatCode>
                <c:ptCount val="5"/>
                <c:pt idx="0">
                  <c:v>6.5573770491803282E-2</c:v>
                </c:pt>
                <c:pt idx="1">
                  <c:v>6.5573770491803282E-2</c:v>
                </c:pt>
                <c:pt idx="2">
                  <c:v>8.1967213114754092E-2</c:v>
                </c:pt>
                <c:pt idx="3">
                  <c:v>8.1967213114754092E-2</c:v>
                </c:pt>
                <c:pt idx="4">
                  <c:v>0.26229508196721313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1-6645-96E7-1632E453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036145040"/>
        <c:axId val="2086571472"/>
      </c:barChart>
      <c:catAx>
        <c:axId val="203614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6571472"/>
        <c:crosses val="autoZero"/>
        <c:auto val="1"/>
        <c:lblAlgn val="ctr"/>
        <c:lblOffset val="100"/>
        <c:noMultiLvlLbl val="0"/>
      </c:catAx>
      <c:valAx>
        <c:axId val="2086571472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614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MANAGEMENT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2700">
              <a:solidFill>
                <a:schemeClr val="tx2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4E1-6747-B377-2138936EF28D}"/>
              </c:ext>
            </c:extLst>
          </c:dPt>
          <c:dPt>
            <c:idx val="1"/>
            <c:invertIfNegative val="0"/>
            <c:bubble3D val="0"/>
            <c:spPr>
              <a:solidFill>
                <a:srgbClr val="74B9FF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E1-6747-B377-2138936EF2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E1-6747-B377-2138936EF28D}"/>
              </c:ext>
            </c:extLst>
          </c:dPt>
          <c:dPt>
            <c:idx val="3"/>
            <c:invertIfNegative val="0"/>
            <c:bubble3D val="0"/>
            <c:spPr>
              <a:solidFill>
                <a:srgbClr val="A29BFE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4E1-6747-B377-2138936EF28D}"/>
              </c:ext>
            </c:extLst>
          </c:dPt>
          <c:dPt>
            <c:idx val="4"/>
            <c:invertIfNegative val="0"/>
            <c:bubble3D val="0"/>
            <c:spPr>
              <a:solidFill>
                <a:srgbClr val="81ECEC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E4E1-6747-B377-2138936EF2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'Repayment Pract. Analysis'!$M$67:$M$71</c:f>
              <c:strCache>
                <c:ptCount val="5"/>
                <c:pt idx="0">
                  <c:v>WELL-DEFINED PROCESS</c:v>
                </c:pt>
                <c:pt idx="1">
                  <c:v>ADOPTION OF GOOD PRACTICES</c:v>
                </c:pt>
                <c:pt idx="2">
                  <c:v>TIME EXTENSION</c:v>
                </c:pt>
                <c:pt idx="3">
                  <c:v>IMPROVE DESIGN</c:v>
                </c:pt>
                <c:pt idx="4">
                  <c:v>REFACTORING</c:v>
                </c:pt>
              </c:strCache>
            </c:strRef>
          </c:cat>
          <c:val>
            <c:numRef>
              <c:f>'Repayment Pract. Analysis'!$N$67:$N$71</c:f>
              <c:numCache>
                <c:formatCode>0.0%</c:formatCode>
                <c:ptCount val="5"/>
                <c:pt idx="0">
                  <c:v>4.4776119402985072E-2</c:v>
                </c:pt>
                <c:pt idx="1">
                  <c:v>5.9701492537313432E-2</c:v>
                </c:pt>
                <c:pt idx="2">
                  <c:v>5.9701492537313432E-2</c:v>
                </c:pt>
                <c:pt idx="3">
                  <c:v>5.9701492537313432E-2</c:v>
                </c:pt>
                <c:pt idx="4">
                  <c:v>0.17910447761194029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1-6645-96E7-1632E453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036145040"/>
        <c:axId val="2086571472"/>
      </c:barChart>
      <c:catAx>
        <c:axId val="203614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86571472"/>
        <c:crosses val="autoZero"/>
        <c:auto val="1"/>
        <c:lblAlgn val="ctr"/>
        <c:lblOffset val="100"/>
        <c:noMultiLvlLbl val="0"/>
      </c:catAx>
      <c:valAx>
        <c:axId val="2086571472"/>
        <c:scaling>
          <c:orientation val="minMax"/>
          <c:max val="0.30000000000000004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614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ALL ROLES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/>
            </a:solidFill>
            <a:ln w="12700">
              <a:solidFill>
                <a:schemeClr val="tx2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29BFE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5A-5244-AB71-AF01B7B34AB2}"/>
              </c:ext>
            </c:extLst>
          </c:dPt>
          <c:dPt>
            <c:idx val="1"/>
            <c:invertIfNegative val="0"/>
            <c:bubble3D val="0"/>
            <c:spPr>
              <a:solidFill>
                <a:srgbClr val="74B9FF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5A-5244-AB71-AF01B7B34AB2}"/>
              </c:ext>
            </c:extLst>
          </c:dPt>
          <c:dPt>
            <c:idx val="2"/>
            <c:invertIfNegative val="0"/>
            <c:bubble3D val="0"/>
            <c:spPr>
              <a:solidFill>
                <a:srgbClr val="FFEAA7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75A-5244-AB71-AF01B7B34AB2}"/>
              </c:ext>
            </c:extLst>
          </c:dPt>
          <c:dPt>
            <c:idx val="3"/>
            <c:invertIfNegative val="0"/>
            <c:bubble3D val="0"/>
            <c:spPr>
              <a:solidFill>
                <a:srgbClr val="FD79A8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5A-5244-AB71-AF01B7B34AB2}"/>
              </c:ext>
            </c:extLst>
          </c:dPt>
          <c:dPt>
            <c:idx val="4"/>
            <c:invertIfNegative val="0"/>
            <c:bubble3D val="0"/>
            <c:spPr>
              <a:solidFill>
                <a:srgbClr val="81ECEC"/>
              </a:solidFill>
              <a:ln w="12700"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F4-8B42-BBD9-DE073251A30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'Repayment Pract. Analysis'!$G$7:$G$11</c:f>
              <c:strCache>
                <c:ptCount val="5"/>
                <c:pt idx="0">
                  <c:v>IMPROVE DESIGN</c:v>
                </c:pt>
                <c:pt idx="1">
                  <c:v>ADOPTION OF GOOD PRACTICES</c:v>
                </c:pt>
                <c:pt idx="2">
                  <c:v>REPAYMENT ACTIVITIES</c:v>
                </c:pt>
                <c:pt idx="3">
                  <c:v>IMPROVE TESTING</c:v>
                </c:pt>
                <c:pt idx="4">
                  <c:v>REFACTORING</c:v>
                </c:pt>
              </c:strCache>
            </c:strRef>
          </c:cat>
          <c:val>
            <c:numRef>
              <c:f>'Repayment Pract. Analysis'!$H$7:$H$11</c:f>
              <c:numCache>
                <c:formatCode>0.0%</c:formatCode>
                <c:ptCount val="5"/>
                <c:pt idx="0">
                  <c:v>4.9618320610687022E-2</c:v>
                </c:pt>
                <c:pt idx="1">
                  <c:v>4.9618320610687022E-2</c:v>
                </c:pt>
                <c:pt idx="2">
                  <c:v>5.3435114503816793E-2</c:v>
                </c:pt>
                <c:pt idx="3">
                  <c:v>5.3435114503816793E-2</c:v>
                </c:pt>
                <c:pt idx="4">
                  <c:v>0.22137404580152673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3-DC4A-8A51-6079C9071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2068670160"/>
        <c:axId val="2070454240"/>
      </c:barChart>
      <c:catAx>
        <c:axId val="2068670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70454240"/>
        <c:crosses val="autoZero"/>
        <c:auto val="1"/>
        <c:lblAlgn val="ctr"/>
        <c:lblOffset val="100"/>
        <c:noMultiLvlLbl val="0"/>
      </c:catAx>
      <c:valAx>
        <c:axId val="2070454240"/>
        <c:scaling>
          <c:orientation val="minMax"/>
          <c:max val="0.30000000000000004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867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14</xdr:row>
      <xdr:rowOff>139700</xdr:rowOff>
    </xdr:from>
    <xdr:to>
      <xdr:col>10</xdr:col>
      <xdr:colOff>254000</xdr:colOff>
      <xdr:row>38</xdr:row>
      <xdr:rowOff>139700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F194F1-9EFE-B944-B746-8C88E209F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63500</xdr:colOff>
      <xdr:row>30</xdr:row>
      <xdr:rowOff>171450</xdr:rowOff>
    </xdr:from>
    <xdr:to>
      <xdr:col>15</xdr:col>
      <xdr:colOff>1600200</xdr:colOff>
      <xdr:row>53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60F5851-354C-454C-BA11-6C2F2FEC5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685800</xdr:colOff>
      <xdr:row>72</xdr:row>
      <xdr:rowOff>146050</xdr:rowOff>
    </xdr:from>
    <xdr:to>
      <xdr:col>13</xdr:col>
      <xdr:colOff>1435100</xdr:colOff>
      <xdr:row>86</xdr:row>
      <xdr:rowOff>44450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B0C6EB-794F-964B-BDA8-1093FFF4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12700</xdr:colOff>
      <xdr:row>72</xdr:row>
      <xdr:rowOff>146050</xdr:rowOff>
    </xdr:from>
    <xdr:to>
      <xdr:col>16</xdr:col>
      <xdr:colOff>1308100</xdr:colOff>
      <xdr:row>86</xdr:row>
      <xdr:rowOff>44450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BCB978C-B9ED-8D41-AAA2-1F4E78FFE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228600</xdr:colOff>
      <xdr:row>86</xdr:row>
      <xdr:rowOff>95250</xdr:rowOff>
    </xdr:from>
    <xdr:to>
      <xdr:col>13</xdr:col>
      <xdr:colOff>1460500</xdr:colOff>
      <xdr:row>99</xdr:row>
      <xdr:rowOff>196850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D817139-7DDB-0A4A-B275-F165F0569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19050</xdr:colOff>
      <xdr:row>86</xdr:row>
      <xdr:rowOff>63500</xdr:rowOff>
    </xdr:from>
    <xdr:to>
      <xdr:col>16</xdr:col>
      <xdr:colOff>1320800</xdr:colOff>
      <xdr:row>99</xdr:row>
      <xdr:rowOff>139700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C55618D-A94F-0C4D-ABFA-F92624B96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59CB-EC84-6246-B7BE-1166490687E7}">
  <dimension ref="B1:Q71"/>
  <sheetViews>
    <sheetView tabSelected="1" zoomScale="110" zoomScaleNormal="110" workbookViewId="0">
      <selection activeCell="S84" sqref="S84"/>
    </sheetView>
  </sheetViews>
  <sheetFormatPr baseColWidth="10" defaultRowHeight="16" x14ac:dyDescent="0.2"/>
  <cols>
    <col min="2" max="2" width="56.33203125" customWidth="1"/>
    <col min="7" max="7" width="30.83203125" customWidth="1"/>
    <col min="12" max="12" width="17.83203125" customWidth="1"/>
    <col min="13" max="17" width="21.5" customWidth="1"/>
  </cols>
  <sheetData>
    <row r="1" spans="2:16" x14ac:dyDescent="0.2">
      <c r="B1" s="10" t="s">
        <v>47</v>
      </c>
      <c r="C1" s="10" t="s">
        <v>48</v>
      </c>
      <c r="D1" s="10" t="s">
        <v>49</v>
      </c>
      <c r="E1" s="10" t="s">
        <v>50</v>
      </c>
      <c r="G1" s="11" t="s">
        <v>47</v>
      </c>
      <c r="H1" s="11" t="s">
        <v>49</v>
      </c>
    </row>
    <row r="2" spans="2:16" x14ac:dyDescent="0.2">
      <c r="B2" s="6" t="s">
        <v>0</v>
      </c>
      <c r="C2" s="7">
        <v>58</v>
      </c>
      <c r="D2" s="8">
        <f>C2/$C$50</f>
        <v>0.22137404580152673</v>
      </c>
      <c r="E2" s="8">
        <f>C2/$C$50</f>
        <v>0.22137404580152673</v>
      </c>
      <c r="G2" s="4" t="str">
        <f>B12</f>
        <v>MANAGEMENT ACTIONS</v>
      </c>
      <c r="H2" s="12">
        <f>D12</f>
        <v>2.6717557251908396E-2</v>
      </c>
      <c r="L2" s="15" t="s">
        <v>53</v>
      </c>
      <c r="M2" s="15" t="s">
        <v>0</v>
      </c>
      <c r="N2" s="15">
        <v>30</v>
      </c>
      <c r="O2" s="22">
        <f>N2/$P$2</f>
        <v>0.22388059701492538</v>
      </c>
      <c r="P2">
        <v>134</v>
      </c>
    </row>
    <row r="3" spans="2:16" x14ac:dyDescent="0.2">
      <c r="B3" s="9" t="s">
        <v>46</v>
      </c>
      <c r="C3" s="7">
        <v>32</v>
      </c>
      <c r="D3" s="8">
        <f t="shared" ref="D3:D48" si="0">C3/$C$50</f>
        <v>0.12213740458015267</v>
      </c>
      <c r="E3" s="8">
        <f>C3/$C$50+E2</f>
        <v>0.34351145038167941</v>
      </c>
      <c r="G3" s="4" t="str">
        <f>B11</f>
        <v>IMPROVE DOCUMENTATION</v>
      </c>
      <c r="H3" s="12">
        <f>D11</f>
        <v>3.0534351145038167E-2</v>
      </c>
      <c r="L3" s="15" t="s">
        <v>53</v>
      </c>
      <c r="M3" s="15" t="s">
        <v>2</v>
      </c>
      <c r="N3" s="15">
        <v>10</v>
      </c>
      <c r="O3" s="22">
        <f t="shared" ref="O3:O6" si="1">N3/$P$2</f>
        <v>7.4626865671641784E-2</v>
      </c>
    </row>
    <row r="4" spans="2:16" x14ac:dyDescent="0.2">
      <c r="B4" s="6" t="s">
        <v>1</v>
      </c>
      <c r="C4" s="7">
        <v>14</v>
      </c>
      <c r="D4" s="8">
        <f t="shared" si="0"/>
        <v>5.3435114503816793E-2</v>
      </c>
      <c r="E4" s="8">
        <f t="shared" ref="E4:E48" si="2">C4/$C$50+E3</f>
        <v>0.39694656488549618</v>
      </c>
      <c r="G4" s="6" t="s">
        <v>8</v>
      </c>
      <c r="H4" s="12">
        <f>D10</f>
        <v>3.0534351145038167E-2</v>
      </c>
      <c r="L4" s="15" t="s">
        <v>53</v>
      </c>
      <c r="M4" s="15" t="s">
        <v>1</v>
      </c>
      <c r="N4" s="15">
        <v>9</v>
      </c>
      <c r="O4" s="22">
        <f t="shared" si="1"/>
        <v>6.7164179104477612E-2</v>
      </c>
    </row>
    <row r="5" spans="2:16" x14ac:dyDescent="0.2">
      <c r="B5" s="6" t="s">
        <v>2</v>
      </c>
      <c r="C5" s="7">
        <v>14</v>
      </c>
      <c r="D5" s="8">
        <f t="shared" si="0"/>
        <v>5.3435114503816793E-2</v>
      </c>
      <c r="E5" s="8">
        <f t="shared" si="2"/>
        <v>0.45038167938931295</v>
      </c>
      <c r="G5" s="6" t="s">
        <v>6</v>
      </c>
      <c r="H5" s="12">
        <f>D9</f>
        <v>3.8167938931297711E-2</v>
      </c>
      <c r="L5" s="15" t="s">
        <v>53</v>
      </c>
      <c r="M5" s="15" t="s">
        <v>6</v>
      </c>
      <c r="N5" s="15">
        <v>5</v>
      </c>
      <c r="O5" s="22">
        <f t="shared" si="1"/>
        <v>3.7313432835820892E-2</v>
      </c>
    </row>
    <row r="6" spans="2:16" x14ac:dyDescent="0.2">
      <c r="B6" s="6" t="s">
        <v>3</v>
      </c>
      <c r="C6" s="7">
        <v>13</v>
      </c>
      <c r="D6" s="8">
        <f t="shared" si="0"/>
        <v>4.9618320610687022E-2</v>
      </c>
      <c r="E6" s="8">
        <f t="shared" si="2"/>
        <v>0.5</v>
      </c>
      <c r="G6" s="6" t="s">
        <v>5</v>
      </c>
      <c r="H6" s="12">
        <f>D8</f>
        <v>3.8167938931297711E-2</v>
      </c>
      <c r="L6" s="15" t="s">
        <v>53</v>
      </c>
      <c r="M6" s="15" t="s">
        <v>5</v>
      </c>
      <c r="N6" s="15">
        <v>5</v>
      </c>
      <c r="O6" s="22">
        <f t="shared" si="1"/>
        <v>3.7313432835820892E-2</v>
      </c>
    </row>
    <row r="7" spans="2:16" x14ac:dyDescent="0.2">
      <c r="B7" s="6" t="s">
        <v>4</v>
      </c>
      <c r="C7" s="7">
        <v>13</v>
      </c>
      <c r="D7" s="8">
        <f t="shared" si="0"/>
        <v>4.9618320610687022E-2</v>
      </c>
      <c r="E7" s="8">
        <f t="shared" si="2"/>
        <v>0.54961832061068705</v>
      </c>
      <c r="G7" s="6" t="s">
        <v>4</v>
      </c>
      <c r="H7" s="12">
        <f>D7</f>
        <v>4.9618320610687022E-2</v>
      </c>
      <c r="L7" s="14" t="s">
        <v>54</v>
      </c>
      <c r="M7" s="14" t="s">
        <v>0</v>
      </c>
      <c r="N7" s="14">
        <v>16</v>
      </c>
      <c r="O7" s="21">
        <f>N7/$P$7</f>
        <v>0.26229508196721313</v>
      </c>
      <c r="P7">
        <v>61</v>
      </c>
    </row>
    <row r="8" spans="2:16" x14ac:dyDescent="0.2">
      <c r="B8" s="3" t="s">
        <v>5</v>
      </c>
      <c r="C8" s="2">
        <v>10</v>
      </c>
      <c r="D8" s="5">
        <f t="shared" si="0"/>
        <v>3.8167938931297711E-2</v>
      </c>
      <c r="E8" s="5">
        <f t="shared" si="2"/>
        <v>0.58778625954198471</v>
      </c>
      <c r="G8" s="6" t="s">
        <v>3</v>
      </c>
      <c r="H8" s="12">
        <f>D6</f>
        <v>4.9618320610687022E-2</v>
      </c>
      <c r="L8" s="14" t="s">
        <v>54</v>
      </c>
      <c r="M8" s="14" t="s">
        <v>4</v>
      </c>
      <c r="N8" s="14">
        <v>5</v>
      </c>
      <c r="O8" s="21">
        <f t="shared" ref="O8:O11" si="3">N8/$P$7</f>
        <v>8.1967213114754092E-2</v>
      </c>
    </row>
    <row r="9" spans="2:16" x14ac:dyDescent="0.2">
      <c r="B9" s="3" t="s">
        <v>6</v>
      </c>
      <c r="C9" s="2">
        <v>10</v>
      </c>
      <c r="D9" s="5">
        <f t="shared" si="0"/>
        <v>3.8167938931297711E-2</v>
      </c>
      <c r="E9" s="5">
        <f t="shared" si="2"/>
        <v>0.62595419847328237</v>
      </c>
      <c r="G9" s="6" t="s">
        <v>2</v>
      </c>
      <c r="H9" s="12">
        <f>D5</f>
        <v>5.3435114503816793E-2</v>
      </c>
      <c r="L9" s="14" t="s">
        <v>54</v>
      </c>
      <c r="M9" s="14" t="s">
        <v>3</v>
      </c>
      <c r="N9" s="14">
        <v>5</v>
      </c>
      <c r="O9" s="21">
        <f t="shared" si="3"/>
        <v>8.1967213114754092E-2</v>
      </c>
    </row>
    <row r="10" spans="2:16" x14ac:dyDescent="0.2">
      <c r="B10" s="3" t="s">
        <v>8</v>
      </c>
      <c r="C10" s="2">
        <v>8</v>
      </c>
      <c r="D10" s="5">
        <f t="shared" si="0"/>
        <v>3.0534351145038167E-2</v>
      </c>
      <c r="E10" s="5">
        <f t="shared" si="2"/>
        <v>0.65648854961832059</v>
      </c>
      <c r="G10" s="6" t="s">
        <v>1</v>
      </c>
      <c r="H10" s="12">
        <f>D4</f>
        <v>5.3435114503816793E-2</v>
      </c>
      <c r="L10" s="14" t="s">
        <v>54</v>
      </c>
      <c r="M10" s="14" t="s">
        <v>8</v>
      </c>
      <c r="N10" s="14">
        <v>4</v>
      </c>
      <c r="O10" s="21">
        <f t="shared" si="3"/>
        <v>6.5573770491803282E-2</v>
      </c>
    </row>
    <row r="11" spans="2:16" x14ac:dyDescent="0.2">
      <c r="B11" s="3" t="s">
        <v>7</v>
      </c>
      <c r="C11" s="2">
        <v>8</v>
      </c>
      <c r="D11" s="5">
        <f t="shared" si="0"/>
        <v>3.0534351145038167E-2</v>
      </c>
      <c r="E11" s="5">
        <f t="shared" si="2"/>
        <v>0.68702290076335881</v>
      </c>
      <c r="G11" s="6" t="s">
        <v>0</v>
      </c>
      <c r="H11" s="12">
        <f>D2</f>
        <v>0.22137404580152673</v>
      </c>
      <c r="L11" s="14" t="s">
        <v>54</v>
      </c>
      <c r="M11" s="14" t="s">
        <v>5</v>
      </c>
      <c r="N11" s="14">
        <v>4</v>
      </c>
      <c r="O11" s="21">
        <f t="shared" si="3"/>
        <v>6.5573770491803282E-2</v>
      </c>
    </row>
    <row r="12" spans="2:16" x14ac:dyDescent="0.2">
      <c r="B12" s="3" t="s">
        <v>9</v>
      </c>
      <c r="C12" s="2">
        <v>7</v>
      </c>
      <c r="D12" s="5">
        <f t="shared" si="0"/>
        <v>2.6717557251908396E-2</v>
      </c>
      <c r="E12" s="5">
        <f t="shared" si="2"/>
        <v>0.7137404580152672</v>
      </c>
      <c r="L12" s="13" t="s">
        <v>55</v>
      </c>
      <c r="M12" s="13" t="s">
        <v>0</v>
      </c>
      <c r="N12" s="13">
        <v>12</v>
      </c>
      <c r="O12" s="20">
        <f>N12/$P$12</f>
        <v>0.17910447761194029</v>
      </c>
      <c r="P12">
        <v>67</v>
      </c>
    </row>
    <row r="13" spans="2:16" x14ac:dyDescent="0.2">
      <c r="B13" s="3" t="s">
        <v>10</v>
      </c>
      <c r="C13" s="2">
        <v>6</v>
      </c>
      <c r="D13" s="5">
        <f t="shared" si="0"/>
        <v>2.2900763358778626E-2</v>
      </c>
      <c r="E13" s="5">
        <f t="shared" si="2"/>
        <v>0.73664122137404586</v>
      </c>
      <c r="L13" s="13" t="s">
        <v>55</v>
      </c>
      <c r="M13" s="13" t="s">
        <v>4</v>
      </c>
      <c r="N13" s="13">
        <v>4</v>
      </c>
      <c r="O13" s="20">
        <f t="shared" ref="O13:O16" si="4">N13/$P$12</f>
        <v>5.9701492537313432E-2</v>
      </c>
    </row>
    <row r="14" spans="2:16" x14ac:dyDescent="0.2">
      <c r="B14" s="3" t="s">
        <v>11</v>
      </c>
      <c r="C14" s="2">
        <v>5</v>
      </c>
      <c r="D14" s="5">
        <f t="shared" si="0"/>
        <v>1.9083969465648856E-2</v>
      </c>
      <c r="E14" s="5">
        <f t="shared" si="2"/>
        <v>0.75572519083969469</v>
      </c>
      <c r="L14" s="13" t="s">
        <v>55</v>
      </c>
      <c r="M14" s="13" t="s">
        <v>6</v>
      </c>
      <c r="N14" s="13">
        <v>4</v>
      </c>
      <c r="O14" s="20">
        <f t="shared" si="4"/>
        <v>5.9701492537313432E-2</v>
      </c>
    </row>
    <row r="15" spans="2:16" x14ac:dyDescent="0.2">
      <c r="B15" s="3" t="s">
        <v>12</v>
      </c>
      <c r="C15" s="2">
        <v>5</v>
      </c>
      <c r="D15" s="5">
        <f t="shared" si="0"/>
        <v>1.9083969465648856E-2</v>
      </c>
      <c r="E15" s="5">
        <f t="shared" si="2"/>
        <v>0.77480916030534353</v>
      </c>
      <c r="L15" s="13" t="s">
        <v>55</v>
      </c>
      <c r="M15" s="13" t="s">
        <v>3</v>
      </c>
      <c r="N15" s="13">
        <v>4</v>
      </c>
      <c r="O15" s="20">
        <f t="shared" si="4"/>
        <v>5.9701492537313432E-2</v>
      </c>
    </row>
    <row r="16" spans="2:16" x14ac:dyDescent="0.2">
      <c r="B16" s="3" t="s">
        <v>14</v>
      </c>
      <c r="C16" s="2">
        <v>4</v>
      </c>
      <c r="D16" s="5">
        <f t="shared" si="0"/>
        <v>1.5267175572519083E-2</v>
      </c>
      <c r="E16" s="5">
        <f t="shared" si="2"/>
        <v>0.79007633587786263</v>
      </c>
      <c r="L16" s="13" t="s">
        <v>55</v>
      </c>
      <c r="M16" s="13" t="s">
        <v>16</v>
      </c>
      <c r="N16" s="13">
        <v>3</v>
      </c>
      <c r="O16" s="20">
        <f t="shared" si="4"/>
        <v>4.4776119402985072E-2</v>
      </c>
    </row>
    <row r="17" spans="2:17" x14ac:dyDescent="0.2">
      <c r="B17" s="3" t="s">
        <v>15</v>
      </c>
      <c r="C17" s="2">
        <v>4</v>
      </c>
      <c r="D17" s="5">
        <f t="shared" si="0"/>
        <v>1.5267175572519083E-2</v>
      </c>
      <c r="E17" s="5">
        <f t="shared" si="2"/>
        <v>0.80534351145038174</v>
      </c>
    </row>
    <row r="18" spans="2:17" x14ac:dyDescent="0.2">
      <c r="B18" s="3" t="s">
        <v>13</v>
      </c>
      <c r="C18" s="2">
        <v>4</v>
      </c>
      <c r="D18" s="5">
        <f t="shared" si="0"/>
        <v>1.5267175572519083E-2</v>
      </c>
      <c r="E18" s="5">
        <f t="shared" si="2"/>
        <v>0.82061068702290085</v>
      </c>
    </row>
    <row r="19" spans="2:17" x14ac:dyDescent="0.2">
      <c r="B19" s="3" t="s">
        <v>17</v>
      </c>
      <c r="C19" s="2">
        <v>3</v>
      </c>
      <c r="D19" s="5">
        <f t="shared" si="0"/>
        <v>1.1450381679389313E-2</v>
      </c>
      <c r="E19" s="5">
        <f t="shared" si="2"/>
        <v>0.83206106870229013</v>
      </c>
    </row>
    <row r="20" spans="2:17" x14ac:dyDescent="0.2">
      <c r="B20" s="3" t="s">
        <v>18</v>
      </c>
      <c r="C20" s="2">
        <v>3</v>
      </c>
      <c r="D20" s="5">
        <f t="shared" si="0"/>
        <v>1.1450381679389313E-2</v>
      </c>
      <c r="E20" s="5">
        <f t="shared" si="2"/>
        <v>0.84351145038167941</v>
      </c>
    </row>
    <row r="21" spans="2:17" x14ac:dyDescent="0.2">
      <c r="B21" s="3" t="s">
        <v>16</v>
      </c>
      <c r="C21" s="2">
        <v>3</v>
      </c>
      <c r="D21" s="5">
        <f t="shared" si="0"/>
        <v>1.1450381679389313E-2</v>
      </c>
      <c r="E21" s="5">
        <f t="shared" si="2"/>
        <v>0.85496183206106868</v>
      </c>
    </row>
    <row r="22" spans="2:17" ht="34" x14ac:dyDescent="0.2">
      <c r="B22" s="16" t="s">
        <v>22</v>
      </c>
      <c r="C22" s="17">
        <v>2</v>
      </c>
      <c r="D22" s="18">
        <f t="shared" si="0"/>
        <v>7.6335877862595417E-3</v>
      </c>
      <c r="E22" s="18">
        <f t="shared" si="2"/>
        <v>0.86259541984732824</v>
      </c>
      <c r="M22" s="19" t="s">
        <v>56</v>
      </c>
      <c r="N22" s="19" t="s">
        <v>51</v>
      </c>
      <c r="O22" s="19" t="s">
        <v>52</v>
      </c>
      <c r="P22" s="19" t="s">
        <v>57</v>
      </c>
      <c r="Q22" s="19" t="s">
        <v>58</v>
      </c>
    </row>
    <row r="23" spans="2:17" x14ac:dyDescent="0.2">
      <c r="B23" s="3" t="s">
        <v>27</v>
      </c>
      <c r="C23" s="2">
        <v>2</v>
      </c>
      <c r="D23" s="5">
        <f t="shared" si="0"/>
        <v>7.6335877862595417E-3</v>
      </c>
      <c r="E23" s="5">
        <f t="shared" si="2"/>
        <v>0.87022900763358779</v>
      </c>
      <c r="L23" s="13" t="s">
        <v>55</v>
      </c>
      <c r="M23" s="13">
        <v>12</v>
      </c>
      <c r="N23" s="13">
        <v>2</v>
      </c>
      <c r="O23" s="13">
        <v>3</v>
      </c>
      <c r="P23" s="13">
        <v>4</v>
      </c>
      <c r="Q23" s="13">
        <v>4</v>
      </c>
    </row>
    <row r="24" spans="2:17" x14ac:dyDescent="0.2">
      <c r="B24" s="3" t="s">
        <v>24</v>
      </c>
      <c r="C24" s="2">
        <v>2</v>
      </c>
      <c r="D24" s="5">
        <f t="shared" si="0"/>
        <v>7.6335877862595417E-3</v>
      </c>
      <c r="E24" s="5">
        <f t="shared" si="2"/>
        <v>0.87786259541984735</v>
      </c>
      <c r="L24" s="14" t="s">
        <v>54</v>
      </c>
      <c r="M24" s="14">
        <v>16</v>
      </c>
      <c r="N24" s="14">
        <v>3</v>
      </c>
      <c r="O24" s="14">
        <v>1</v>
      </c>
      <c r="P24" s="14">
        <v>5</v>
      </c>
      <c r="Q24" s="14">
        <v>5</v>
      </c>
    </row>
    <row r="25" spans="2:17" x14ac:dyDescent="0.2">
      <c r="B25" s="3" t="s">
        <v>29</v>
      </c>
      <c r="C25" s="2">
        <v>2</v>
      </c>
      <c r="D25" s="5">
        <f t="shared" si="0"/>
        <v>7.6335877862595417E-3</v>
      </c>
      <c r="E25" s="5">
        <f t="shared" si="2"/>
        <v>0.8854961832061069</v>
      </c>
      <c r="L25" s="15" t="s">
        <v>53</v>
      </c>
      <c r="M25" s="15">
        <v>30</v>
      </c>
      <c r="N25" s="15">
        <v>9</v>
      </c>
      <c r="O25" s="15">
        <v>10</v>
      </c>
      <c r="P25" s="15">
        <v>4</v>
      </c>
      <c r="Q25" s="15">
        <v>4</v>
      </c>
    </row>
    <row r="26" spans="2:17" ht="16" customHeight="1" x14ac:dyDescent="0.25">
      <c r="B26" s="3" t="s">
        <v>23</v>
      </c>
      <c r="C26" s="2">
        <v>2</v>
      </c>
      <c r="D26" s="5">
        <f t="shared" si="0"/>
        <v>7.6335877862595417E-3</v>
      </c>
      <c r="E26" s="5">
        <f t="shared" si="2"/>
        <v>0.89312977099236646</v>
      </c>
      <c r="J26" s="1"/>
    </row>
    <row r="27" spans="2:17" ht="34" x14ac:dyDescent="0.2">
      <c r="B27" s="3" t="s">
        <v>21</v>
      </c>
      <c r="C27" s="2">
        <v>2</v>
      </c>
      <c r="D27" s="5">
        <f t="shared" si="0"/>
        <v>7.6335877862595417E-3</v>
      </c>
      <c r="E27" s="5">
        <f t="shared" si="2"/>
        <v>0.90076335877862601</v>
      </c>
      <c r="M27" s="19" t="s">
        <v>56</v>
      </c>
      <c r="N27" s="19" t="s">
        <v>51</v>
      </c>
      <c r="O27" s="19" t="s">
        <v>52</v>
      </c>
      <c r="P27" s="19" t="s">
        <v>57</v>
      </c>
      <c r="Q27" s="19" t="s">
        <v>58</v>
      </c>
    </row>
    <row r="28" spans="2:17" x14ac:dyDescent="0.2">
      <c r="B28" s="3" t="s">
        <v>19</v>
      </c>
      <c r="C28" s="2">
        <v>2</v>
      </c>
      <c r="D28" s="5">
        <f t="shared" si="0"/>
        <v>7.6335877862595417E-3</v>
      </c>
      <c r="E28" s="5">
        <f t="shared" si="2"/>
        <v>0.90839694656488557</v>
      </c>
      <c r="L28" s="13" t="s">
        <v>55</v>
      </c>
      <c r="M28" s="20">
        <f>M23/$P$12</f>
        <v>0.17910447761194029</v>
      </c>
      <c r="N28" s="20">
        <f>N23/$P$12</f>
        <v>2.9850746268656716E-2</v>
      </c>
      <c r="O28" s="20">
        <f>O23/$P$12</f>
        <v>4.4776119402985072E-2</v>
      </c>
      <c r="P28" s="20">
        <f>P23/$P$12</f>
        <v>5.9701492537313432E-2</v>
      </c>
      <c r="Q28" s="20">
        <f>Q23/$P$12</f>
        <v>5.9701492537313432E-2</v>
      </c>
    </row>
    <row r="29" spans="2:17" x14ac:dyDescent="0.2">
      <c r="B29" s="3" t="s">
        <v>25</v>
      </c>
      <c r="C29" s="2">
        <v>2</v>
      </c>
      <c r="D29" s="5">
        <f t="shared" si="0"/>
        <v>7.6335877862595417E-3</v>
      </c>
      <c r="E29" s="5">
        <f t="shared" si="2"/>
        <v>0.91603053435114512</v>
      </c>
      <c r="L29" s="14" t="s">
        <v>54</v>
      </c>
      <c r="M29" s="21">
        <f>M24/$P$7</f>
        <v>0.26229508196721313</v>
      </c>
      <c r="N29" s="21">
        <f>N24/$P$7</f>
        <v>4.9180327868852458E-2</v>
      </c>
      <c r="O29" s="21">
        <f>O24/$P$7</f>
        <v>1.6393442622950821E-2</v>
      </c>
      <c r="P29" s="21">
        <f>P24/$P$7</f>
        <v>8.1967213114754092E-2</v>
      </c>
      <c r="Q29" s="21">
        <f>Q24/$P$7</f>
        <v>8.1967213114754092E-2</v>
      </c>
    </row>
    <row r="30" spans="2:17" x14ac:dyDescent="0.2">
      <c r="B30" s="3" t="s">
        <v>20</v>
      </c>
      <c r="C30" s="2">
        <v>2</v>
      </c>
      <c r="D30" s="5">
        <f t="shared" si="0"/>
        <v>7.6335877862595417E-3</v>
      </c>
      <c r="E30" s="5">
        <f t="shared" si="2"/>
        <v>0.92366412213740468</v>
      </c>
      <c r="L30" s="15" t="s">
        <v>53</v>
      </c>
      <c r="M30" s="22">
        <f>M25/$P$2</f>
        <v>0.22388059701492538</v>
      </c>
      <c r="N30" s="22">
        <f>N25/$P$2</f>
        <v>6.7164179104477612E-2</v>
      </c>
      <c r="O30" s="22">
        <f>O25/$P$2</f>
        <v>7.4626865671641784E-2</v>
      </c>
      <c r="P30" s="22">
        <f>P25/$P$2</f>
        <v>2.9850746268656716E-2</v>
      </c>
      <c r="Q30" s="22">
        <f>Q25/$P$2</f>
        <v>2.9850746268656716E-2</v>
      </c>
    </row>
    <row r="31" spans="2:17" ht="16" customHeight="1" x14ac:dyDescent="0.25">
      <c r="B31" s="3" t="s">
        <v>26</v>
      </c>
      <c r="C31" s="2">
        <v>2</v>
      </c>
      <c r="D31" s="5">
        <f t="shared" si="0"/>
        <v>7.6335877862595417E-3</v>
      </c>
      <c r="E31" s="5">
        <f t="shared" si="2"/>
        <v>0.93129770992366423</v>
      </c>
      <c r="G31" s="1"/>
    </row>
    <row r="32" spans="2:17" x14ac:dyDescent="0.2">
      <c r="B32" s="3" t="s">
        <v>28</v>
      </c>
      <c r="C32" s="2">
        <v>2</v>
      </c>
      <c r="D32" s="5">
        <f t="shared" si="0"/>
        <v>7.6335877862595417E-3</v>
      </c>
      <c r="E32" s="5">
        <f t="shared" si="2"/>
        <v>0.93893129770992378</v>
      </c>
    </row>
    <row r="33" spans="2:5" x14ac:dyDescent="0.2">
      <c r="B33" s="3" t="s">
        <v>40</v>
      </c>
      <c r="C33" s="2">
        <v>1</v>
      </c>
      <c r="D33" s="5">
        <f t="shared" si="0"/>
        <v>3.8167938931297708E-3</v>
      </c>
      <c r="E33" s="5">
        <f t="shared" si="2"/>
        <v>0.94274809160305351</v>
      </c>
    </row>
    <row r="34" spans="2:5" x14ac:dyDescent="0.2">
      <c r="B34" s="3" t="s">
        <v>39</v>
      </c>
      <c r="C34" s="2">
        <v>1</v>
      </c>
      <c r="D34" s="5">
        <f t="shared" si="0"/>
        <v>3.8167938931297708E-3</v>
      </c>
      <c r="E34" s="5">
        <f t="shared" si="2"/>
        <v>0.94656488549618323</v>
      </c>
    </row>
    <row r="35" spans="2:5" x14ac:dyDescent="0.2">
      <c r="B35" s="3" t="s">
        <v>32</v>
      </c>
      <c r="C35" s="2">
        <v>1</v>
      </c>
      <c r="D35" s="5">
        <f t="shared" si="0"/>
        <v>3.8167938931297708E-3</v>
      </c>
      <c r="E35" s="5">
        <f t="shared" si="2"/>
        <v>0.95038167938931295</v>
      </c>
    </row>
    <row r="36" spans="2:5" x14ac:dyDescent="0.2">
      <c r="B36" s="3" t="s">
        <v>41</v>
      </c>
      <c r="C36" s="2">
        <v>1</v>
      </c>
      <c r="D36" s="5">
        <f t="shared" si="0"/>
        <v>3.8167938931297708E-3</v>
      </c>
      <c r="E36" s="5">
        <f t="shared" si="2"/>
        <v>0.95419847328244267</v>
      </c>
    </row>
    <row r="37" spans="2:5" x14ac:dyDescent="0.2">
      <c r="B37" s="3" t="s">
        <v>31</v>
      </c>
      <c r="C37" s="2">
        <v>1</v>
      </c>
      <c r="D37" s="5">
        <f t="shared" si="0"/>
        <v>3.8167938931297708E-3</v>
      </c>
      <c r="E37" s="5">
        <f t="shared" si="2"/>
        <v>0.95801526717557239</v>
      </c>
    </row>
    <row r="38" spans="2:5" x14ac:dyDescent="0.2">
      <c r="B38" s="3" t="s">
        <v>42</v>
      </c>
      <c r="C38" s="2">
        <v>1</v>
      </c>
      <c r="D38" s="5">
        <f t="shared" si="0"/>
        <v>3.8167938931297708E-3</v>
      </c>
      <c r="E38" s="5">
        <f t="shared" si="2"/>
        <v>0.96183206106870212</v>
      </c>
    </row>
    <row r="39" spans="2:5" x14ac:dyDescent="0.2">
      <c r="B39" s="3" t="s">
        <v>44</v>
      </c>
      <c r="C39" s="2">
        <v>1</v>
      </c>
      <c r="D39" s="5">
        <f t="shared" si="0"/>
        <v>3.8167938931297708E-3</v>
      </c>
      <c r="E39" s="5">
        <f t="shared" si="2"/>
        <v>0.96564885496183184</v>
      </c>
    </row>
    <row r="40" spans="2:5" x14ac:dyDescent="0.2">
      <c r="B40" s="3" t="s">
        <v>35</v>
      </c>
      <c r="C40" s="2">
        <v>1</v>
      </c>
      <c r="D40" s="5">
        <f t="shared" si="0"/>
        <v>3.8167938931297708E-3</v>
      </c>
      <c r="E40" s="5">
        <f t="shared" si="2"/>
        <v>0.96946564885496156</v>
      </c>
    </row>
    <row r="41" spans="2:5" x14ac:dyDescent="0.2">
      <c r="B41" s="3" t="s">
        <v>38</v>
      </c>
      <c r="C41" s="2">
        <v>1</v>
      </c>
      <c r="D41" s="5">
        <f t="shared" si="0"/>
        <v>3.8167938931297708E-3</v>
      </c>
      <c r="E41" s="5">
        <f t="shared" si="2"/>
        <v>0.97328244274809128</v>
      </c>
    </row>
    <row r="42" spans="2:5" x14ac:dyDescent="0.2">
      <c r="B42" s="3" t="s">
        <v>45</v>
      </c>
      <c r="C42" s="2">
        <v>1</v>
      </c>
      <c r="D42" s="5">
        <f t="shared" si="0"/>
        <v>3.8167938931297708E-3</v>
      </c>
      <c r="E42" s="5">
        <f t="shared" si="2"/>
        <v>0.977099236641221</v>
      </c>
    </row>
    <row r="43" spans="2:5" x14ac:dyDescent="0.2">
      <c r="B43" s="3" t="s">
        <v>43</v>
      </c>
      <c r="C43" s="2">
        <v>1</v>
      </c>
      <c r="D43" s="5">
        <f t="shared" si="0"/>
        <v>3.8167938931297708E-3</v>
      </c>
      <c r="E43" s="5">
        <f t="shared" si="2"/>
        <v>0.98091603053435072</v>
      </c>
    </row>
    <row r="44" spans="2:5" x14ac:dyDescent="0.2">
      <c r="B44" s="3" t="s">
        <v>37</v>
      </c>
      <c r="C44" s="2">
        <v>1</v>
      </c>
      <c r="D44" s="5">
        <f t="shared" si="0"/>
        <v>3.8167938931297708E-3</v>
      </c>
      <c r="E44" s="5">
        <f t="shared" si="2"/>
        <v>0.98473282442748045</v>
      </c>
    </row>
    <row r="45" spans="2:5" x14ac:dyDescent="0.2">
      <c r="B45" s="3" t="s">
        <v>30</v>
      </c>
      <c r="C45" s="2">
        <v>1</v>
      </c>
      <c r="D45" s="5">
        <f t="shared" si="0"/>
        <v>3.8167938931297708E-3</v>
      </c>
      <c r="E45" s="5">
        <f t="shared" si="2"/>
        <v>0.98854961832061017</v>
      </c>
    </row>
    <row r="46" spans="2:5" x14ac:dyDescent="0.2">
      <c r="B46" s="3" t="s">
        <v>33</v>
      </c>
      <c r="C46" s="2">
        <v>1</v>
      </c>
      <c r="D46" s="5">
        <f t="shared" si="0"/>
        <v>3.8167938931297708E-3</v>
      </c>
      <c r="E46" s="5">
        <f t="shared" si="2"/>
        <v>0.99236641221373989</v>
      </c>
    </row>
    <row r="47" spans="2:5" x14ac:dyDescent="0.2">
      <c r="B47" s="3" t="s">
        <v>36</v>
      </c>
      <c r="C47" s="2">
        <v>1</v>
      </c>
      <c r="D47" s="5">
        <f t="shared" si="0"/>
        <v>3.8167938931297708E-3</v>
      </c>
      <c r="E47" s="5">
        <f t="shared" si="2"/>
        <v>0.99618320610686961</v>
      </c>
    </row>
    <row r="48" spans="2:5" x14ac:dyDescent="0.2">
      <c r="B48" s="3" t="s">
        <v>34</v>
      </c>
      <c r="C48" s="2">
        <v>1</v>
      </c>
      <c r="D48" s="5">
        <f t="shared" si="0"/>
        <v>3.8167938931297708E-3</v>
      </c>
      <c r="E48" s="5">
        <f t="shared" si="2"/>
        <v>0.99999999999999933</v>
      </c>
    </row>
    <row r="50" spans="3:14" x14ac:dyDescent="0.2">
      <c r="C50" s="4">
        <f>SUM(C2:C48)</f>
        <v>262</v>
      </c>
    </row>
    <row r="57" spans="3:14" x14ac:dyDescent="0.2">
      <c r="L57" s="15" t="s">
        <v>53</v>
      </c>
      <c r="M57" s="15" t="s">
        <v>5</v>
      </c>
      <c r="N57" s="22">
        <f>O6</f>
        <v>3.7313432835820892E-2</v>
      </c>
    </row>
    <row r="58" spans="3:14" x14ac:dyDescent="0.2">
      <c r="L58" s="15" t="s">
        <v>53</v>
      </c>
      <c r="M58" s="15" t="s">
        <v>6</v>
      </c>
      <c r="N58" s="22">
        <f>O5</f>
        <v>3.7313432835820892E-2</v>
      </c>
    </row>
    <row r="59" spans="3:14" x14ac:dyDescent="0.2">
      <c r="L59" s="15" t="s">
        <v>53</v>
      </c>
      <c r="M59" s="15" t="s">
        <v>1</v>
      </c>
      <c r="N59" s="22">
        <f>O4</f>
        <v>6.7164179104477612E-2</v>
      </c>
    </row>
    <row r="60" spans="3:14" x14ac:dyDescent="0.2">
      <c r="L60" s="15" t="s">
        <v>53</v>
      </c>
      <c r="M60" s="15" t="s">
        <v>2</v>
      </c>
      <c r="N60" s="22">
        <f>O3</f>
        <v>7.4626865671641784E-2</v>
      </c>
    </row>
    <row r="61" spans="3:14" x14ac:dyDescent="0.2">
      <c r="L61" s="15" t="s">
        <v>53</v>
      </c>
      <c r="M61" s="15" t="s">
        <v>0</v>
      </c>
      <c r="N61" s="22">
        <f>O2</f>
        <v>0.22388059701492538</v>
      </c>
    </row>
    <row r="62" spans="3:14" x14ac:dyDescent="0.2">
      <c r="L62" s="14" t="s">
        <v>54</v>
      </c>
      <c r="M62" s="14" t="s">
        <v>5</v>
      </c>
      <c r="N62" s="21">
        <f>O11</f>
        <v>6.5573770491803282E-2</v>
      </c>
    </row>
    <row r="63" spans="3:14" x14ac:dyDescent="0.2">
      <c r="L63" s="14" t="s">
        <v>54</v>
      </c>
      <c r="M63" s="14" t="s">
        <v>8</v>
      </c>
      <c r="N63" s="21">
        <f>O10</f>
        <v>6.5573770491803282E-2</v>
      </c>
    </row>
    <row r="64" spans="3:14" x14ac:dyDescent="0.2">
      <c r="L64" s="14" t="s">
        <v>54</v>
      </c>
      <c r="M64" s="14" t="s">
        <v>3</v>
      </c>
      <c r="N64" s="21">
        <f>O9</f>
        <v>8.1967213114754092E-2</v>
      </c>
    </row>
    <row r="65" spans="12:14" x14ac:dyDescent="0.2">
      <c r="L65" s="14" t="s">
        <v>54</v>
      </c>
      <c r="M65" s="14" t="s">
        <v>4</v>
      </c>
      <c r="N65" s="21">
        <f>O8</f>
        <v>8.1967213114754092E-2</v>
      </c>
    </row>
    <row r="66" spans="12:14" x14ac:dyDescent="0.2">
      <c r="L66" s="14" t="s">
        <v>54</v>
      </c>
      <c r="M66" s="14" t="s">
        <v>0</v>
      </c>
      <c r="N66" s="21">
        <f>O7</f>
        <v>0.26229508196721313</v>
      </c>
    </row>
    <row r="67" spans="12:14" x14ac:dyDescent="0.2">
      <c r="L67" s="13" t="s">
        <v>55</v>
      </c>
      <c r="M67" s="13" t="s">
        <v>16</v>
      </c>
      <c r="N67" s="20">
        <f>O16</f>
        <v>4.4776119402985072E-2</v>
      </c>
    </row>
    <row r="68" spans="12:14" x14ac:dyDescent="0.2">
      <c r="L68" s="13" t="s">
        <v>55</v>
      </c>
      <c r="M68" s="13" t="s">
        <v>3</v>
      </c>
      <c r="N68" s="20">
        <f>O15</f>
        <v>5.9701492537313432E-2</v>
      </c>
    </row>
    <row r="69" spans="12:14" x14ac:dyDescent="0.2">
      <c r="L69" s="13" t="s">
        <v>55</v>
      </c>
      <c r="M69" s="13" t="s">
        <v>6</v>
      </c>
      <c r="N69" s="20">
        <f>O14</f>
        <v>5.9701492537313432E-2</v>
      </c>
    </row>
    <row r="70" spans="12:14" x14ac:dyDescent="0.2">
      <c r="L70" s="13" t="s">
        <v>55</v>
      </c>
      <c r="M70" s="13" t="s">
        <v>4</v>
      </c>
      <c r="N70" s="20">
        <f>O13</f>
        <v>5.9701492537313432E-2</v>
      </c>
    </row>
    <row r="71" spans="12:14" x14ac:dyDescent="0.2">
      <c r="L71" s="13" t="s">
        <v>55</v>
      </c>
      <c r="M71" s="13" t="s">
        <v>0</v>
      </c>
      <c r="N71" s="20">
        <f>O12</f>
        <v>0.17910447761194029</v>
      </c>
    </row>
  </sheetData>
  <sortState xmlns:xlrd2="http://schemas.microsoft.com/office/spreadsheetml/2017/richdata2" ref="M67:N71">
    <sortCondition ref="N67:N7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Repayment Pract.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Rainiero Perez Gutierrez</dc:creator>
  <cp:lastModifiedBy>Boris Rainiero Perez Gutierrez</cp:lastModifiedBy>
  <dcterms:created xsi:type="dcterms:W3CDTF">2019-12-20T15:00:50Z</dcterms:created>
  <dcterms:modified xsi:type="dcterms:W3CDTF">2020-01-02T22:52:27Z</dcterms:modified>
</cp:coreProperties>
</file>