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Customer\Documents\T962ParametricProfilesDevelopment\MS Excel Files\"/>
    </mc:Choice>
  </mc:AlternateContent>
  <xr:revisionPtr revIDLastSave="0" documentId="13_ncr:1_{240E2DFB-DAE7-46CB-894F-68652188E330}" xr6:coauthVersionLast="47" xr6:coauthVersionMax="47" xr10:uidLastSave="{00000000-0000-0000-0000-000000000000}"/>
  <bookViews>
    <workbookView xWindow="5205" yWindow="2610" windowWidth="19470" windowHeight="12240" xr2:uid="{F92DBC2F-C337-433E-BFE9-5BA976B2E7C0}"/>
  </bookViews>
  <sheets>
    <sheet name="Profile Calculator" sheetId="2" r:id="rId1"/>
    <sheet name="Sheet1" sheetId="1" r:id="rId2"/>
  </sheets>
  <externalReferences>
    <externalReference r:id="rId3"/>
  </externalReferences>
  <definedNames>
    <definedName name="Cooldown_End_Temp">'Profile Calculator'!$D$18</definedName>
    <definedName name="Cooldown_End_Time">'Profile Calculator'!$D$32</definedName>
    <definedName name="Cooldown_Rate">'Profile Calculator'!$D$17</definedName>
    <definedName name="Melt_Temp_Overshoot_Delta">'Profile Calculator'!$D$14</definedName>
    <definedName name="Melt_Temp_Overshoot_Delta___deg_C">'Profile Calculator'!$D$14</definedName>
    <definedName name="Overshoot_Melt_Temp_Delta">'Profile Calculator'!$D$14</definedName>
    <definedName name="Preheat_End_Time">'Profile Calculator'!$D$25</definedName>
    <definedName name="Preheat_Heat_Rate">'Profile Calculator'!$D$8</definedName>
    <definedName name="Preheat_Start_Temp">'Profile Calculator'!$D$6</definedName>
    <definedName name="Preheat_Start_Temp_Dwell_Time">'Profile Calculator'!$D$7</definedName>
    <definedName name="Reflow_Dwell_Time_Above_Melt_Temp">'Profile Calculator'!$D$16</definedName>
    <definedName name="Reflow_End_Time">'Profile Calculator'!$D$31</definedName>
    <definedName name="Reflow_Heating_Rate">'Profile Calculator'!$D$15</definedName>
    <definedName name="Soak_Dwell_Time">'Profile Calculator'!$D$11</definedName>
    <definedName name="Soak_End_Target_Temp">'Profile Calculator'!$D$10</definedName>
    <definedName name="Soak_End_Temp">'Profile Calculator'!$C$29</definedName>
    <definedName name="Soak_End_Time">'Profile Calculator'!$D$26</definedName>
    <definedName name="Soak_Heating_Rate">'Profile Calculator'!$D$12</definedName>
    <definedName name="Soak_Start_Temp">'Profile Calculator'!$D$9</definedName>
    <definedName name="Solder_Melt_Temp">'Profile Calculator'!$D$13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2" l="1"/>
  <c r="G45" i="2" s="1"/>
  <c r="G46" i="2" s="1"/>
  <c r="G47" i="2" s="1"/>
  <c r="G43" i="2"/>
  <c r="G42" i="2"/>
  <c r="J30" i="2"/>
  <c r="C29" i="2"/>
  <c r="D26" i="2"/>
  <c r="D31" i="2" s="1"/>
  <c r="D32" i="2" s="1"/>
  <c r="D25" i="2"/>
  <c r="G89" i="2" l="1"/>
  <c r="G81" i="2"/>
  <c r="G85" i="2"/>
  <c r="E42" i="2"/>
  <c r="E46" i="2"/>
  <c r="E50" i="2"/>
  <c r="E54" i="2"/>
  <c r="E58" i="2"/>
  <c r="E62" i="2"/>
  <c r="E66" i="2"/>
  <c r="E70" i="2"/>
  <c r="E74" i="2"/>
  <c r="E78" i="2"/>
  <c r="E82" i="2"/>
  <c r="E86" i="2"/>
  <c r="G82" i="2"/>
  <c r="G86" i="2"/>
  <c r="E43" i="2"/>
  <c r="E47" i="2"/>
  <c r="E51" i="2"/>
  <c r="E55" i="2"/>
  <c r="E59" i="2"/>
  <c r="E63" i="2"/>
  <c r="E67" i="2"/>
  <c r="E71" i="2"/>
  <c r="E75" i="2"/>
  <c r="E79" i="2"/>
  <c r="E83" i="2"/>
  <c r="E87" i="2"/>
  <c r="G79" i="2"/>
  <c r="G83" i="2"/>
  <c r="G87" i="2"/>
  <c r="E44" i="2"/>
  <c r="E48" i="2"/>
  <c r="E52" i="2"/>
  <c r="E56" i="2"/>
  <c r="E60" i="2"/>
  <c r="E64" i="2"/>
  <c r="E68" i="2"/>
  <c r="E72" i="2"/>
  <c r="E76" i="2"/>
  <c r="E80" i="2"/>
  <c r="E84" i="2"/>
  <c r="E88" i="2"/>
  <c r="G48" i="2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80" i="2"/>
  <c r="G84" i="2"/>
  <c r="G88" i="2"/>
  <c r="E45" i="2"/>
  <c r="E49" i="2"/>
  <c r="E53" i="2"/>
  <c r="E57" i="2"/>
  <c r="E61" i="2"/>
  <c r="E65" i="2"/>
  <c r="E69" i="2"/>
  <c r="E73" i="2"/>
  <c r="E77" i="2"/>
  <c r="E81" i="2"/>
  <c r="E85" i="2"/>
  <c r="E89" i="2"/>
</calcChain>
</file>

<file path=xl/sharedStrings.xml><?xml version="1.0" encoding="utf-8"?>
<sst xmlns="http://schemas.openxmlformats.org/spreadsheetml/2006/main" count="76" uniqueCount="50">
  <si>
    <t>Profile Name:</t>
  </si>
  <si>
    <t>ProfileSample1</t>
  </si>
  <si>
    <t>Input Parameters</t>
  </si>
  <si>
    <t>Profile Phase</t>
  </si>
  <si>
    <t>Profile Constraints</t>
  </si>
  <si>
    <t>AmTech 4300 63Sn/37Pb</t>
  </si>
  <si>
    <t>AmTech 
NC-31 LF</t>
  </si>
  <si>
    <t>AmTech Syntech-LF</t>
  </si>
  <si>
    <t>Ramp Speed Test</t>
  </si>
  <si>
    <t>PID Control Test</t>
  </si>
  <si>
    <t>Custom #1, #2</t>
  </si>
  <si>
    <t>Preheat</t>
  </si>
  <si>
    <t>Preheat Start Temp ( deg C )</t>
  </si>
  <si>
    <t>Preheat Start Temp Dwell Time ( sec )</t>
  </si>
  <si>
    <t>Preheat Heat Rate ( deg C / sec ) *</t>
  </si>
  <si>
    <t>Soak</t>
  </si>
  <si>
    <t>Soak Start Temp ( deg C )</t>
  </si>
  <si>
    <t>Soak End Target Temp ( deg C ) **</t>
  </si>
  <si>
    <t>Soak Dwell Time ( sec )</t>
  </si>
  <si>
    <t>Soak Heating Rate ( deg C / sec ) *</t>
  </si>
  <si>
    <t>Reflow</t>
  </si>
  <si>
    <t>Solder Melt Temp ( deg C )</t>
  </si>
  <si>
    <t>Melt Temp Overshoot Delta ( deg C )</t>
  </si>
  <si>
    <t>Overshoot Melt Temp Delta ( deg C )</t>
  </si>
  <si>
    <t>Reflow Heating Rate ( deg C / sec ) *</t>
  </si>
  <si>
    <t>Reflow Dwell Time Above Melt Temp ( sec )</t>
  </si>
  <si>
    <t>Cooldown</t>
  </si>
  <si>
    <t>Cooldown Rate ( deg C / sec ) *</t>
  </si>
  <si>
    <t>Cooldown End Temp ( deg C )</t>
  </si>
  <si>
    <t>* Rates must be &gt; 0  (deg C / sec )</t>
  </si>
  <si>
    <t>** Soak Target Temp must be &gt;= Soak Start Temp</t>
  </si>
  <si>
    <t>End Times Calculations</t>
  </si>
  <si>
    <t>End Times (sec)</t>
  </si>
  <si>
    <t>Preheat End Time =
  (Soak Start Temp - Preheat Start Temp) /
     ( Preheat Heat Rate ) + Preheat Start Temp Dwell Time</t>
  </si>
  <si>
    <t>Soak End Time =
  Preheat End Time + Soak Dwell Time</t>
  </si>
  <si>
    <t>Soak End Temp =  lesser of:
  A. Soak End Target Temp, 
  B. Soak Start Temp +
       (Soak Heating Rate * Soak Dwell Time )</t>
  </si>
  <si>
    <t>Reflow End Time =
  Soak End Time + ( Solder Melt Temp - Soak End Temp ) /
  (Reflow Heating Rate ) + Reflow Dwell Time Above Melt Temp</t>
  </si>
  <si>
    <t>Cooldown End Time =
    Reflow End Time + ( Solder Melt Temp  -
        Cooldown End Temp ) / Cooldown Rate</t>
  </si>
  <si>
    <t>Temperature Calculations ( At 10 Second Intervals )</t>
  </si>
  <si>
    <t>IF Time &lt;= Preheat Start Temp Dwell Time, THEN
   Temp = Preheat Start Temp
ELSE IF Time &lt;= Preheat End Time, THEN
    Temp = lesser of:
      A. Previous Temp + (Preheat Heat Rate * 10 )
      B. Soak Start Temp</t>
  </si>
  <si>
    <t>IF Time &lt;= Soak End Time ), THEN
Temp = lesser of:
   A. Previous Temp + ( Soak Heating Rate * 10 )
   B. Soak End Target Temp</t>
  </si>
  <si>
    <t>IF Time &lt;= Reflow End Time - ( Overshoot Melt Temp
     Delta / Reflow Heating Rate ), THEN
 Temp = lesser of:
   A. Previous Temp + ( Reflow Heating Rate * 10 )
   B. Solder Melt Temp + Overshoot Melt Temp Delta
ELSE IF Time &lt;= Reflow End Time, THEN 
   Temp = Previous Temp - ( Reflow Heating Rate * 10 )</t>
  </si>
  <si>
    <t>IF Time &lt;= Cooldown End Time, THEN
  Temp = greater of:
    A. Previous Temp - ( Cooldown Rate * 10 )
    B. Cooldown End Temp,
ELSE
   Temp = 0</t>
  </si>
  <si>
    <t>Time</t>
  </si>
  <si>
    <t>Temperature</t>
  </si>
  <si>
    <t>am4300 63Sn/37Pb</t>
  </si>
  <si>
    <t>NC-31 Low-Temp LF</t>
  </si>
  <si>
    <t>ramp speed test</t>
  </si>
  <si>
    <t>PiD Control Test</t>
  </si>
  <si>
    <t>Custom #1 &amp;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</si>
</sst>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/>
    </xf>
    <xf numFmtId="0" fontId="0" fillId="2" borderId="1" xfId="0" quotePrefix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3" borderId="4" xfId="0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3" borderId="7" xfId="0" applyFill="1" applyBorder="1"/>
    <xf numFmtId="0" fontId="1" fillId="3" borderId="6" xfId="0" applyFont="1" applyFill="1" applyBorder="1"/>
    <xf numFmtId="0" fontId="0" fillId="0" borderId="8" xfId="0" applyBorder="1"/>
    <xf numFmtId="0" fontId="0" fillId="0" borderId="2" xfId="0" applyBorder="1"/>
    <xf numFmtId="0" fontId="1" fillId="3" borderId="7" xfId="0" applyFont="1" applyFill="1" applyBorder="1"/>
    <xf numFmtId="0" fontId="1" fillId="2" borderId="1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0" fillId="3" borderId="4" xfId="0" applyFill="1" applyBorder="1" applyAlignment="1">
      <alignment vertical="top"/>
    </xf>
    <xf numFmtId="0" fontId="0" fillId="0" borderId="0" xfId="0" applyAlignment="1">
      <alignment vertical="top" wrapText="1"/>
    </xf>
    <xf numFmtId="1" fontId="0" fillId="0" borderId="4" xfId="0" applyNumberFormat="1" applyBorder="1"/>
    <xf numFmtId="0" fontId="0" fillId="3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" fontId="0" fillId="0" borderId="1" xfId="0" applyNumberFormat="1" applyBorder="1"/>
    <xf numFmtId="0" fontId="1" fillId="3" borderId="9" xfId="0" applyFont="1" applyFill="1" applyBorder="1"/>
    <xf numFmtId="0" fontId="0" fillId="3" borderId="10" xfId="0" applyFill="1" applyBorder="1" applyAlignment="1">
      <alignment horizontal="right"/>
    </xf>
    <xf numFmtId="0" fontId="0" fillId="0" borderId="4" xfId="0" applyBorder="1" applyAlignment="1">
      <alignment vertical="top" wrapText="1"/>
    </xf>
    <xf numFmtId="0" fontId="0" fillId="0" borderId="1" xfId="0" applyBorder="1" applyAlignment="1">
      <alignment horizontal="right"/>
    </xf>
    <xf numFmtId="0" fontId="0" fillId="0" borderId="11" xfId="0" applyBorder="1" applyAlignment="1">
      <alignment vertical="top" wrapText="1"/>
    </xf>
    <xf numFmtId="0" fontId="0" fillId="3" borderId="12" xfId="0" applyFill="1" applyBorder="1" applyAlignment="1">
      <alignment vertical="top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Reflow/Temperature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'Profile Calculator'!$G$41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'Profile Calculator'!$F$42:$F$89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cat>
          <c:val>
            <c:numRef>
              <c:f>'Profile Calculator'!$G$42:$G$89</c:f>
              <c:numCache>
                <c:formatCode>General</c:formatCode>
                <c:ptCount val="4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65</c:v>
                </c:pt>
                <c:pt idx="4">
                  <c:v>80</c:v>
                </c:pt>
                <c:pt idx="5">
                  <c:v>95</c:v>
                </c:pt>
                <c:pt idx="6">
                  <c:v>110</c:v>
                </c:pt>
                <c:pt idx="7">
                  <c:v>125</c:v>
                </c:pt>
                <c:pt idx="8">
                  <c:v>140</c:v>
                </c:pt>
                <c:pt idx="9">
                  <c:v>143</c:v>
                </c:pt>
                <c:pt idx="10">
                  <c:v>146</c:v>
                </c:pt>
                <c:pt idx="11">
                  <c:v>149</c:v>
                </c:pt>
                <c:pt idx="12">
                  <c:v>152</c:v>
                </c:pt>
                <c:pt idx="13">
                  <c:v>155</c:v>
                </c:pt>
                <c:pt idx="14">
                  <c:v>158</c:v>
                </c:pt>
                <c:pt idx="15">
                  <c:v>161</c:v>
                </c:pt>
                <c:pt idx="16">
                  <c:v>164</c:v>
                </c:pt>
                <c:pt idx="17">
                  <c:v>167</c:v>
                </c:pt>
                <c:pt idx="18">
                  <c:v>170</c:v>
                </c:pt>
                <c:pt idx="19">
                  <c:v>173</c:v>
                </c:pt>
                <c:pt idx="20">
                  <c:v>176</c:v>
                </c:pt>
                <c:pt idx="21">
                  <c:v>179</c:v>
                </c:pt>
                <c:pt idx="22">
                  <c:v>182</c:v>
                </c:pt>
                <c:pt idx="23">
                  <c:v>195</c:v>
                </c:pt>
                <c:pt idx="24">
                  <c:v>208</c:v>
                </c:pt>
                <c:pt idx="25">
                  <c:v>216</c:v>
                </c:pt>
                <c:pt idx="26">
                  <c:v>203</c:v>
                </c:pt>
                <c:pt idx="27">
                  <c:v>190</c:v>
                </c:pt>
                <c:pt idx="28">
                  <c:v>177</c:v>
                </c:pt>
                <c:pt idx="29">
                  <c:v>162</c:v>
                </c:pt>
                <c:pt idx="30">
                  <c:v>147</c:v>
                </c:pt>
                <c:pt idx="31">
                  <c:v>132</c:v>
                </c:pt>
                <c:pt idx="32">
                  <c:v>117</c:v>
                </c:pt>
                <c:pt idx="33">
                  <c:v>102</c:v>
                </c:pt>
                <c:pt idx="34">
                  <c:v>87</c:v>
                </c:pt>
                <c:pt idx="35">
                  <c:v>72</c:v>
                </c:pt>
                <c:pt idx="36">
                  <c:v>57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5-4D84-80ED-81C816139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41400"/>
        <c:axId val="558739760"/>
      </c:lineChart>
      <c:catAx>
        <c:axId val="55874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9760"/>
        <c:crosses val="autoZero"/>
        <c:auto val="1"/>
        <c:lblAlgn val="ctr"/>
        <c:lblOffset val="100"/>
        <c:noMultiLvlLbl val="0"/>
      </c:catAx>
      <c:valAx>
        <c:axId val="55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  <a:p>
                <a:pPr>
                  <a:defRPr/>
                </a:pPr>
                <a:r>
                  <a:rPr lang="en-US"/>
                  <a:t> (deg </a:t>
                </a:r>
                <a:r>
                  <a:rPr lang="en-US" baseline="0"/>
                  <a:t> C 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814669286182055E-2"/>
              <c:y val="0.29249234470691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Reflow Profile -  AmTech 4300 63Sn/37Pb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'Profile Calculator'!$G$41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'Profile Calculator'!$F$42:$F$89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cat>
          <c:val>
            <c:numRef>
              <c:f>'Profile Calculator'!$I$42:$I$89</c:f>
              <c:numCache>
                <c:formatCode>General</c:formatCode>
                <c:ptCount val="4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60</c:v>
                </c:pt>
                <c:pt idx="4">
                  <c:v>73</c:v>
                </c:pt>
                <c:pt idx="5">
                  <c:v>86</c:v>
                </c:pt>
                <c:pt idx="6">
                  <c:v>100</c:v>
                </c:pt>
                <c:pt idx="7">
                  <c:v>113</c:v>
                </c:pt>
                <c:pt idx="8">
                  <c:v>126</c:v>
                </c:pt>
                <c:pt idx="9">
                  <c:v>140</c:v>
                </c:pt>
                <c:pt idx="10">
                  <c:v>143</c:v>
                </c:pt>
                <c:pt idx="11">
                  <c:v>147</c:v>
                </c:pt>
                <c:pt idx="12">
                  <c:v>150</c:v>
                </c:pt>
                <c:pt idx="13">
                  <c:v>154</c:v>
                </c:pt>
                <c:pt idx="14">
                  <c:v>157</c:v>
                </c:pt>
                <c:pt idx="15">
                  <c:v>161</c:v>
                </c:pt>
                <c:pt idx="16">
                  <c:v>164</c:v>
                </c:pt>
                <c:pt idx="17">
                  <c:v>168</c:v>
                </c:pt>
                <c:pt idx="18">
                  <c:v>171</c:v>
                </c:pt>
                <c:pt idx="19">
                  <c:v>175</c:v>
                </c:pt>
                <c:pt idx="20">
                  <c:v>179</c:v>
                </c:pt>
                <c:pt idx="21">
                  <c:v>183</c:v>
                </c:pt>
                <c:pt idx="22">
                  <c:v>195</c:v>
                </c:pt>
                <c:pt idx="23">
                  <c:v>207</c:v>
                </c:pt>
                <c:pt idx="24">
                  <c:v>215</c:v>
                </c:pt>
                <c:pt idx="25">
                  <c:v>207</c:v>
                </c:pt>
                <c:pt idx="26">
                  <c:v>195</c:v>
                </c:pt>
                <c:pt idx="27">
                  <c:v>183</c:v>
                </c:pt>
                <c:pt idx="28">
                  <c:v>168</c:v>
                </c:pt>
                <c:pt idx="29">
                  <c:v>154</c:v>
                </c:pt>
                <c:pt idx="30">
                  <c:v>140</c:v>
                </c:pt>
                <c:pt idx="31">
                  <c:v>125</c:v>
                </c:pt>
                <c:pt idx="32">
                  <c:v>111</c:v>
                </c:pt>
                <c:pt idx="33">
                  <c:v>97</c:v>
                </c:pt>
                <c:pt idx="34">
                  <c:v>82</c:v>
                </c:pt>
                <c:pt idx="35">
                  <c:v>68</c:v>
                </c:pt>
                <c:pt idx="36">
                  <c:v>54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B-4E8D-AE8F-3A8BBC8EF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41400"/>
        <c:axId val="558739760"/>
      </c:lineChart>
      <c:catAx>
        <c:axId val="55874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9760"/>
        <c:crosses val="autoZero"/>
        <c:auto val="1"/>
        <c:lblAlgn val="ctr"/>
        <c:lblOffset val="100"/>
        <c:noMultiLvlLbl val="0"/>
      </c:catAx>
      <c:valAx>
        <c:axId val="55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  <a:p>
                <a:pPr>
                  <a:defRPr/>
                </a:pPr>
                <a:r>
                  <a:rPr lang="en-US"/>
                  <a:t> (deg </a:t>
                </a:r>
                <a:r>
                  <a:rPr lang="en-US" baseline="0"/>
                  <a:t> C 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814669286182055E-2"/>
              <c:y val="0.29249234470691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Reflow</a:t>
            </a:r>
            <a:r>
              <a:rPr lang="en-US" baseline="0"/>
              <a:t> </a:t>
            </a:r>
            <a:r>
              <a:rPr lang="en-US"/>
              <a:t>Profile - AmTech NC-31 Low Temp 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'Profile Calculator'!$G$41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'Profile Calculator'!$F$42:$F$89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cat>
          <c:val>
            <c:numRef>
              <c:f>'Profile Calculator'!$J$42:$J$89</c:f>
              <c:numCache>
                <c:formatCode>General</c:formatCode>
                <c:ptCount val="4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55</c:v>
                </c:pt>
                <c:pt idx="5">
                  <c:v>70</c:v>
                </c:pt>
                <c:pt idx="6">
                  <c:v>85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  <c:pt idx="10">
                  <c:v>102</c:v>
                </c:pt>
                <c:pt idx="11">
                  <c:v>105</c:v>
                </c:pt>
                <c:pt idx="12">
                  <c:v>107</c:v>
                </c:pt>
                <c:pt idx="13">
                  <c:v>110</c:v>
                </c:pt>
                <c:pt idx="14">
                  <c:v>112</c:v>
                </c:pt>
                <c:pt idx="15">
                  <c:v>115</c:v>
                </c:pt>
                <c:pt idx="16">
                  <c:v>117</c:v>
                </c:pt>
                <c:pt idx="17">
                  <c:v>120</c:v>
                </c:pt>
                <c:pt idx="18">
                  <c:v>122</c:v>
                </c:pt>
                <c:pt idx="19">
                  <c:v>127</c:v>
                </c:pt>
                <c:pt idx="20">
                  <c:v>132</c:v>
                </c:pt>
                <c:pt idx="21">
                  <c:v>138</c:v>
                </c:pt>
                <c:pt idx="22">
                  <c:v>148</c:v>
                </c:pt>
                <c:pt idx="23">
                  <c:v>158</c:v>
                </c:pt>
                <c:pt idx="24">
                  <c:v>160</c:v>
                </c:pt>
                <c:pt idx="25">
                  <c:v>158</c:v>
                </c:pt>
                <c:pt idx="26">
                  <c:v>148</c:v>
                </c:pt>
                <c:pt idx="27">
                  <c:v>138</c:v>
                </c:pt>
                <c:pt idx="28">
                  <c:v>130</c:v>
                </c:pt>
                <c:pt idx="29">
                  <c:v>122</c:v>
                </c:pt>
                <c:pt idx="30">
                  <c:v>114</c:v>
                </c:pt>
                <c:pt idx="31">
                  <c:v>106</c:v>
                </c:pt>
                <c:pt idx="32">
                  <c:v>98</c:v>
                </c:pt>
                <c:pt idx="33">
                  <c:v>90</c:v>
                </c:pt>
                <c:pt idx="34">
                  <c:v>82</c:v>
                </c:pt>
                <c:pt idx="35">
                  <c:v>74</c:v>
                </c:pt>
                <c:pt idx="36">
                  <c:v>66</c:v>
                </c:pt>
                <c:pt idx="37">
                  <c:v>58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7-4977-8B29-010EAEB0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41400"/>
        <c:axId val="558739760"/>
      </c:lineChart>
      <c:catAx>
        <c:axId val="55874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9760"/>
        <c:crosses val="autoZero"/>
        <c:auto val="1"/>
        <c:lblAlgn val="ctr"/>
        <c:lblOffset val="100"/>
        <c:noMultiLvlLbl val="0"/>
      </c:catAx>
      <c:valAx>
        <c:axId val="55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  <a:p>
                <a:pPr>
                  <a:defRPr/>
                </a:pPr>
                <a:r>
                  <a:rPr lang="en-US"/>
                  <a:t> (deg </a:t>
                </a:r>
                <a:r>
                  <a:rPr lang="en-US" baseline="0"/>
                  <a:t> C 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814669286182055E-2"/>
              <c:y val="0.29249234470691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Reflow Profile - AmTech</a:t>
            </a:r>
            <a:r>
              <a:rPr lang="en-US" baseline="0"/>
              <a:t> Syntech-</a:t>
            </a:r>
            <a:r>
              <a:rPr lang="en-US"/>
              <a:t>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'Profile Calculator'!$G$41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'Profile Calculator'!$F$42:$F$89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cat>
          <c:val>
            <c:numRef>
              <c:f>'Profile Calculator'!$K$42:$K$89</c:f>
              <c:numCache>
                <c:formatCode>General</c:formatCode>
                <c:ptCount val="4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149</c:v>
                </c:pt>
                <c:pt idx="14">
                  <c:v>158</c:v>
                </c:pt>
                <c:pt idx="15">
                  <c:v>166</c:v>
                </c:pt>
                <c:pt idx="16">
                  <c:v>175</c:v>
                </c:pt>
                <c:pt idx="17">
                  <c:v>184</c:v>
                </c:pt>
                <c:pt idx="18">
                  <c:v>193</c:v>
                </c:pt>
                <c:pt idx="19">
                  <c:v>201</c:v>
                </c:pt>
                <c:pt idx="20">
                  <c:v>210</c:v>
                </c:pt>
                <c:pt idx="21">
                  <c:v>219</c:v>
                </c:pt>
                <c:pt idx="22">
                  <c:v>230</c:v>
                </c:pt>
                <c:pt idx="23">
                  <c:v>240</c:v>
                </c:pt>
                <c:pt idx="24">
                  <c:v>245</c:v>
                </c:pt>
                <c:pt idx="25">
                  <c:v>240</c:v>
                </c:pt>
                <c:pt idx="26">
                  <c:v>230</c:v>
                </c:pt>
                <c:pt idx="27">
                  <c:v>219</c:v>
                </c:pt>
                <c:pt idx="28">
                  <c:v>212</c:v>
                </c:pt>
                <c:pt idx="29">
                  <c:v>205</c:v>
                </c:pt>
                <c:pt idx="30">
                  <c:v>198</c:v>
                </c:pt>
                <c:pt idx="31">
                  <c:v>191</c:v>
                </c:pt>
                <c:pt idx="32">
                  <c:v>184</c:v>
                </c:pt>
                <c:pt idx="33">
                  <c:v>177</c:v>
                </c:pt>
                <c:pt idx="34">
                  <c:v>157</c:v>
                </c:pt>
                <c:pt idx="35">
                  <c:v>137</c:v>
                </c:pt>
                <c:pt idx="36">
                  <c:v>117</c:v>
                </c:pt>
                <c:pt idx="37">
                  <c:v>97</c:v>
                </c:pt>
                <c:pt idx="38">
                  <c:v>77</c:v>
                </c:pt>
                <c:pt idx="39">
                  <c:v>57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2-4B1E-BA5C-1B9D92C7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41400"/>
        <c:axId val="558739760"/>
      </c:lineChart>
      <c:catAx>
        <c:axId val="55874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9760"/>
        <c:crosses val="autoZero"/>
        <c:auto val="1"/>
        <c:lblAlgn val="ctr"/>
        <c:lblOffset val="100"/>
        <c:noMultiLvlLbl val="0"/>
      </c:catAx>
      <c:valAx>
        <c:axId val="55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  <a:p>
                <a:pPr>
                  <a:defRPr/>
                </a:pPr>
                <a:r>
                  <a:rPr lang="en-US"/>
                  <a:t> (deg </a:t>
                </a:r>
                <a:r>
                  <a:rPr lang="en-US" baseline="0"/>
                  <a:t> C 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814669286182055E-2"/>
              <c:y val="0.29249234470691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Profile - Ramp</a:t>
            </a:r>
            <a:r>
              <a:rPr lang="en-US" baseline="0"/>
              <a:t> Speed Test</a:t>
            </a:r>
            <a:endParaRPr lang="en-US"/>
          </a:p>
        </c:rich>
      </c:tx>
      <c:layout>
        <c:manualLayout>
          <c:xMode val="edge"/>
          <c:yMode val="edge"/>
          <c:x val="0.22633762958401149"/>
          <c:y val="2.5078369905956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'Profile Calculator'!$G$41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'Profile Calculator'!$F$42:$F$89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cat>
          <c:val>
            <c:numRef>
              <c:f>'Profile Calculator'!$L$42:$L$89</c:f>
              <c:numCache>
                <c:formatCode>General</c:formatCode>
                <c:ptCount val="4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245</c:v>
                </c:pt>
                <c:pt idx="5">
                  <c:v>245</c:v>
                </c:pt>
                <c:pt idx="6">
                  <c:v>245</c:v>
                </c:pt>
                <c:pt idx="7">
                  <c:v>245</c:v>
                </c:pt>
                <c:pt idx="8">
                  <c:v>245</c:v>
                </c:pt>
                <c:pt idx="9">
                  <c:v>245</c:v>
                </c:pt>
                <c:pt idx="10">
                  <c:v>245</c:v>
                </c:pt>
                <c:pt idx="11">
                  <c:v>245</c:v>
                </c:pt>
                <c:pt idx="12">
                  <c:v>245</c:v>
                </c:pt>
                <c:pt idx="13">
                  <c:v>245</c:v>
                </c:pt>
                <c:pt idx="14">
                  <c:v>245</c:v>
                </c:pt>
                <c:pt idx="15">
                  <c:v>245</c:v>
                </c:pt>
                <c:pt idx="16">
                  <c:v>245</c:v>
                </c:pt>
                <c:pt idx="17">
                  <c:v>245</c:v>
                </c:pt>
                <c:pt idx="18">
                  <c:v>245</c:v>
                </c:pt>
                <c:pt idx="19">
                  <c:v>245</c:v>
                </c:pt>
                <c:pt idx="20">
                  <c:v>245</c:v>
                </c:pt>
                <c:pt idx="21">
                  <c:v>245</c:v>
                </c:pt>
                <c:pt idx="22">
                  <c:v>245</c:v>
                </c:pt>
                <c:pt idx="23">
                  <c:v>245</c:v>
                </c:pt>
                <c:pt idx="24">
                  <c:v>245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8-4021-A836-CCD9D61B4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41400"/>
        <c:axId val="558739760"/>
      </c:lineChart>
      <c:catAx>
        <c:axId val="55874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9760"/>
        <c:crosses val="autoZero"/>
        <c:auto val="1"/>
        <c:lblAlgn val="ctr"/>
        <c:lblOffset val="100"/>
        <c:noMultiLvlLbl val="0"/>
      </c:catAx>
      <c:valAx>
        <c:axId val="55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  <a:p>
                <a:pPr>
                  <a:defRPr/>
                </a:pPr>
                <a:r>
                  <a:rPr lang="en-US"/>
                  <a:t> (deg </a:t>
                </a:r>
                <a:r>
                  <a:rPr lang="en-US" baseline="0"/>
                  <a:t> C 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814669286182055E-2"/>
              <c:y val="0.29249234470691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Profile - PID Control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'Profile Calculator'!$G$41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'Profile Calculator'!$F$42:$F$89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cat>
          <c:val>
            <c:numRef>
              <c:f>'Profile Calculator'!$M$42:$M$89</c:f>
              <c:numCache>
                <c:formatCode>General</c:formatCode>
                <c:ptCount val="48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  <c:pt idx="5">
                  <c:v>171</c:v>
                </c:pt>
                <c:pt idx="6">
                  <c:v>171</c:v>
                </c:pt>
                <c:pt idx="7">
                  <c:v>171</c:v>
                </c:pt>
                <c:pt idx="8">
                  <c:v>171</c:v>
                </c:pt>
                <c:pt idx="9">
                  <c:v>171</c:v>
                </c:pt>
                <c:pt idx="10">
                  <c:v>171</c:v>
                </c:pt>
                <c:pt idx="11">
                  <c:v>171</c:v>
                </c:pt>
                <c:pt idx="12">
                  <c:v>171</c:v>
                </c:pt>
                <c:pt idx="13">
                  <c:v>171</c:v>
                </c:pt>
                <c:pt idx="14">
                  <c:v>171</c:v>
                </c:pt>
                <c:pt idx="15">
                  <c:v>171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171</c:v>
                </c:pt>
                <c:pt idx="25">
                  <c:v>171</c:v>
                </c:pt>
                <c:pt idx="26">
                  <c:v>171</c:v>
                </c:pt>
                <c:pt idx="27">
                  <c:v>171</c:v>
                </c:pt>
                <c:pt idx="28">
                  <c:v>171</c:v>
                </c:pt>
                <c:pt idx="29">
                  <c:v>171</c:v>
                </c:pt>
                <c:pt idx="30">
                  <c:v>171</c:v>
                </c:pt>
                <c:pt idx="31">
                  <c:v>171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9-44C4-BC9D-D901740B7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41400"/>
        <c:axId val="558739760"/>
      </c:lineChart>
      <c:catAx>
        <c:axId val="55874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9760"/>
        <c:crosses val="autoZero"/>
        <c:auto val="1"/>
        <c:lblAlgn val="ctr"/>
        <c:lblOffset val="100"/>
        <c:noMultiLvlLbl val="0"/>
      </c:catAx>
      <c:valAx>
        <c:axId val="55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  <a:p>
                <a:pPr>
                  <a:defRPr/>
                </a:pPr>
                <a:r>
                  <a:rPr lang="en-US"/>
                  <a:t> (deg </a:t>
                </a:r>
                <a:r>
                  <a:rPr lang="en-US" baseline="0"/>
                  <a:t> C 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814669286182055E-2"/>
              <c:y val="0.29249234470691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Profile - Custom</a:t>
            </a:r>
            <a:r>
              <a:rPr lang="en-US" baseline="0"/>
              <a:t> #1 &amp; #2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93613298337708"/>
          <c:y val="0.15600420609884333"/>
          <c:w val="0.81317390881695339"/>
          <c:h val="0.65723109532444091"/>
        </c:manualLayout>
      </c:layout>
      <c:lineChart>
        <c:grouping val="standard"/>
        <c:varyColors val="0"/>
        <c:ser>
          <c:idx val="1"/>
          <c:order val="0"/>
          <c:tx>
            <c:strRef>
              <c:f>'Profile Calculator'!$G$41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'Profile Calculator'!$F$42:$F$89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cat>
          <c:val>
            <c:numRef>
              <c:f>'Profile Calculator'!$N$42:$N$89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1-4F04-BEB6-8807EAAC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41400"/>
        <c:axId val="558739760"/>
      </c:lineChart>
      <c:catAx>
        <c:axId val="55874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9760"/>
        <c:crosses val="autoZero"/>
        <c:auto val="1"/>
        <c:lblAlgn val="ctr"/>
        <c:lblOffset val="100"/>
        <c:noMultiLvlLbl val="0"/>
      </c:catAx>
      <c:valAx>
        <c:axId val="55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  <a:p>
                <a:pPr>
                  <a:defRPr/>
                </a:pPr>
                <a:r>
                  <a:rPr lang="en-US"/>
                  <a:t> (deg </a:t>
                </a:r>
                <a:r>
                  <a:rPr lang="en-US" baseline="0"/>
                  <a:t> C 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814669286182055E-2"/>
              <c:y val="0.29249234470691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514352</xdr:colOff>
      <xdr:row>1</xdr:row>
      <xdr:rowOff>4761</xdr:rowOff>
    </xdr:from>
    <xdr:to>
      <xdr:col>10</xdr:col>
      <xdr:colOff>76200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CBB80-EAAF-426F-A76B-89706B19D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1247775</xdr:colOff>
      <xdr:row>19</xdr:row>
      <xdr:rowOff>66675</xdr:rowOff>
    </xdr:from>
    <xdr:to>
      <xdr:col>17</xdr:col>
      <xdr:colOff>504825</xdr:colOff>
      <xdr:row>27</xdr:row>
      <xdr:rowOff>695325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04614-EF37-4E1C-A6A5-714F9415C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1247775</xdr:colOff>
      <xdr:row>27</xdr:row>
      <xdr:rowOff>847725</xdr:rowOff>
    </xdr:from>
    <xdr:to>
      <xdr:col>17</xdr:col>
      <xdr:colOff>485775</xdr:colOff>
      <xdr:row>35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6F49B6-5242-4A9D-9CEC-FADE15FD4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1266825</xdr:colOff>
      <xdr:row>35</xdr:row>
      <xdr:rowOff>352425</xdr:rowOff>
    </xdr:from>
    <xdr:to>
      <xdr:col>17</xdr:col>
      <xdr:colOff>495300</xdr:colOff>
      <xdr:row>37</xdr:row>
      <xdr:rowOff>952499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51B30D-E078-488C-940D-19FF189D4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190500</xdr:colOff>
      <xdr:row>37</xdr:row>
      <xdr:rowOff>1285875</xdr:rowOff>
    </xdr:from>
    <xdr:to>
      <xdr:col>23</xdr:col>
      <xdr:colOff>304800</xdr:colOff>
      <xdr:row>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0AB75A-A435-436C-9BBD-5BA1C8B42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190500</xdr:colOff>
      <xdr:row>47</xdr:row>
      <xdr:rowOff>47625</xdr:rowOff>
    </xdr:from>
    <xdr:to>
      <xdr:col>23</xdr:col>
      <xdr:colOff>333375</xdr:colOff>
      <xdr:row>63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484945-D790-43F3-81C5-8EC39CD5A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180975</xdr:colOff>
      <xdr:row>64</xdr:row>
      <xdr:rowOff>142875</xdr:rowOff>
    </xdr:from>
    <xdr:to>
      <xdr:col>23</xdr:col>
      <xdr:colOff>323850</xdr:colOff>
      <xdr:row>80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7290BF-448E-4916-B5A9-341FA20FA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%20Customer\Documents\T_962%20K-Type%20ThermocoupleCalibration.xlsx" TargetMode="External"/><Relationship Id="rId1" Type="http://schemas.openxmlformats.org/officeDocument/2006/relationships/externalLinkPath" Target="/Users/Dell%20Customer/Documents/T_962%20K-Type%20ThermocoupleCalib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arly Calibration"/>
      <sheetName val="Final Calibration"/>
      <sheetName val="Profile Calculator"/>
      <sheetName val="EditProfileMenus"/>
    </sheetNames>
    <sheetDataSet>
      <sheetData sheetId="0"/>
      <sheetData sheetId="1"/>
      <sheetData sheetId="2">
        <row r="41">
          <cell r="G41" t="str">
            <v>Temperature</v>
          </cell>
        </row>
        <row r="42">
          <cell r="F42">
            <v>0</v>
          </cell>
          <cell r="G42">
            <v>50</v>
          </cell>
          <cell r="I42">
            <v>50</v>
          </cell>
          <cell r="J42">
            <v>50</v>
          </cell>
          <cell r="K42">
            <v>50</v>
          </cell>
          <cell r="L42">
            <v>50</v>
          </cell>
          <cell r="M42">
            <v>171</v>
          </cell>
          <cell r="N42">
            <v>0</v>
          </cell>
        </row>
        <row r="43">
          <cell r="F43">
            <v>10</v>
          </cell>
          <cell r="G43">
            <v>50</v>
          </cell>
          <cell r="I43">
            <v>50</v>
          </cell>
          <cell r="J43">
            <v>50</v>
          </cell>
          <cell r="K43">
            <v>50</v>
          </cell>
          <cell r="L43">
            <v>50</v>
          </cell>
          <cell r="M43">
            <v>171</v>
          </cell>
          <cell r="N43">
            <v>0</v>
          </cell>
        </row>
        <row r="44">
          <cell r="F44">
            <v>20</v>
          </cell>
          <cell r="G44">
            <v>50</v>
          </cell>
          <cell r="I44">
            <v>50</v>
          </cell>
          <cell r="J44">
            <v>50</v>
          </cell>
          <cell r="K44">
            <v>50</v>
          </cell>
          <cell r="L44">
            <v>50</v>
          </cell>
          <cell r="M44">
            <v>171</v>
          </cell>
          <cell r="N44">
            <v>0</v>
          </cell>
        </row>
        <row r="45">
          <cell r="F45">
            <v>30</v>
          </cell>
          <cell r="G45">
            <v>65</v>
          </cell>
          <cell r="I45">
            <v>60</v>
          </cell>
          <cell r="J45">
            <v>50</v>
          </cell>
          <cell r="K45">
            <v>50</v>
          </cell>
          <cell r="L45">
            <v>50</v>
          </cell>
          <cell r="M45">
            <v>171</v>
          </cell>
          <cell r="N45">
            <v>0</v>
          </cell>
        </row>
        <row r="46">
          <cell r="F46">
            <v>40</v>
          </cell>
          <cell r="G46">
            <v>80</v>
          </cell>
          <cell r="I46">
            <v>73</v>
          </cell>
          <cell r="J46">
            <v>55</v>
          </cell>
          <cell r="K46">
            <v>60</v>
          </cell>
          <cell r="L46">
            <v>245</v>
          </cell>
          <cell r="M46">
            <v>171</v>
          </cell>
          <cell r="N46">
            <v>0</v>
          </cell>
        </row>
        <row r="47">
          <cell r="F47">
            <v>50</v>
          </cell>
          <cell r="G47">
            <v>95</v>
          </cell>
          <cell r="I47">
            <v>86</v>
          </cell>
          <cell r="J47">
            <v>70</v>
          </cell>
          <cell r="K47">
            <v>70</v>
          </cell>
          <cell r="L47">
            <v>245</v>
          </cell>
          <cell r="M47">
            <v>171</v>
          </cell>
          <cell r="N47">
            <v>0</v>
          </cell>
        </row>
        <row r="48">
          <cell r="F48">
            <v>60</v>
          </cell>
          <cell r="G48">
            <v>110</v>
          </cell>
          <cell r="I48">
            <v>100</v>
          </cell>
          <cell r="J48">
            <v>85</v>
          </cell>
          <cell r="K48">
            <v>80</v>
          </cell>
          <cell r="L48">
            <v>245</v>
          </cell>
          <cell r="M48">
            <v>171</v>
          </cell>
          <cell r="N48">
            <v>0</v>
          </cell>
        </row>
        <row r="49">
          <cell r="F49">
            <v>70</v>
          </cell>
          <cell r="G49">
            <v>125</v>
          </cell>
          <cell r="I49">
            <v>113</v>
          </cell>
          <cell r="J49">
            <v>90</v>
          </cell>
          <cell r="K49">
            <v>90</v>
          </cell>
          <cell r="L49">
            <v>245</v>
          </cell>
          <cell r="M49">
            <v>171</v>
          </cell>
          <cell r="N49">
            <v>0</v>
          </cell>
        </row>
        <row r="50">
          <cell r="F50">
            <v>80</v>
          </cell>
          <cell r="G50">
            <v>140</v>
          </cell>
          <cell r="I50">
            <v>126</v>
          </cell>
          <cell r="J50">
            <v>95</v>
          </cell>
          <cell r="K50">
            <v>100</v>
          </cell>
          <cell r="L50">
            <v>245</v>
          </cell>
          <cell r="M50">
            <v>171</v>
          </cell>
          <cell r="N50">
            <v>0</v>
          </cell>
        </row>
        <row r="51">
          <cell r="F51">
            <v>90</v>
          </cell>
          <cell r="G51">
            <v>143</v>
          </cell>
          <cell r="I51">
            <v>140</v>
          </cell>
          <cell r="J51">
            <v>100</v>
          </cell>
          <cell r="K51">
            <v>110</v>
          </cell>
          <cell r="L51">
            <v>245</v>
          </cell>
          <cell r="M51">
            <v>171</v>
          </cell>
          <cell r="N51">
            <v>0</v>
          </cell>
        </row>
        <row r="52">
          <cell r="F52">
            <v>100</v>
          </cell>
          <cell r="G52">
            <v>146</v>
          </cell>
          <cell r="I52">
            <v>143</v>
          </cell>
          <cell r="J52">
            <v>102</v>
          </cell>
          <cell r="K52">
            <v>120</v>
          </cell>
          <cell r="L52">
            <v>245</v>
          </cell>
          <cell r="M52">
            <v>171</v>
          </cell>
          <cell r="N52">
            <v>0</v>
          </cell>
        </row>
        <row r="53">
          <cell r="F53">
            <v>110</v>
          </cell>
          <cell r="G53">
            <v>149</v>
          </cell>
          <cell r="I53">
            <v>147</v>
          </cell>
          <cell r="J53">
            <v>105</v>
          </cell>
          <cell r="K53">
            <v>130</v>
          </cell>
          <cell r="L53">
            <v>245</v>
          </cell>
          <cell r="M53">
            <v>171</v>
          </cell>
          <cell r="N53">
            <v>0</v>
          </cell>
        </row>
        <row r="54">
          <cell r="F54">
            <v>120</v>
          </cell>
          <cell r="G54">
            <v>152</v>
          </cell>
          <cell r="I54">
            <v>150</v>
          </cell>
          <cell r="J54">
            <v>107</v>
          </cell>
          <cell r="K54">
            <v>140</v>
          </cell>
          <cell r="L54">
            <v>245</v>
          </cell>
          <cell r="M54">
            <v>171</v>
          </cell>
          <cell r="N54">
            <v>0</v>
          </cell>
        </row>
        <row r="55">
          <cell r="F55">
            <v>130</v>
          </cell>
          <cell r="G55">
            <v>155</v>
          </cell>
          <cell r="I55">
            <v>154</v>
          </cell>
          <cell r="J55">
            <v>110</v>
          </cell>
          <cell r="K55">
            <v>149</v>
          </cell>
          <cell r="L55">
            <v>245</v>
          </cell>
          <cell r="M55">
            <v>171</v>
          </cell>
          <cell r="N55">
            <v>0</v>
          </cell>
        </row>
        <row r="56">
          <cell r="F56">
            <v>140</v>
          </cell>
          <cell r="G56">
            <v>158</v>
          </cell>
          <cell r="I56">
            <v>157</v>
          </cell>
          <cell r="J56">
            <v>112</v>
          </cell>
          <cell r="K56">
            <v>158</v>
          </cell>
          <cell r="L56">
            <v>245</v>
          </cell>
          <cell r="M56">
            <v>171</v>
          </cell>
          <cell r="N56">
            <v>0</v>
          </cell>
        </row>
        <row r="57">
          <cell r="F57">
            <v>150</v>
          </cell>
          <cell r="G57">
            <v>161</v>
          </cell>
          <cell r="I57">
            <v>161</v>
          </cell>
          <cell r="J57">
            <v>115</v>
          </cell>
          <cell r="K57">
            <v>166</v>
          </cell>
          <cell r="L57">
            <v>245</v>
          </cell>
          <cell r="M57">
            <v>171</v>
          </cell>
          <cell r="N57">
            <v>0</v>
          </cell>
        </row>
        <row r="58">
          <cell r="F58">
            <v>160</v>
          </cell>
          <cell r="G58">
            <v>164</v>
          </cell>
          <cell r="I58">
            <v>164</v>
          </cell>
          <cell r="J58">
            <v>117</v>
          </cell>
          <cell r="K58">
            <v>175</v>
          </cell>
          <cell r="L58">
            <v>245</v>
          </cell>
          <cell r="M58">
            <v>180</v>
          </cell>
          <cell r="N58">
            <v>0</v>
          </cell>
        </row>
        <row r="59">
          <cell r="F59">
            <v>170</v>
          </cell>
          <cell r="G59">
            <v>167</v>
          </cell>
          <cell r="I59">
            <v>168</v>
          </cell>
          <cell r="J59">
            <v>120</v>
          </cell>
          <cell r="K59">
            <v>184</v>
          </cell>
          <cell r="L59">
            <v>245</v>
          </cell>
          <cell r="M59">
            <v>180</v>
          </cell>
          <cell r="N59">
            <v>0</v>
          </cell>
        </row>
        <row r="60">
          <cell r="F60">
            <v>180</v>
          </cell>
          <cell r="G60">
            <v>170</v>
          </cell>
          <cell r="I60">
            <v>171</v>
          </cell>
          <cell r="J60">
            <v>122</v>
          </cell>
          <cell r="K60">
            <v>193</v>
          </cell>
          <cell r="L60">
            <v>245</v>
          </cell>
          <cell r="M60">
            <v>180</v>
          </cell>
          <cell r="N60">
            <v>0</v>
          </cell>
        </row>
        <row r="61">
          <cell r="F61">
            <v>190</v>
          </cell>
          <cell r="G61">
            <v>173</v>
          </cell>
          <cell r="I61">
            <v>175</v>
          </cell>
          <cell r="J61">
            <v>127</v>
          </cell>
          <cell r="K61">
            <v>201</v>
          </cell>
          <cell r="L61">
            <v>245</v>
          </cell>
          <cell r="M61">
            <v>180</v>
          </cell>
          <cell r="N61">
            <v>0</v>
          </cell>
        </row>
        <row r="62">
          <cell r="F62">
            <v>200</v>
          </cell>
          <cell r="G62">
            <v>176</v>
          </cell>
          <cell r="I62">
            <v>179</v>
          </cell>
          <cell r="J62">
            <v>132</v>
          </cell>
          <cell r="K62">
            <v>210</v>
          </cell>
          <cell r="L62">
            <v>245</v>
          </cell>
          <cell r="M62">
            <v>180</v>
          </cell>
          <cell r="N62">
            <v>0</v>
          </cell>
        </row>
        <row r="63">
          <cell r="F63">
            <v>210</v>
          </cell>
          <cell r="G63">
            <v>179</v>
          </cell>
          <cell r="I63">
            <v>183</v>
          </cell>
          <cell r="J63">
            <v>138</v>
          </cell>
          <cell r="K63">
            <v>219</v>
          </cell>
          <cell r="L63">
            <v>245</v>
          </cell>
          <cell r="M63">
            <v>180</v>
          </cell>
          <cell r="N63">
            <v>0</v>
          </cell>
        </row>
        <row r="64">
          <cell r="F64">
            <v>220</v>
          </cell>
          <cell r="G64">
            <v>182</v>
          </cell>
          <cell r="I64">
            <v>195</v>
          </cell>
          <cell r="J64">
            <v>148</v>
          </cell>
          <cell r="K64">
            <v>230</v>
          </cell>
          <cell r="L64">
            <v>245</v>
          </cell>
          <cell r="M64">
            <v>180</v>
          </cell>
          <cell r="N64">
            <v>0</v>
          </cell>
        </row>
        <row r="65">
          <cell r="F65">
            <v>230</v>
          </cell>
          <cell r="G65">
            <v>195</v>
          </cell>
          <cell r="I65">
            <v>207</v>
          </cell>
          <cell r="J65">
            <v>158</v>
          </cell>
          <cell r="K65">
            <v>240</v>
          </cell>
          <cell r="L65">
            <v>245</v>
          </cell>
          <cell r="M65">
            <v>180</v>
          </cell>
          <cell r="N65">
            <v>0</v>
          </cell>
        </row>
        <row r="66">
          <cell r="F66">
            <v>240</v>
          </cell>
          <cell r="G66">
            <v>208</v>
          </cell>
          <cell r="I66">
            <v>215</v>
          </cell>
          <cell r="J66">
            <v>160</v>
          </cell>
          <cell r="K66">
            <v>245</v>
          </cell>
          <cell r="L66">
            <v>245</v>
          </cell>
          <cell r="M66">
            <v>171</v>
          </cell>
          <cell r="N66">
            <v>0</v>
          </cell>
        </row>
        <row r="67">
          <cell r="F67">
            <v>250</v>
          </cell>
          <cell r="G67">
            <v>216</v>
          </cell>
          <cell r="I67">
            <v>207</v>
          </cell>
          <cell r="J67">
            <v>158</v>
          </cell>
          <cell r="K67">
            <v>240</v>
          </cell>
          <cell r="L67">
            <v>50</v>
          </cell>
          <cell r="M67">
            <v>171</v>
          </cell>
          <cell r="N67">
            <v>0</v>
          </cell>
        </row>
        <row r="68">
          <cell r="F68">
            <v>260</v>
          </cell>
          <cell r="G68">
            <v>203</v>
          </cell>
          <cell r="I68">
            <v>195</v>
          </cell>
          <cell r="J68">
            <v>148</v>
          </cell>
          <cell r="K68">
            <v>230</v>
          </cell>
          <cell r="L68">
            <v>50</v>
          </cell>
          <cell r="M68">
            <v>171</v>
          </cell>
          <cell r="N68">
            <v>0</v>
          </cell>
        </row>
        <row r="69">
          <cell r="F69">
            <v>270</v>
          </cell>
          <cell r="G69">
            <v>190</v>
          </cell>
          <cell r="I69">
            <v>183</v>
          </cell>
          <cell r="J69">
            <v>138</v>
          </cell>
          <cell r="K69">
            <v>219</v>
          </cell>
          <cell r="L69">
            <v>50</v>
          </cell>
          <cell r="M69">
            <v>171</v>
          </cell>
          <cell r="N69">
            <v>0</v>
          </cell>
        </row>
        <row r="70">
          <cell r="F70">
            <v>280</v>
          </cell>
          <cell r="G70">
            <v>177</v>
          </cell>
          <cell r="I70">
            <v>168</v>
          </cell>
          <cell r="J70">
            <v>130</v>
          </cell>
          <cell r="K70">
            <v>212</v>
          </cell>
          <cell r="L70">
            <v>50</v>
          </cell>
          <cell r="M70">
            <v>171</v>
          </cell>
          <cell r="N70">
            <v>0</v>
          </cell>
        </row>
        <row r="71">
          <cell r="F71">
            <v>290</v>
          </cell>
          <cell r="G71">
            <v>162</v>
          </cell>
          <cell r="I71">
            <v>154</v>
          </cell>
          <cell r="J71">
            <v>122</v>
          </cell>
          <cell r="K71">
            <v>205</v>
          </cell>
          <cell r="L71">
            <v>50</v>
          </cell>
          <cell r="M71">
            <v>171</v>
          </cell>
          <cell r="N71">
            <v>0</v>
          </cell>
        </row>
        <row r="72">
          <cell r="F72">
            <v>300</v>
          </cell>
          <cell r="G72">
            <v>147</v>
          </cell>
          <cell r="I72">
            <v>140</v>
          </cell>
          <cell r="J72">
            <v>114</v>
          </cell>
          <cell r="K72">
            <v>198</v>
          </cell>
          <cell r="L72">
            <v>50</v>
          </cell>
          <cell r="M72">
            <v>171</v>
          </cell>
          <cell r="N72">
            <v>0</v>
          </cell>
        </row>
        <row r="73">
          <cell r="F73">
            <v>310</v>
          </cell>
          <cell r="G73">
            <v>132</v>
          </cell>
          <cell r="I73">
            <v>125</v>
          </cell>
          <cell r="J73">
            <v>106</v>
          </cell>
          <cell r="K73">
            <v>191</v>
          </cell>
          <cell r="L73">
            <v>50</v>
          </cell>
          <cell r="M73">
            <v>171</v>
          </cell>
          <cell r="N73">
            <v>0</v>
          </cell>
        </row>
        <row r="74">
          <cell r="F74">
            <v>320</v>
          </cell>
          <cell r="G74">
            <v>117</v>
          </cell>
          <cell r="I74">
            <v>111</v>
          </cell>
          <cell r="J74">
            <v>98</v>
          </cell>
          <cell r="K74">
            <v>184</v>
          </cell>
          <cell r="L74">
            <v>50</v>
          </cell>
          <cell r="M74">
            <v>0</v>
          </cell>
          <cell r="N74">
            <v>0</v>
          </cell>
        </row>
        <row r="75">
          <cell r="F75">
            <v>330</v>
          </cell>
          <cell r="G75">
            <v>102</v>
          </cell>
          <cell r="I75">
            <v>97</v>
          </cell>
          <cell r="J75">
            <v>90</v>
          </cell>
          <cell r="K75">
            <v>177</v>
          </cell>
          <cell r="L75">
            <v>50</v>
          </cell>
          <cell r="M75">
            <v>0</v>
          </cell>
          <cell r="N75">
            <v>0</v>
          </cell>
        </row>
        <row r="76">
          <cell r="F76">
            <v>340</v>
          </cell>
          <cell r="G76">
            <v>87</v>
          </cell>
          <cell r="I76">
            <v>82</v>
          </cell>
          <cell r="J76">
            <v>82</v>
          </cell>
          <cell r="K76">
            <v>157</v>
          </cell>
          <cell r="L76">
            <v>50</v>
          </cell>
          <cell r="M76">
            <v>0</v>
          </cell>
          <cell r="N76">
            <v>0</v>
          </cell>
        </row>
        <row r="77">
          <cell r="F77">
            <v>350</v>
          </cell>
          <cell r="G77">
            <v>72</v>
          </cell>
          <cell r="I77">
            <v>68</v>
          </cell>
          <cell r="J77">
            <v>74</v>
          </cell>
          <cell r="K77">
            <v>137</v>
          </cell>
          <cell r="L77">
            <v>50</v>
          </cell>
          <cell r="M77">
            <v>0</v>
          </cell>
          <cell r="N77">
            <v>0</v>
          </cell>
        </row>
        <row r="78">
          <cell r="F78">
            <v>360</v>
          </cell>
          <cell r="G78">
            <v>57</v>
          </cell>
          <cell r="I78">
            <v>54</v>
          </cell>
          <cell r="J78">
            <v>66</v>
          </cell>
          <cell r="K78">
            <v>117</v>
          </cell>
          <cell r="L78">
            <v>50</v>
          </cell>
          <cell r="M78">
            <v>0</v>
          </cell>
          <cell r="N78">
            <v>0</v>
          </cell>
        </row>
        <row r="79">
          <cell r="F79">
            <v>370</v>
          </cell>
          <cell r="G79">
            <v>0</v>
          </cell>
          <cell r="I79">
            <v>0</v>
          </cell>
          <cell r="J79">
            <v>58</v>
          </cell>
          <cell r="K79">
            <v>97</v>
          </cell>
          <cell r="L79">
            <v>50</v>
          </cell>
          <cell r="M79">
            <v>0</v>
          </cell>
          <cell r="N79">
            <v>0</v>
          </cell>
        </row>
        <row r="80">
          <cell r="F80">
            <v>380</v>
          </cell>
          <cell r="G80">
            <v>0</v>
          </cell>
          <cell r="I80">
            <v>0</v>
          </cell>
          <cell r="J80">
            <v>0</v>
          </cell>
          <cell r="K80">
            <v>77</v>
          </cell>
          <cell r="L80">
            <v>50</v>
          </cell>
          <cell r="M80">
            <v>0</v>
          </cell>
          <cell r="N80">
            <v>0</v>
          </cell>
        </row>
        <row r="81">
          <cell r="F81">
            <v>390</v>
          </cell>
          <cell r="G81">
            <v>0</v>
          </cell>
          <cell r="I81">
            <v>0</v>
          </cell>
          <cell r="J81">
            <v>0</v>
          </cell>
          <cell r="K81">
            <v>57</v>
          </cell>
          <cell r="L81">
            <v>50</v>
          </cell>
          <cell r="M81">
            <v>0</v>
          </cell>
          <cell r="N81">
            <v>0</v>
          </cell>
        </row>
        <row r="82">
          <cell r="F82">
            <v>400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F83">
            <v>410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F84">
            <v>420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F85">
            <v>430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</row>
        <row r="86">
          <cell r="F86">
            <v>440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F87">
            <v>450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F88">
            <v>460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89">
          <cell r="F89">
            <v>470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95B70-7B2E-4815-A664-55B38E68DB88}">
  <dimension ref="B3:R89"/>
  <sheetViews>
    <sheetView tabSelected="1" zoomScaleNormal="100" workbookViewId="0"/>
  </sheetViews>
  <sheetFormatPr defaultRowHeight="15" x14ac:dyDescent="0.25"/>
  <cols>
    <col min="2" max="2" width="10.28515625" customWidth="1"/>
    <col min="3" max="3" width="58.5703125" customWidth="1"/>
    <col min="4" max="4" width="11.28515625" customWidth="1"/>
    <col min="5" max="5" width="12" customWidth="1"/>
    <col min="6" max="6" width="12.5703125" customWidth="1"/>
    <col min="7" max="7" width="15.42578125" customWidth="1"/>
    <col min="8" max="8" width="7" customWidth="1"/>
    <col min="9" max="9" width="18.28515625" customWidth="1"/>
    <col min="10" max="10" width="18.85546875" customWidth="1"/>
    <col min="11" max="11" width="18.140625" customWidth="1"/>
    <col min="12" max="12" width="39.7109375" customWidth="1"/>
    <col min="13" max="13" width="15.140625" customWidth="1"/>
    <col min="14" max="14" width="15.28515625" customWidth="1"/>
    <col min="15" max="15" width="11.7109375" customWidth="1"/>
    <col min="16" max="16" width="11" customWidth="1"/>
  </cols>
  <sheetData>
    <row r="3" spans="2:18" ht="15.75" customHeight="1" x14ac:dyDescent="0.25">
      <c r="B3" s="1" t="s">
        <v>0</v>
      </c>
      <c r="C3" s="2" t="s">
        <v>1</v>
      </c>
    </row>
    <row r="4" spans="2:18" x14ac:dyDescent="0.25">
      <c r="M4" s="3" t="s">
        <v>2</v>
      </c>
      <c r="N4" s="3"/>
      <c r="O4" s="3"/>
      <c r="P4" s="3"/>
      <c r="Q4" s="3"/>
      <c r="R4" s="3"/>
    </row>
    <row r="5" spans="2:18" ht="28.5" customHeight="1" x14ac:dyDescent="0.25">
      <c r="B5" s="4" t="s">
        <v>3</v>
      </c>
      <c r="C5" s="5" t="s">
        <v>4</v>
      </c>
      <c r="D5" s="6" t="s">
        <v>2</v>
      </c>
      <c r="L5" s="7" t="s">
        <v>4</v>
      </c>
      <c r="M5" s="8" t="s">
        <v>5</v>
      </c>
      <c r="N5" s="9" t="s">
        <v>6</v>
      </c>
      <c r="O5" s="9" t="s">
        <v>7</v>
      </c>
      <c r="P5" s="9" t="s">
        <v>8</v>
      </c>
      <c r="Q5" s="9" t="s">
        <v>9</v>
      </c>
      <c r="R5" s="9" t="s">
        <v>10</v>
      </c>
    </row>
    <row r="6" spans="2:18" x14ac:dyDescent="0.25">
      <c r="B6" s="10" t="s">
        <v>11</v>
      </c>
      <c r="C6" s="11" t="s">
        <v>12</v>
      </c>
      <c r="D6" s="12">
        <v>50</v>
      </c>
      <c r="E6" s="13"/>
      <c r="L6" s="14" t="s">
        <v>12</v>
      </c>
      <c r="M6" s="12">
        <v>50</v>
      </c>
      <c r="N6" s="15">
        <v>50</v>
      </c>
      <c r="O6" s="15">
        <v>50</v>
      </c>
      <c r="P6" s="15">
        <v>50</v>
      </c>
      <c r="Q6" s="15">
        <v>171</v>
      </c>
      <c r="R6" s="12">
        <v>0</v>
      </c>
    </row>
    <row r="7" spans="2:18" x14ac:dyDescent="0.25">
      <c r="B7" s="16"/>
      <c r="C7" t="s">
        <v>13</v>
      </c>
      <c r="D7" s="12">
        <v>20</v>
      </c>
      <c r="E7" s="13"/>
      <c r="L7" s="14" t="s">
        <v>13</v>
      </c>
      <c r="M7" s="12">
        <v>20</v>
      </c>
      <c r="N7" s="12">
        <v>30</v>
      </c>
      <c r="O7" s="12">
        <v>30</v>
      </c>
      <c r="P7" s="12">
        <v>30</v>
      </c>
      <c r="Q7" s="12">
        <v>150</v>
      </c>
      <c r="R7" s="12">
        <v>0</v>
      </c>
    </row>
    <row r="8" spans="2:18" x14ac:dyDescent="0.25">
      <c r="B8" s="17"/>
      <c r="C8" s="18" t="s">
        <v>14</v>
      </c>
      <c r="D8" s="12">
        <v>1.5</v>
      </c>
      <c r="E8" s="13"/>
      <c r="L8" s="14" t="s">
        <v>14</v>
      </c>
      <c r="M8" s="12">
        <v>1.5</v>
      </c>
      <c r="N8" s="12">
        <v>1.6</v>
      </c>
      <c r="O8" s="12">
        <v>1</v>
      </c>
      <c r="P8" s="12">
        <v>25</v>
      </c>
      <c r="Q8" s="12">
        <v>9</v>
      </c>
      <c r="R8" s="12">
        <v>1</v>
      </c>
    </row>
    <row r="9" spans="2:18" x14ac:dyDescent="0.25">
      <c r="B9" s="10" t="s">
        <v>15</v>
      </c>
      <c r="C9" s="19" t="s">
        <v>16</v>
      </c>
      <c r="D9" s="12">
        <v>140</v>
      </c>
      <c r="E9" s="13"/>
      <c r="L9" s="19" t="s">
        <v>16</v>
      </c>
      <c r="M9" s="12">
        <v>140</v>
      </c>
      <c r="N9" s="12">
        <v>85</v>
      </c>
      <c r="O9" s="12">
        <v>85</v>
      </c>
      <c r="P9" s="12">
        <v>245</v>
      </c>
      <c r="Q9" s="12">
        <v>180</v>
      </c>
      <c r="R9" s="12">
        <v>0</v>
      </c>
    </row>
    <row r="10" spans="2:18" x14ac:dyDescent="0.25">
      <c r="B10" s="20"/>
      <c r="C10" s="19" t="s">
        <v>17</v>
      </c>
      <c r="D10" s="12">
        <v>183</v>
      </c>
      <c r="E10" s="13"/>
      <c r="L10" s="19" t="s">
        <v>17</v>
      </c>
      <c r="M10" s="12">
        <v>183</v>
      </c>
      <c r="N10" s="12">
        <v>127</v>
      </c>
      <c r="O10" s="12">
        <v>220</v>
      </c>
      <c r="P10" s="12">
        <v>245</v>
      </c>
      <c r="Q10" s="12">
        <v>180</v>
      </c>
      <c r="R10" s="12">
        <v>0</v>
      </c>
    </row>
    <row r="11" spans="2:18" x14ac:dyDescent="0.25">
      <c r="B11" s="20"/>
      <c r="C11" s="19" t="s">
        <v>18</v>
      </c>
      <c r="D11" s="12">
        <v>140</v>
      </c>
      <c r="E11" s="13"/>
      <c r="L11" s="19" t="s">
        <v>18</v>
      </c>
      <c r="M11" s="12">
        <v>140</v>
      </c>
      <c r="N11" s="12">
        <v>140</v>
      </c>
      <c r="O11" s="12">
        <v>140</v>
      </c>
      <c r="P11" s="12">
        <v>210</v>
      </c>
      <c r="Q11" s="12">
        <v>80</v>
      </c>
      <c r="R11" s="12">
        <v>0</v>
      </c>
    </row>
    <row r="12" spans="2:18" x14ac:dyDescent="0.25">
      <c r="B12" s="17"/>
      <c r="C12" s="19" t="s">
        <v>19</v>
      </c>
      <c r="D12" s="12">
        <v>0.3</v>
      </c>
      <c r="E12" s="13"/>
      <c r="L12" s="19" t="s">
        <v>19</v>
      </c>
      <c r="M12" s="12">
        <v>0.3</v>
      </c>
      <c r="N12" s="12">
        <v>0.3</v>
      </c>
      <c r="O12" s="12">
        <v>0.9</v>
      </c>
      <c r="P12" s="12">
        <v>25</v>
      </c>
      <c r="Q12" s="12">
        <v>9</v>
      </c>
      <c r="R12" s="12">
        <v>1</v>
      </c>
    </row>
    <row r="13" spans="2:18" x14ac:dyDescent="0.25">
      <c r="B13" s="10" t="s">
        <v>20</v>
      </c>
      <c r="C13" s="19" t="s">
        <v>21</v>
      </c>
      <c r="D13" s="12">
        <v>183</v>
      </c>
      <c r="E13" s="13"/>
      <c r="L13" s="19" t="s">
        <v>21</v>
      </c>
      <c r="M13" s="12">
        <v>183</v>
      </c>
      <c r="N13" s="12">
        <v>138</v>
      </c>
      <c r="O13" s="12">
        <v>220</v>
      </c>
      <c r="P13" s="12">
        <v>50</v>
      </c>
      <c r="Q13" s="12">
        <v>171</v>
      </c>
      <c r="R13" s="12">
        <v>0</v>
      </c>
    </row>
    <row r="14" spans="2:18" x14ac:dyDescent="0.25">
      <c r="B14" s="20"/>
      <c r="C14" s="19" t="s">
        <v>22</v>
      </c>
      <c r="D14" s="12">
        <v>33</v>
      </c>
      <c r="E14" s="13"/>
      <c r="L14" s="19" t="s">
        <v>23</v>
      </c>
      <c r="M14" s="12">
        <v>33</v>
      </c>
      <c r="N14" s="12">
        <v>21</v>
      </c>
      <c r="O14" s="12">
        <v>25</v>
      </c>
      <c r="P14" s="12">
        <v>0</v>
      </c>
      <c r="Q14" s="12">
        <v>0</v>
      </c>
      <c r="R14" s="12">
        <v>0</v>
      </c>
    </row>
    <row r="15" spans="2:18" x14ac:dyDescent="0.25">
      <c r="B15" s="20"/>
      <c r="C15" s="19" t="s">
        <v>24</v>
      </c>
      <c r="D15" s="12">
        <v>1.3</v>
      </c>
      <c r="E15" s="13"/>
      <c r="L15" s="19" t="s">
        <v>24</v>
      </c>
      <c r="M15" s="12">
        <v>1.3</v>
      </c>
      <c r="N15" s="12">
        <v>1.3</v>
      </c>
      <c r="O15" s="12">
        <v>1.3</v>
      </c>
      <c r="P15" s="12">
        <v>25</v>
      </c>
      <c r="Q15" s="12">
        <v>9</v>
      </c>
      <c r="R15" s="12">
        <v>1</v>
      </c>
    </row>
    <row r="16" spans="2:18" x14ac:dyDescent="0.25">
      <c r="B16" s="17"/>
      <c r="C16" s="19" t="s">
        <v>25</v>
      </c>
      <c r="D16" s="12">
        <v>60</v>
      </c>
      <c r="E16" s="13"/>
      <c r="L16" s="19" t="s">
        <v>25</v>
      </c>
      <c r="M16" s="12">
        <v>60</v>
      </c>
      <c r="N16" s="12">
        <v>60</v>
      </c>
      <c r="O16" s="12">
        <v>55</v>
      </c>
      <c r="P16" s="12">
        <v>150</v>
      </c>
      <c r="Q16" s="12">
        <v>80</v>
      </c>
      <c r="R16" s="12">
        <v>0</v>
      </c>
    </row>
    <row r="17" spans="2:18" x14ac:dyDescent="0.25">
      <c r="B17" s="10" t="s">
        <v>26</v>
      </c>
      <c r="C17" s="19" t="s">
        <v>27</v>
      </c>
      <c r="D17" s="12">
        <v>1.5</v>
      </c>
      <c r="E17" s="13"/>
      <c r="L17" s="19" t="s">
        <v>27</v>
      </c>
      <c r="M17" s="12">
        <v>1.5</v>
      </c>
      <c r="N17" s="12">
        <v>0.75</v>
      </c>
      <c r="O17" s="12">
        <v>1.3</v>
      </c>
      <c r="P17" s="12">
        <v>25</v>
      </c>
      <c r="Q17" s="12">
        <v>9</v>
      </c>
      <c r="R17" s="12">
        <v>1</v>
      </c>
    </row>
    <row r="18" spans="2:18" x14ac:dyDescent="0.25">
      <c r="B18" s="17"/>
      <c r="C18" s="19" t="s">
        <v>28</v>
      </c>
      <c r="D18" s="12">
        <v>50</v>
      </c>
      <c r="E18" s="13"/>
      <c r="L18" s="19" t="s">
        <v>28</v>
      </c>
      <c r="M18" s="12">
        <v>50</v>
      </c>
      <c r="N18" s="12">
        <v>50</v>
      </c>
      <c r="O18" s="12">
        <v>50</v>
      </c>
      <c r="P18" s="12">
        <v>50</v>
      </c>
      <c r="Q18" s="12">
        <v>171</v>
      </c>
      <c r="R18" s="12">
        <v>0</v>
      </c>
    </row>
    <row r="19" spans="2:18" x14ac:dyDescent="0.25">
      <c r="C19" t="s">
        <v>29</v>
      </c>
    </row>
    <row r="20" spans="2:18" x14ac:dyDescent="0.25">
      <c r="C20" t="s">
        <v>30</v>
      </c>
    </row>
    <row r="24" spans="2:18" ht="28.5" customHeight="1" x14ac:dyDescent="0.25">
      <c r="B24" s="21" t="s">
        <v>3</v>
      </c>
      <c r="C24" s="5" t="s">
        <v>31</v>
      </c>
      <c r="D24" s="22" t="s">
        <v>32</v>
      </c>
    </row>
    <row r="25" spans="2:18" ht="52.5" customHeight="1" x14ac:dyDescent="0.25">
      <c r="B25" s="23" t="s">
        <v>11</v>
      </c>
      <c r="C25" s="24" t="s">
        <v>33</v>
      </c>
      <c r="D25" s="25">
        <f xml:space="preserve"> ( Soak_Start_Temp - Preheat_Start_Temp ) / Preheat_Heat_Rate + Preheat_Start_Temp_Dwell_Time</f>
        <v>80</v>
      </c>
    </row>
    <row r="26" spans="2:18" ht="33.75" customHeight="1" x14ac:dyDescent="0.25">
      <c r="B26" s="26" t="s">
        <v>15</v>
      </c>
      <c r="C26" s="27" t="s">
        <v>34</v>
      </c>
      <c r="D26" s="28">
        <f xml:space="preserve"> Preheat_End_Time + Soak_Dwell_Time</f>
        <v>220</v>
      </c>
    </row>
    <row r="27" spans="2:18" x14ac:dyDescent="0.25">
      <c r="B27" s="29"/>
      <c r="D27" s="30"/>
    </row>
    <row r="28" spans="2:18" ht="70.5" customHeight="1" x14ac:dyDescent="0.25">
      <c r="B28" s="29"/>
      <c r="C28" s="31" t="s">
        <v>35</v>
      </c>
      <c r="D28" s="30"/>
    </row>
    <row r="29" spans="2:18" x14ac:dyDescent="0.25">
      <c r="B29" s="29"/>
      <c r="C29" s="32">
        <f>MIN( Soak_End_Target_Temp, Soak_Start_Temp + ( Soak_Heating_Rate * Soak_Dwell_Time ) )</f>
        <v>182</v>
      </c>
      <c r="D29" s="30"/>
    </row>
    <row r="30" spans="2:18" x14ac:dyDescent="0.25">
      <c r="B30" s="29"/>
      <c r="D30" s="30"/>
      <c r="J30">
        <f>F30+I30</f>
        <v>0</v>
      </c>
    </row>
    <row r="31" spans="2:18" ht="63" customHeight="1" x14ac:dyDescent="0.25">
      <c r="B31" s="23" t="s">
        <v>20</v>
      </c>
      <c r="C31" s="33" t="s">
        <v>36</v>
      </c>
      <c r="D31" s="25">
        <f>Soak_End_Time + ( Solder_Melt_Temp - Soak_End_Temp ) / (Reflow_Heating_Rate ) + Reflow_Dwell_Time_Above_Melt_Temp</f>
        <v>280.76923076923077</v>
      </c>
    </row>
    <row r="32" spans="2:18" ht="66.75" customHeight="1" x14ac:dyDescent="0.25">
      <c r="B32" s="26" t="s">
        <v>26</v>
      </c>
      <c r="C32" s="27" t="s">
        <v>37</v>
      </c>
      <c r="D32" s="28">
        <f xml:space="preserve"> Reflow_End_Time + (Solder_Melt_Temp - Cooldown_End_Temp ) / Cooldown_Rate</f>
        <v>369.43589743589746</v>
      </c>
    </row>
    <row r="35" spans="2:14" ht="30.75" customHeight="1" x14ac:dyDescent="0.25">
      <c r="B35" s="21" t="s">
        <v>3</v>
      </c>
      <c r="C35" s="5" t="s">
        <v>38</v>
      </c>
    </row>
    <row r="36" spans="2:14" ht="111" customHeight="1" x14ac:dyDescent="0.25">
      <c r="B36" s="23" t="s">
        <v>11</v>
      </c>
      <c r="C36" s="31" t="s">
        <v>39</v>
      </c>
    </row>
    <row r="37" spans="2:14" ht="78.75" customHeight="1" x14ac:dyDescent="0.25">
      <c r="B37" s="23" t="s">
        <v>15</v>
      </c>
      <c r="C37" s="31" t="s">
        <v>40</v>
      </c>
    </row>
    <row r="38" spans="2:14" ht="124.5" customHeight="1" x14ac:dyDescent="0.25">
      <c r="B38" s="34" t="s">
        <v>20</v>
      </c>
      <c r="C38" s="31" t="s">
        <v>41</v>
      </c>
    </row>
    <row r="39" spans="2:14" ht="108.75" customHeight="1" x14ac:dyDescent="0.25">
      <c r="B39" s="26" t="s">
        <v>26</v>
      </c>
      <c r="C39" s="27" t="s">
        <v>42</v>
      </c>
    </row>
    <row r="41" spans="2:14" ht="26.25" customHeight="1" x14ac:dyDescent="0.25">
      <c r="E41" s="21" t="s">
        <v>3</v>
      </c>
      <c r="F41" s="5" t="s">
        <v>43</v>
      </c>
      <c r="G41" s="5" t="s">
        <v>44</v>
      </c>
      <c r="H41" s="35"/>
      <c r="I41" s="35" t="s">
        <v>45</v>
      </c>
      <c r="J41" s="35" t="s">
        <v>46</v>
      </c>
      <c r="K41" s="35" t="s">
        <v>7</v>
      </c>
      <c r="L41" s="35" t="s">
        <v>47</v>
      </c>
      <c r="M41" s="35" t="s">
        <v>48</v>
      </c>
      <c r="N41" s="35" t="s">
        <v>49</v>
      </c>
    </row>
    <row r="42" spans="2:14" x14ac:dyDescent="0.25">
      <c r="E42" s="12" t="str">
        <f t="shared" ref="E42:E89" si="0">IF(F42&lt;=Preheat_End_Time,"Preheat",IF(F42&lt;=Soak_End_Time,"Soak",IF(F42&lt;=Reflow_End_Time,"Reflow",IF(F42&lt;=Cooldown_End_Time,"Cooldown","-"))))</f>
        <v>Preheat</v>
      </c>
      <c r="F42" s="12">
        <v>0</v>
      </c>
      <c r="G42" s="14">
        <f t="shared" ref="G42:G89" si="1" xml:space="preserve"> IF( F42 &lt;= Preheat_Start_Temp_Dwell_Time,
  Preheat_Start_Temp,
IF( F42 &lt;= Preheat_End_Time,
  MIN( G41 + ( Preheat_Heat_Rate * 10 ), Soak_Start_Temp ),
IF( F42 &lt;= Soak_End_Time,
  MIN( G41 + ( Soak_Heating_Rate * 10 ),Soak_End_Target_Temp ),
IF( F42 &lt;=  Reflow_End_Time - ( Melt_Temp_Overshoot_Delta /  Reflow_Heating_Rate ),
  MIN( G41 + ( Reflow_Heating_Rate * 10 ), Solder_Melt_Temp + Melt_Temp_Overshoot_Delta ),
IF( F42 &lt;= Reflow_End_Time,
  G41 - ( Reflow_Heating_Rate * 10 ),
IF( F42 &lt;= Cooldown_End_Time,
  MAX( G41 - ( Cooldown_Rate * 10 ), Cooldown_End_Temp ),
  0
))))))</f>
        <v>50</v>
      </c>
      <c r="I42">
        <v>50</v>
      </c>
      <c r="J42">
        <v>50</v>
      </c>
      <c r="K42">
        <v>50</v>
      </c>
      <c r="L42">
        <v>50</v>
      </c>
      <c r="M42">
        <v>171</v>
      </c>
      <c r="N42">
        <v>0</v>
      </c>
    </row>
    <row r="43" spans="2:14" x14ac:dyDescent="0.25">
      <c r="E43" s="12" t="str">
        <f t="shared" si="0"/>
        <v>Preheat</v>
      </c>
      <c r="F43" s="12">
        <v>10</v>
      </c>
      <c r="G43" s="14">
        <f t="shared" si="1"/>
        <v>50</v>
      </c>
      <c r="I43">
        <v>50</v>
      </c>
      <c r="J43">
        <v>50</v>
      </c>
      <c r="K43">
        <v>50</v>
      </c>
      <c r="L43">
        <v>50</v>
      </c>
      <c r="M43">
        <v>171</v>
      </c>
      <c r="N43">
        <v>0</v>
      </c>
    </row>
    <row r="44" spans="2:14" x14ac:dyDescent="0.25">
      <c r="E44" s="12" t="str">
        <f t="shared" si="0"/>
        <v>Preheat</v>
      </c>
      <c r="F44" s="12">
        <v>20</v>
      </c>
      <c r="G44" s="14">
        <f t="shared" si="1"/>
        <v>50</v>
      </c>
      <c r="I44">
        <v>50</v>
      </c>
      <c r="J44">
        <v>50</v>
      </c>
      <c r="K44">
        <v>50</v>
      </c>
      <c r="L44">
        <v>50</v>
      </c>
      <c r="M44">
        <v>171</v>
      </c>
      <c r="N44">
        <v>0</v>
      </c>
    </row>
    <row r="45" spans="2:14" x14ac:dyDescent="0.25">
      <c r="E45" s="12" t="str">
        <f t="shared" si="0"/>
        <v>Preheat</v>
      </c>
      <c r="F45" s="12">
        <v>30</v>
      </c>
      <c r="G45" s="14">
        <f t="shared" si="1"/>
        <v>65</v>
      </c>
      <c r="I45">
        <v>60</v>
      </c>
      <c r="J45">
        <v>50</v>
      </c>
      <c r="K45">
        <v>50</v>
      </c>
      <c r="L45">
        <v>50</v>
      </c>
      <c r="M45">
        <v>171</v>
      </c>
      <c r="N45">
        <v>0</v>
      </c>
    </row>
    <row r="46" spans="2:14" x14ac:dyDescent="0.25">
      <c r="E46" s="12" t="str">
        <f t="shared" si="0"/>
        <v>Preheat</v>
      </c>
      <c r="F46" s="12">
        <v>40</v>
      </c>
      <c r="G46" s="14">
        <f t="shared" si="1"/>
        <v>80</v>
      </c>
      <c r="I46">
        <v>73</v>
      </c>
      <c r="J46">
        <v>55</v>
      </c>
      <c r="K46">
        <v>60</v>
      </c>
      <c r="L46">
        <v>245</v>
      </c>
      <c r="M46">
        <v>171</v>
      </c>
      <c r="N46">
        <v>0</v>
      </c>
    </row>
    <row r="47" spans="2:14" x14ac:dyDescent="0.25">
      <c r="E47" s="12" t="str">
        <f t="shared" si="0"/>
        <v>Preheat</v>
      </c>
      <c r="F47" s="12">
        <v>50</v>
      </c>
      <c r="G47" s="14">
        <f t="shared" si="1"/>
        <v>95</v>
      </c>
      <c r="I47">
        <v>86</v>
      </c>
      <c r="J47">
        <v>70</v>
      </c>
      <c r="K47">
        <v>70</v>
      </c>
      <c r="L47">
        <v>245</v>
      </c>
      <c r="M47">
        <v>171</v>
      </c>
      <c r="N47">
        <v>0</v>
      </c>
    </row>
    <row r="48" spans="2:14" x14ac:dyDescent="0.25">
      <c r="E48" s="12" t="str">
        <f t="shared" si="0"/>
        <v>Preheat</v>
      </c>
      <c r="F48" s="12">
        <v>60</v>
      </c>
      <c r="G48" s="14">
        <f t="shared" si="1"/>
        <v>110</v>
      </c>
      <c r="I48">
        <v>100</v>
      </c>
      <c r="J48">
        <v>85</v>
      </c>
      <c r="K48">
        <v>80</v>
      </c>
      <c r="L48">
        <v>245</v>
      </c>
      <c r="M48">
        <v>171</v>
      </c>
      <c r="N48">
        <v>0</v>
      </c>
    </row>
    <row r="49" spans="5:14" x14ac:dyDescent="0.25">
      <c r="E49" s="12" t="str">
        <f t="shared" si="0"/>
        <v>Preheat</v>
      </c>
      <c r="F49" s="12">
        <v>70</v>
      </c>
      <c r="G49" s="14">
        <f t="shared" si="1"/>
        <v>125</v>
      </c>
      <c r="I49">
        <v>113</v>
      </c>
      <c r="J49">
        <v>90</v>
      </c>
      <c r="K49">
        <v>90</v>
      </c>
      <c r="L49">
        <v>245</v>
      </c>
      <c r="M49">
        <v>171</v>
      </c>
      <c r="N49">
        <v>0</v>
      </c>
    </row>
    <row r="50" spans="5:14" x14ac:dyDescent="0.25">
      <c r="E50" s="12" t="str">
        <f t="shared" si="0"/>
        <v>Preheat</v>
      </c>
      <c r="F50" s="12">
        <v>80</v>
      </c>
      <c r="G50" s="14">
        <f t="shared" si="1"/>
        <v>140</v>
      </c>
      <c r="I50">
        <v>126</v>
      </c>
      <c r="J50">
        <v>95</v>
      </c>
      <c r="K50">
        <v>100</v>
      </c>
      <c r="L50">
        <v>245</v>
      </c>
      <c r="M50">
        <v>171</v>
      </c>
      <c r="N50">
        <v>0</v>
      </c>
    </row>
    <row r="51" spans="5:14" x14ac:dyDescent="0.25">
      <c r="E51" s="12" t="str">
        <f t="shared" si="0"/>
        <v>Soak</v>
      </c>
      <c r="F51" s="12">
        <v>90</v>
      </c>
      <c r="G51" s="14">
        <f t="shared" si="1"/>
        <v>143</v>
      </c>
      <c r="I51">
        <v>140</v>
      </c>
      <c r="J51">
        <v>100</v>
      </c>
      <c r="K51">
        <v>110</v>
      </c>
      <c r="L51">
        <v>245</v>
      </c>
      <c r="M51">
        <v>171</v>
      </c>
      <c r="N51">
        <v>0</v>
      </c>
    </row>
    <row r="52" spans="5:14" x14ac:dyDescent="0.25">
      <c r="E52" s="12" t="str">
        <f t="shared" si="0"/>
        <v>Soak</v>
      </c>
      <c r="F52" s="12">
        <v>100</v>
      </c>
      <c r="G52" s="14">
        <f t="shared" si="1"/>
        <v>146</v>
      </c>
      <c r="I52">
        <v>143</v>
      </c>
      <c r="J52">
        <v>102</v>
      </c>
      <c r="K52">
        <v>120</v>
      </c>
      <c r="L52">
        <v>245</v>
      </c>
      <c r="M52">
        <v>171</v>
      </c>
      <c r="N52">
        <v>0</v>
      </c>
    </row>
    <row r="53" spans="5:14" x14ac:dyDescent="0.25">
      <c r="E53" s="12" t="str">
        <f t="shared" si="0"/>
        <v>Soak</v>
      </c>
      <c r="F53" s="12">
        <v>110</v>
      </c>
      <c r="G53" s="14">
        <f t="shared" si="1"/>
        <v>149</v>
      </c>
      <c r="I53">
        <v>147</v>
      </c>
      <c r="J53">
        <v>105</v>
      </c>
      <c r="K53">
        <v>130</v>
      </c>
      <c r="L53">
        <v>245</v>
      </c>
      <c r="M53">
        <v>171</v>
      </c>
      <c r="N53">
        <v>0</v>
      </c>
    </row>
    <row r="54" spans="5:14" x14ac:dyDescent="0.25">
      <c r="E54" s="12" t="str">
        <f t="shared" si="0"/>
        <v>Soak</v>
      </c>
      <c r="F54" s="12">
        <v>120</v>
      </c>
      <c r="G54" s="14">
        <f t="shared" si="1"/>
        <v>152</v>
      </c>
      <c r="I54">
        <v>150</v>
      </c>
      <c r="J54">
        <v>107</v>
      </c>
      <c r="K54">
        <v>140</v>
      </c>
      <c r="L54">
        <v>245</v>
      </c>
      <c r="M54">
        <v>171</v>
      </c>
      <c r="N54">
        <v>0</v>
      </c>
    </row>
    <row r="55" spans="5:14" x14ac:dyDescent="0.25">
      <c r="E55" s="12" t="str">
        <f t="shared" si="0"/>
        <v>Soak</v>
      </c>
      <c r="F55" s="12">
        <v>130</v>
      </c>
      <c r="G55" s="14">
        <f t="shared" si="1"/>
        <v>155</v>
      </c>
      <c r="I55">
        <v>154</v>
      </c>
      <c r="J55">
        <v>110</v>
      </c>
      <c r="K55">
        <v>149</v>
      </c>
      <c r="L55">
        <v>245</v>
      </c>
      <c r="M55">
        <v>171</v>
      </c>
      <c r="N55">
        <v>0</v>
      </c>
    </row>
    <row r="56" spans="5:14" x14ac:dyDescent="0.25">
      <c r="E56" s="12" t="str">
        <f t="shared" si="0"/>
        <v>Soak</v>
      </c>
      <c r="F56" s="12">
        <v>140</v>
      </c>
      <c r="G56" s="14">
        <f t="shared" si="1"/>
        <v>158</v>
      </c>
      <c r="I56">
        <v>157</v>
      </c>
      <c r="J56">
        <v>112</v>
      </c>
      <c r="K56">
        <v>158</v>
      </c>
      <c r="L56">
        <v>245</v>
      </c>
      <c r="M56">
        <v>171</v>
      </c>
      <c r="N56">
        <v>0</v>
      </c>
    </row>
    <row r="57" spans="5:14" x14ac:dyDescent="0.25">
      <c r="E57" s="12" t="str">
        <f t="shared" si="0"/>
        <v>Soak</v>
      </c>
      <c r="F57" s="12">
        <v>150</v>
      </c>
      <c r="G57" s="14">
        <f t="shared" si="1"/>
        <v>161</v>
      </c>
      <c r="I57">
        <v>161</v>
      </c>
      <c r="J57">
        <v>115</v>
      </c>
      <c r="K57">
        <v>166</v>
      </c>
      <c r="L57">
        <v>245</v>
      </c>
      <c r="M57">
        <v>171</v>
      </c>
      <c r="N57">
        <v>0</v>
      </c>
    </row>
    <row r="58" spans="5:14" x14ac:dyDescent="0.25">
      <c r="E58" s="12" t="str">
        <f t="shared" si="0"/>
        <v>Soak</v>
      </c>
      <c r="F58" s="12">
        <v>160</v>
      </c>
      <c r="G58" s="14">
        <f t="shared" si="1"/>
        <v>164</v>
      </c>
      <c r="I58">
        <v>164</v>
      </c>
      <c r="J58">
        <v>117</v>
      </c>
      <c r="K58">
        <v>175</v>
      </c>
      <c r="L58">
        <v>245</v>
      </c>
      <c r="M58">
        <v>180</v>
      </c>
      <c r="N58">
        <v>0</v>
      </c>
    </row>
    <row r="59" spans="5:14" x14ac:dyDescent="0.25">
      <c r="E59" s="12" t="str">
        <f t="shared" si="0"/>
        <v>Soak</v>
      </c>
      <c r="F59" s="12">
        <v>170</v>
      </c>
      <c r="G59" s="14">
        <f t="shared" si="1"/>
        <v>167</v>
      </c>
      <c r="I59">
        <v>168</v>
      </c>
      <c r="J59">
        <v>120</v>
      </c>
      <c r="K59">
        <v>184</v>
      </c>
      <c r="L59">
        <v>245</v>
      </c>
      <c r="M59">
        <v>180</v>
      </c>
      <c r="N59">
        <v>0</v>
      </c>
    </row>
    <row r="60" spans="5:14" x14ac:dyDescent="0.25">
      <c r="E60" s="12" t="str">
        <f t="shared" si="0"/>
        <v>Soak</v>
      </c>
      <c r="F60" s="12">
        <v>180</v>
      </c>
      <c r="G60" s="14">
        <f t="shared" si="1"/>
        <v>170</v>
      </c>
      <c r="I60">
        <v>171</v>
      </c>
      <c r="J60">
        <v>122</v>
      </c>
      <c r="K60">
        <v>193</v>
      </c>
      <c r="L60">
        <v>245</v>
      </c>
      <c r="M60">
        <v>180</v>
      </c>
      <c r="N60">
        <v>0</v>
      </c>
    </row>
    <row r="61" spans="5:14" x14ac:dyDescent="0.25">
      <c r="E61" s="12" t="str">
        <f t="shared" si="0"/>
        <v>Soak</v>
      </c>
      <c r="F61" s="12">
        <v>190</v>
      </c>
      <c r="G61" s="14">
        <f t="shared" si="1"/>
        <v>173</v>
      </c>
      <c r="I61">
        <v>175</v>
      </c>
      <c r="J61">
        <v>127</v>
      </c>
      <c r="K61">
        <v>201</v>
      </c>
      <c r="L61">
        <v>245</v>
      </c>
      <c r="M61">
        <v>180</v>
      </c>
      <c r="N61">
        <v>0</v>
      </c>
    </row>
    <row r="62" spans="5:14" x14ac:dyDescent="0.25">
      <c r="E62" s="12" t="str">
        <f t="shared" si="0"/>
        <v>Soak</v>
      </c>
      <c r="F62" s="12">
        <v>200</v>
      </c>
      <c r="G62" s="14">
        <f t="shared" si="1"/>
        <v>176</v>
      </c>
      <c r="I62">
        <v>179</v>
      </c>
      <c r="J62">
        <v>132</v>
      </c>
      <c r="K62">
        <v>210</v>
      </c>
      <c r="L62">
        <v>245</v>
      </c>
      <c r="M62">
        <v>180</v>
      </c>
      <c r="N62">
        <v>0</v>
      </c>
    </row>
    <row r="63" spans="5:14" x14ac:dyDescent="0.25">
      <c r="E63" s="12" t="str">
        <f t="shared" si="0"/>
        <v>Soak</v>
      </c>
      <c r="F63" s="12">
        <v>210</v>
      </c>
      <c r="G63" s="14">
        <f t="shared" si="1"/>
        <v>179</v>
      </c>
      <c r="I63">
        <v>183</v>
      </c>
      <c r="J63">
        <v>138</v>
      </c>
      <c r="K63">
        <v>219</v>
      </c>
      <c r="L63">
        <v>245</v>
      </c>
      <c r="M63">
        <v>180</v>
      </c>
      <c r="N63">
        <v>0</v>
      </c>
    </row>
    <row r="64" spans="5:14" x14ac:dyDescent="0.25">
      <c r="E64" s="12" t="str">
        <f t="shared" si="0"/>
        <v>Soak</v>
      </c>
      <c r="F64" s="12">
        <v>220</v>
      </c>
      <c r="G64" s="14">
        <f t="shared" si="1"/>
        <v>182</v>
      </c>
      <c r="I64">
        <v>195</v>
      </c>
      <c r="J64">
        <v>148</v>
      </c>
      <c r="K64">
        <v>230</v>
      </c>
      <c r="L64">
        <v>245</v>
      </c>
      <c r="M64">
        <v>180</v>
      </c>
      <c r="N64">
        <v>0</v>
      </c>
    </row>
    <row r="65" spans="5:14" x14ac:dyDescent="0.25">
      <c r="E65" s="12" t="str">
        <f t="shared" si="0"/>
        <v>Reflow</v>
      </c>
      <c r="F65" s="12">
        <v>230</v>
      </c>
      <c r="G65" s="14">
        <f t="shared" si="1"/>
        <v>195</v>
      </c>
      <c r="I65">
        <v>207</v>
      </c>
      <c r="J65">
        <v>158</v>
      </c>
      <c r="K65">
        <v>240</v>
      </c>
      <c r="L65">
        <v>245</v>
      </c>
      <c r="M65">
        <v>180</v>
      </c>
      <c r="N65">
        <v>0</v>
      </c>
    </row>
    <row r="66" spans="5:14" x14ac:dyDescent="0.25">
      <c r="E66" s="12" t="str">
        <f t="shared" si="0"/>
        <v>Reflow</v>
      </c>
      <c r="F66" s="12">
        <v>240</v>
      </c>
      <c r="G66" s="14">
        <f t="shared" si="1"/>
        <v>208</v>
      </c>
      <c r="I66">
        <v>215</v>
      </c>
      <c r="J66">
        <v>160</v>
      </c>
      <c r="K66">
        <v>245</v>
      </c>
      <c r="L66">
        <v>245</v>
      </c>
      <c r="M66">
        <v>171</v>
      </c>
      <c r="N66">
        <v>0</v>
      </c>
    </row>
    <row r="67" spans="5:14" x14ac:dyDescent="0.25">
      <c r="E67" s="12" t="str">
        <f t="shared" si="0"/>
        <v>Reflow</v>
      </c>
      <c r="F67" s="12">
        <v>250</v>
      </c>
      <c r="G67" s="14">
        <f t="shared" si="1"/>
        <v>216</v>
      </c>
      <c r="I67">
        <v>207</v>
      </c>
      <c r="J67">
        <v>158</v>
      </c>
      <c r="K67">
        <v>240</v>
      </c>
      <c r="L67">
        <v>50</v>
      </c>
      <c r="M67">
        <v>171</v>
      </c>
      <c r="N67">
        <v>0</v>
      </c>
    </row>
    <row r="68" spans="5:14" x14ac:dyDescent="0.25">
      <c r="E68" s="12" t="str">
        <f t="shared" si="0"/>
        <v>Reflow</v>
      </c>
      <c r="F68" s="12">
        <v>260</v>
      </c>
      <c r="G68" s="14">
        <f t="shared" si="1"/>
        <v>203</v>
      </c>
      <c r="I68">
        <v>195</v>
      </c>
      <c r="J68">
        <v>148</v>
      </c>
      <c r="K68">
        <v>230</v>
      </c>
      <c r="L68">
        <v>50</v>
      </c>
      <c r="M68">
        <v>171</v>
      </c>
      <c r="N68">
        <v>0</v>
      </c>
    </row>
    <row r="69" spans="5:14" x14ac:dyDescent="0.25">
      <c r="E69" s="12" t="str">
        <f t="shared" si="0"/>
        <v>Reflow</v>
      </c>
      <c r="F69" s="12">
        <v>270</v>
      </c>
      <c r="G69" s="14">
        <f t="shared" si="1"/>
        <v>190</v>
      </c>
      <c r="I69">
        <v>183</v>
      </c>
      <c r="J69">
        <v>138</v>
      </c>
      <c r="K69">
        <v>219</v>
      </c>
      <c r="L69">
        <v>50</v>
      </c>
      <c r="M69">
        <v>171</v>
      </c>
      <c r="N69">
        <v>0</v>
      </c>
    </row>
    <row r="70" spans="5:14" x14ac:dyDescent="0.25">
      <c r="E70" s="12" t="str">
        <f t="shared" si="0"/>
        <v>Reflow</v>
      </c>
      <c r="F70" s="12">
        <v>280</v>
      </c>
      <c r="G70" s="14">
        <f t="shared" si="1"/>
        <v>177</v>
      </c>
      <c r="I70">
        <v>168</v>
      </c>
      <c r="J70">
        <v>130</v>
      </c>
      <c r="K70">
        <v>212</v>
      </c>
      <c r="L70">
        <v>50</v>
      </c>
      <c r="M70">
        <v>171</v>
      </c>
      <c r="N70">
        <v>0</v>
      </c>
    </row>
    <row r="71" spans="5:14" x14ac:dyDescent="0.25">
      <c r="E71" s="12" t="str">
        <f t="shared" si="0"/>
        <v>Cooldown</v>
      </c>
      <c r="F71" s="12">
        <v>290</v>
      </c>
      <c r="G71" s="14">
        <f t="shared" si="1"/>
        <v>162</v>
      </c>
      <c r="I71">
        <v>154</v>
      </c>
      <c r="J71">
        <v>122</v>
      </c>
      <c r="K71">
        <v>205</v>
      </c>
      <c r="L71">
        <v>50</v>
      </c>
      <c r="M71">
        <v>171</v>
      </c>
      <c r="N71">
        <v>0</v>
      </c>
    </row>
    <row r="72" spans="5:14" x14ac:dyDescent="0.25">
      <c r="E72" s="12" t="str">
        <f t="shared" si="0"/>
        <v>Cooldown</v>
      </c>
      <c r="F72" s="12">
        <v>300</v>
      </c>
      <c r="G72" s="14">
        <f t="shared" si="1"/>
        <v>147</v>
      </c>
      <c r="I72">
        <v>140</v>
      </c>
      <c r="J72">
        <v>114</v>
      </c>
      <c r="K72">
        <v>198</v>
      </c>
      <c r="L72">
        <v>50</v>
      </c>
      <c r="M72">
        <v>171</v>
      </c>
      <c r="N72">
        <v>0</v>
      </c>
    </row>
    <row r="73" spans="5:14" x14ac:dyDescent="0.25">
      <c r="E73" s="12" t="str">
        <f t="shared" si="0"/>
        <v>Cooldown</v>
      </c>
      <c r="F73" s="12">
        <v>310</v>
      </c>
      <c r="G73" s="14">
        <f t="shared" si="1"/>
        <v>132</v>
      </c>
      <c r="I73">
        <v>125</v>
      </c>
      <c r="J73">
        <v>106</v>
      </c>
      <c r="K73">
        <v>191</v>
      </c>
      <c r="L73">
        <v>50</v>
      </c>
      <c r="M73">
        <v>171</v>
      </c>
      <c r="N73">
        <v>0</v>
      </c>
    </row>
    <row r="74" spans="5:14" x14ac:dyDescent="0.25">
      <c r="E74" s="12" t="str">
        <f t="shared" si="0"/>
        <v>Cooldown</v>
      </c>
      <c r="F74" s="12">
        <v>320</v>
      </c>
      <c r="G74" s="14">
        <f t="shared" si="1"/>
        <v>117</v>
      </c>
      <c r="I74">
        <v>111</v>
      </c>
      <c r="J74">
        <v>98</v>
      </c>
      <c r="K74">
        <v>184</v>
      </c>
      <c r="L74">
        <v>50</v>
      </c>
      <c r="M74">
        <v>0</v>
      </c>
      <c r="N74">
        <v>0</v>
      </c>
    </row>
    <row r="75" spans="5:14" x14ac:dyDescent="0.25">
      <c r="E75" s="12" t="str">
        <f t="shared" si="0"/>
        <v>Cooldown</v>
      </c>
      <c r="F75" s="12">
        <v>330</v>
      </c>
      <c r="G75" s="14">
        <f t="shared" si="1"/>
        <v>102</v>
      </c>
      <c r="I75">
        <v>97</v>
      </c>
      <c r="J75">
        <v>90</v>
      </c>
      <c r="K75">
        <v>177</v>
      </c>
      <c r="L75">
        <v>50</v>
      </c>
      <c r="M75">
        <v>0</v>
      </c>
      <c r="N75">
        <v>0</v>
      </c>
    </row>
    <row r="76" spans="5:14" x14ac:dyDescent="0.25">
      <c r="E76" s="12" t="str">
        <f t="shared" si="0"/>
        <v>Cooldown</v>
      </c>
      <c r="F76" s="12">
        <v>340</v>
      </c>
      <c r="G76" s="14">
        <f t="shared" si="1"/>
        <v>87</v>
      </c>
      <c r="I76">
        <v>82</v>
      </c>
      <c r="J76">
        <v>82</v>
      </c>
      <c r="K76">
        <v>157</v>
      </c>
      <c r="L76">
        <v>50</v>
      </c>
      <c r="M76">
        <v>0</v>
      </c>
      <c r="N76">
        <v>0</v>
      </c>
    </row>
    <row r="77" spans="5:14" x14ac:dyDescent="0.25">
      <c r="E77" s="12" t="str">
        <f t="shared" si="0"/>
        <v>Cooldown</v>
      </c>
      <c r="F77" s="12">
        <v>350</v>
      </c>
      <c r="G77" s="14">
        <f t="shared" si="1"/>
        <v>72</v>
      </c>
      <c r="I77">
        <v>68</v>
      </c>
      <c r="J77">
        <v>74</v>
      </c>
      <c r="K77">
        <v>137</v>
      </c>
      <c r="L77">
        <v>50</v>
      </c>
      <c r="M77">
        <v>0</v>
      </c>
      <c r="N77">
        <v>0</v>
      </c>
    </row>
    <row r="78" spans="5:14" x14ac:dyDescent="0.25">
      <c r="E78" s="12" t="str">
        <f t="shared" si="0"/>
        <v>Cooldown</v>
      </c>
      <c r="F78" s="12">
        <v>360</v>
      </c>
      <c r="G78" s="14">
        <f t="shared" si="1"/>
        <v>57</v>
      </c>
      <c r="I78">
        <v>54</v>
      </c>
      <c r="J78">
        <v>66</v>
      </c>
      <c r="K78">
        <v>117</v>
      </c>
      <c r="L78">
        <v>50</v>
      </c>
      <c r="M78">
        <v>0</v>
      </c>
      <c r="N78">
        <v>0</v>
      </c>
    </row>
    <row r="79" spans="5:14" x14ac:dyDescent="0.25">
      <c r="E79" s="12" t="str">
        <f t="shared" si="0"/>
        <v>-</v>
      </c>
      <c r="F79" s="12">
        <v>370</v>
      </c>
      <c r="G79" s="14">
        <f t="shared" si="1"/>
        <v>0</v>
      </c>
      <c r="I79">
        <v>0</v>
      </c>
      <c r="J79">
        <v>58</v>
      </c>
      <c r="K79">
        <v>97</v>
      </c>
      <c r="L79">
        <v>50</v>
      </c>
      <c r="M79">
        <v>0</v>
      </c>
      <c r="N79">
        <v>0</v>
      </c>
    </row>
    <row r="80" spans="5:14" x14ac:dyDescent="0.25">
      <c r="E80" s="12" t="str">
        <f t="shared" si="0"/>
        <v>-</v>
      </c>
      <c r="F80" s="12">
        <v>380</v>
      </c>
      <c r="G80" s="14">
        <f t="shared" si="1"/>
        <v>0</v>
      </c>
      <c r="I80">
        <v>0</v>
      </c>
      <c r="J80">
        <v>0</v>
      </c>
      <c r="K80">
        <v>77</v>
      </c>
      <c r="L80">
        <v>50</v>
      </c>
      <c r="M80">
        <v>0</v>
      </c>
      <c r="N80">
        <v>0</v>
      </c>
    </row>
    <row r="81" spans="5:14" x14ac:dyDescent="0.25">
      <c r="E81" s="12" t="str">
        <f t="shared" si="0"/>
        <v>-</v>
      </c>
      <c r="F81" s="12">
        <v>390</v>
      </c>
      <c r="G81" s="14">
        <f t="shared" si="1"/>
        <v>0</v>
      </c>
      <c r="I81">
        <v>0</v>
      </c>
      <c r="J81">
        <v>0</v>
      </c>
      <c r="K81">
        <v>57</v>
      </c>
      <c r="L81">
        <v>50</v>
      </c>
      <c r="M81">
        <v>0</v>
      </c>
      <c r="N81">
        <v>0</v>
      </c>
    </row>
    <row r="82" spans="5:14" x14ac:dyDescent="0.25">
      <c r="E82" s="12" t="str">
        <f t="shared" si="0"/>
        <v>-</v>
      </c>
      <c r="F82" s="12">
        <v>400</v>
      </c>
      <c r="G82" s="14">
        <f t="shared" si="1"/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5:14" x14ac:dyDescent="0.25">
      <c r="E83" s="12" t="str">
        <f t="shared" si="0"/>
        <v>-</v>
      </c>
      <c r="F83" s="12">
        <v>410</v>
      </c>
      <c r="G83" s="14">
        <f t="shared" si="1"/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5:14" x14ac:dyDescent="0.25">
      <c r="E84" s="12" t="str">
        <f t="shared" si="0"/>
        <v>-</v>
      </c>
      <c r="F84" s="12">
        <v>420</v>
      </c>
      <c r="G84" s="14">
        <f t="shared" si="1"/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5:14" x14ac:dyDescent="0.25">
      <c r="E85" s="12" t="str">
        <f t="shared" si="0"/>
        <v>-</v>
      </c>
      <c r="F85" s="12">
        <v>430</v>
      </c>
      <c r="G85" s="14">
        <f t="shared" si="1"/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5:14" x14ac:dyDescent="0.25">
      <c r="E86" s="12" t="str">
        <f t="shared" si="0"/>
        <v>-</v>
      </c>
      <c r="F86" s="12">
        <v>440</v>
      </c>
      <c r="G86" s="14">
        <f t="shared" si="1"/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5:14" x14ac:dyDescent="0.25">
      <c r="E87" s="12" t="str">
        <f t="shared" si="0"/>
        <v>-</v>
      </c>
      <c r="F87" s="12">
        <v>450</v>
      </c>
      <c r="G87" s="14">
        <f t="shared" si="1"/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5:14" x14ac:dyDescent="0.25">
      <c r="E88" s="12" t="str">
        <f t="shared" si="0"/>
        <v>-</v>
      </c>
      <c r="F88" s="12">
        <v>460</v>
      </c>
      <c r="G88" s="14">
        <f t="shared" si="1"/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5:14" x14ac:dyDescent="0.25">
      <c r="E89" s="12" t="str">
        <f t="shared" si="0"/>
        <v>-</v>
      </c>
      <c r="F89" s="12">
        <v>470</v>
      </c>
      <c r="G89" s="14">
        <f t="shared" si="1"/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</sheetData>
  <mergeCells count="1">
    <mergeCell ref="M4:R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62258-E4F4-4819-AE66-7D63F044103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20</vt:i4>
      </vt:variant>
    </vt:vector>
  </HeadingPairs>
  <TitlesOfParts>
    <vt:vector size="22" baseType="lpstr">
      <vt:lpstr>Profile Calculator</vt:lpstr>
      <vt:lpstr>Sheet1</vt:lpstr>
      <vt:lpstr>Cooldown_End_Temp</vt:lpstr>
      <vt:lpstr>Cooldown_End_Time</vt:lpstr>
      <vt:lpstr>Cooldown_Rate</vt:lpstr>
      <vt:lpstr>Melt_Temp_Overshoot_Delta</vt:lpstr>
      <vt:lpstr>Melt_Temp_Overshoot_Delta___deg_C</vt:lpstr>
      <vt:lpstr>Overshoot_Melt_Temp_Delta</vt:lpstr>
      <vt:lpstr>Preheat_End_Time</vt:lpstr>
      <vt:lpstr>Preheat_Heat_Rate</vt:lpstr>
      <vt:lpstr>Preheat_Start_Temp</vt:lpstr>
      <vt:lpstr>Preheat_Start_Temp_Dwell_Time</vt:lpstr>
      <vt:lpstr>Reflow_Dwell_Time_Above_Melt_Temp</vt:lpstr>
      <vt:lpstr>Reflow_End_Time</vt:lpstr>
      <vt:lpstr>Reflow_Heating_Rate</vt:lpstr>
      <vt:lpstr>Soak_Dwell_Time</vt:lpstr>
      <vt:lpstr>Soak_End_Target_Temp</vt:lpstr>
      <vt:lpstr>Soak_End_Temp</vt:lpstr>
      <vt:lpstr>Soak_End_Time</vt:lpstr>
      <vt:lpstr>Soak_Heating_Rate</vt:lpstr>
      <vt:lpstr>Soak_Start_Temp</vt:lpstr>
      <vt:lpstr>Solder_Melt_Temp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Orlando</dc:creator>
  <cp:lastModifiedBy>Barry Orlando</cp:lastModifiedBy>
  <dcterms:created xsi:type="dcterms:W3CDTF">2025-07-29T17:22:43Z</dcterms:created>
  <dcterms:modified xsi:type="dcterms:W3CDTF">2025-07-29T17:25:49Z</dcterms:modified>
</cp:coreProperties>
</file>