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-C Borman\Github\cpp-4-finance\Assignments\Assignment 1\Problem 5\"/>
    </mc:Choice>
  </mc:AlternateContent>
  <xr:revisionPtr revIDLastSave="0" documentId="10_ncr:0_{01E6645E-D3C0-4124-AFFF-4C82E6819963}" xr6:coauthVersionLast="41" xr6:coauthVersionMax="41" xr10:uidLastSave="{00000000-0000-0000-0000-000000000000}"/>
  <bookViews>
    <workbookView xWindow="6225" yWindow="3645" windowWidth="28800" windowHeight="15435" xr2:uid="{46DCACF5-996A-4DB4-9B93-37263F044C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S3" i="1"/>
  <c r="S4" i="1"/>
  <c r="S5" i="1"/>
  <c r="S6" i="1"/>
  <c r="S7" i="1"/>
  <c r="S2" i="1"/>
  <c r="R3" i="1"/>
  <c r="R4" i="1"/>
  <c r="R5" i="1"/>
  <c r="R6" i="1"/>
  <c r="R7" i="1"/>
  <c r="G2" i="1"/>
  <c r="J2" i="1" s="1"/>
  <c r="E3" i="1"/>
  <c r="E4" i="1"/>
  <c r="E5" i="1"/>
  <c r="E6" i="1"/>
  <c r="E7" i="1"/>
  <c r="G7" i="1" s="1"/>
  <c r="E2" i="1"/>
  <c r="P4" i="1"/>
  <c r="P5" i="1"/>
  <c r="P6" i="1"/>
  <c r="P7" i="1"/>
  <c r="P2" i="1"/>
  <c r="J4" i="1"/>
  <c r="H4" i="1"/>
  <c r="K4" i="1" s="1"/>
  <c r="H5" i="1"/>
  <c r="K5" i="1" s="1"/>
  <c r="G3" i="1"/>
  <c r="M3" i="1" s="1"/>
  <c r="G4" i="1"/>
  <c r="M4" i="1" s="1"/>
  <c r="G5" i="1"/>
  <c r="J5" i="1" s="1"/>
  <c r="G6" i="1"/>
  <c r="H6" i="1" s="1"/>
  <c r="J3" i="1" l="1"/>
  <c r="H3" i="1"/>
  <c r="H7" i="1"/>
  <c r="J7" i="1"/>
  <c r="M7" i="1"/>
  <c r="K6" i="1"/>
  <c r="N6" i="1"/>
  <c r="M6" i="1"/>
  <c r="N5" i="1"/>
  <c r="M5" i="1"/>
  <c r="N4" i="1"/>
  <c r="J6" i="1"/>
  <c r="M2" i="1"/>
  <c r="H2" i="1"/>
  <c r="N3" i="1" l="1"/>
  <c r="K3" i="1"/>
  <c r="K7" i="1"/>
  <c r="N7" i="1"/>
  <c r="N2" i="1"/>
  <c r="K2" i="1"/>
  <c r="R2" i="1" s="1"/>
</calcChain>
</file>

<file path=xl/sharedStrings.xml><?xml version="1.0" encoding="utf-8"?>
<sst xmlns="http://schemas.openxmlformats.org/spreadsheetml/2006/main" count="15" uniqueCount="15">
  <si>
    <t>Price</t>
  </si>
  <si>
    <t>Strike</t>
  </si>
  <si>
    <t>r</t>
  </si>
  <si>
    <t>sigma</t>
  </si>
  <si>
    <t>t</t>
  </si>
  <si>
    <t>d1</t>
  </si>
  <si>
    <t>d2</t>
  </si>
  <si>
    <t>C()</t>
  </si>
  <si>
    <t>P()</t>
  </si>
  <si>
    <t>N(d1)</t>
  </si>
  <si>
    <t>N(d2)</t>
  </si>
  <si>
    <t>N(-d1)</t>
  </si>
  <si>
    <t>N(-d2)</t>
  </si>
  <si>
    <t>Ke^(-rT)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</si>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</sst>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F3950-9383-49DC-B6BB-1C0E18C942E8}">
  <dimension ref="A1:S14"/>
  <sheetViews>
    <sheetView tabSelected="1" workbookViewId="0">
      <selection activeCell="N14" sqref="N14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J1" t="s">
        <v>9</v>
      </c>
      <c r="K1" t="s">
        <v>10</v>
      </c>
      <c r="M1" t="s">
        <v>11</v>
      </c>
      <c r="N1" t="s">
        <v>12</v>
      </c>
      <c r="P1" t="s">
        <v>13</v>
      </c>
      <c r="R1" t="s">
        <v>7</v>
      </c>
      <c r="S1" t="s">
        <v>8</v>
      </c>
    </row>
    <row r="2" spans="1:19" x14ac:dyDescent="0.25">
      <c r="A2">
        <v>100</v>
      </c>
      <c r="B2">
        <v>100</v>
      </c>
      <c r="C2">
        <v>0.05</v>
      </c>
      <c r="D2">
        <v>0.25</v>
      </c>
      <c r="E2">
        <f>30/365</f>
        <v>8.2191780821917804E-2</v>
      </c>
      <c r="G2">
        <f>(1/SQRT(D2*E2)) * (LN(A2/B2) + (C2*E2) + (D2 *E2/2))</f>
        <v>0.10034188133917428</v>
      </c>
      <c r="H2">
        <f>G2-(SQRT(D2*E2))</f>
        <v>-4.3003663431074687E-2</v>
      </c>
      <c r="J2">
        <f>_xlfn.NORM.DIST(G2, 0, 1, TRUE)</f>
        <v>0.53996354562308468</v>
      </c>
      <c r="K2">
        <f>_xlfn.NORM.DIST(H2, 0, 1, TRUE)</f>
        <v>0.48284930678061005</v>
      </c>
      <c r="M2">
        <f>_xlfn.NORM.DIST(-G2, 0, 1, TRUE)</f>
        <v>0.46003645437691537</v>
      </c>
      <c r="N2">
        <f>_xlfn.NORM.DIST(-H2, 0, 1, TRUE)</f>
        <v>0.51715069321938989</v>
      </c>
      <c r="P2">
        <f>B2*EXP(-C2*E2)</f>
        <v>99.589884376420429</v>
      </c>
      <c r="R2">
        <f>J2*A2-K2*P2</f>
        <v>5.9094479287927584</v>
      </c>
      <c r="S2">
        <f>N2*P2 - M2*A2</f>
        <v>5.4993323052131728</v>
      </c>
    </row>
    <row r="3" spans="1:19" x14ac:dyDescent="0.25">
      <c r="A3">
        <v>100</v>
      </c>
      <c r="B3">
        <v>100</v>
      </c>
      <c r="C3">
        <v>0.05</v>
      </c>
      <c r="D3">
        <v>0.25</v>
      </c>
      <c r="E3">
        <f>1/365</f>
        <v>2.7397260273972603E-3</v>
      </c>
      <c r="G3">
        <f t="shared" ref="G3:G7" si="0">(1/SQRT(D3*E3)) * (LN(A3/B3) + (C3*E3) + (D3 *E3/2))</f>
        <v>1.8319837290657483E-2</v>
      </c>
      <c r="H3">
        <f t="shared" ref="H3:H7" si="1">G3-(SQRT(D3*E3))</f>
        <v>-7.8513588388532014E-3</v>
      </c>
      <c r="J3">
        <f t="shared" ref="J3:K7" si="2">_xlfn.NORM.DIST(G3, 0, 1, TRUE)</f>
        <v>0.50730814887388243</v>
      </c>
      <c r="K3">
        <f t="shared" si="2"/>
        <v>0.49686779318081808</v>
      </c>
      <c r="M3">
        <f t="shared" ref="M3:N7" si="3">_xlfn.NORM.DIST(-G3, 0, 1, TRUE)</f>
        <v>0.49269185112611763</v>
      </c>
      <c r="N3">
        <f t="shared" si="3"/>
        <v>0.50313220681918192</v>
      </c>
      <c r="P3">
        <f>B3*EXP(-C3*E3)</f>
        <v>99.986302308082514</v>
      </c>
      <c r="R3">
        <f t="shared" ref="R3:R7" si="4">J3*A3-K3*P3</f>
        <v>1.0508415112611473</v>
      </c>
      <c r="S3">
        <f t="shared" ref="S3:S7" si="5">N3*P3 - M3*A3</f>
        <v>1.0371438193436546</v>
      </c>
    </row>
    <row r="4" spans="1:19" x14ac:dyDescent="0.25">
      <c r="A4">
        <v>100</v>
      </c>
      <c r="B4">
        <v>100</v>
      </c>
      <c r="C4">
        <v>0.05</v>
      </c>
      <c r="D4">
        <v>0.01</v>
      </c>
      <c r="E4">
        <f t="shared" ref="E3:E7" si="6">30/365</f>
        <v>8.2191780821917804E-2</v>
      </c>
      <c r="G4">
        <f t="shared" si="0"/>
        <v>0.15768009924727386</v>
      </c>
      <c r="H4">
        <f t="shared" si="1"/>
        <v>0.12901099029322408</v>
      </c>
      <c r="J4">
        <f t="shared" si="2"/>
        <v>0.56264555859975451</v>
      </c>
      <c r="K4">
        <f t="shared" si="2"/>
        <v>0.55132552374523258</v>
      </c>
      <c r="M4">
        <f t="shared" si="3"/>
        <v>0.43735444140024549</v>
      </c>
      <c r="N4">
        <f t="shared" si="3"/>
        <v>0.44867447625476742</v>
      </c>
      <c r="P4">
        <f t="shared" ref="P3:P7" si="7">B4*EXP(-C4*E4)</f>
        <v>99.589884376420429</v>
      </c>
      <c r="R4">
        <f t="shared" si="4"/>
        <v>1.3581106964183007</v>
      </c>
      <c r="S4">
        <f t="shared" si="5"/>
        <v>0.94799507283872941</v>
      </c>
    </row>
    <row r="5" spans="1:19" x14ac:dyDescent="0.25">
      <c r="A5">
        <v>100</v>
      </c>
      <c r="B5">
        <v>100</v>
      </c>
      <c r="C5">
        <v>0.01</v>
      </c>
      <c r="D5">
        <v>0.25</v>
      </c>
      <c r="E5">
        <f t="shared" si="6"/>
        <v>8.2191780821917804E-2</v>
      </c>
      <c r="G5">
        <f t="shared" si="0"/>
        <v>7.7406594175934443E-2</v>
      </c>
      <c r="H5">
        <f t="shared" si="1"/>
        <v>-6.5938950594314524E-2</v>
      </c>
      <c r="J5">
        <f t="shared" si="2"/>
        <v>0.53084995243470801</v>
      </c>
      <c r="K5">
        <f t="shared" si="2"/>
        <v>0.47371321497826618</v>
      </c>
      <c r="M5">
        <f t="shared" si="3"/>
        <v>0.46915004756529199</v>
      </c>
      <c r="N5">
        <f t="shared" si="3"/>
        <v>0.52628678502173387</v>
      </c>
      <c r="P5">
        <f t="shared" si="7"/>
        <v>99.917841987370053</v>
      </c>
      <c r="R5">
        <f t="shared" si="4"/>
        <v>5.7525930819433384</v>
      </c>
      <c r="S5">
        <f t="shared" si="5"/>
        <v>5.6704350693133989</v>
      </c>
    </row>
    <row r="6" spans="1:19" x14ac:dyDescent="0.25">
      <c r="A6">
        <v>100</v>
      </c>
      <c r="B6">
        <v>1</v>
      </c>
      <c r="C6">
        <v>0.05</v>
      </c>
      <c r="D6">
        <v>0.25</v>
      </c>
      <c r="E6">
        <f t="shared" si="6"/>
        <v>8.2191780821917804E-2</v>
      </c>
      <c r="G6">
        <f t="shared" si="0"/>
        <v>32.226699162754201</v>
      </c>
      <c r="H6">
        <f t="shared" si="1"/>
        <v>32.083353617983953</v>
      </c>
      <c r="J6">
        <f t="shared" si="2"/>
        <v>1</v>
      </c>
      <c r="K6">
        <f t="shared" si="2"/>
        <v>1</v>
      </c>
      <c r="M6">
        <f t="shared" si="3"/>
        <v>3.7308547612282926E-228</v>
      </c>
      <c r="N6">
        <f t="shared" si="3"/>
        <v>3.762924064384831E-226</v>
      </c>
      <c r="P6">
        <f t="shared" si="7"/>
        <v>0.99589884376420434</v>
      </c>
      <c r="R6">
        <f t="shared" si="4"/>
        <v>99.004101156235791</v>
      </c>
      <c r="S6">
        <f t="shared" si="5"/>
        <v>1.663696366506108E-228</v>
      </c>
    </row>
    <row r="7" spans="1:19" x14ac:dyDescent="0.25">
      <c r="A7">
        <v>1</v>
      </c>
      <c r="B7">
        <v>100</v>
      </c>
      <c r="C7">
        <v>0.05</v>
      </c>
      <c r="D7">
        <v>0.25</v>
      </c>
      <c r="E7">
        <f t="shared" si="6"/>
        <v>8.2191780821917804E-2</v>
      </c>
      <c r="G7">
        <f t="shared" si="0"/>
        <v>-32.026015400075849</v>
      </c>
      <c r="H7">
        <f t="shared" si="1"/>
        <v>-32.169360944846098</v>
      </c>
      <c r="J7">
        <f t="shared" si="2"/>
        <v>2.3687325480951317E-225</v>
      </c>
      <c r="K7">
        <f t="shared" si="2"/>
        <v>2.3679090698822943E-227</v>
      </c>
      <c r="M7">
        <f t="shared" si="3"/>
        <v>1</v>
      </c>
      <c r="N7">
        <f t="shared" si="3"/>
        <v>1</v>
      </c>
      <c r="P7">
        <f t="shared" si="7"/>
        <v>99.589884376420429</v>
      </c>
      <c r="R7">
        <f t="shared" si="4"/>
        <v>1.053464326058241E-227</v>
      </c>
      <c r="S7">
        <f t="shared" si="5"/>
        <v>98.589884376420429</v>
      </c>
    </row>
    <row r="12" spans="1:19" x14ac:dyDescent="0.25">
      <c r="D12" s="1"/>
    </row>
    <row r="14" spans="1:19" x14ac:dyDescent="0.25">
      <c r="N1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J-C Borman</dc:creator>
  <cp:lastModifiedBy>J-C Borman</cp:lastModifiedBy>
  <dcterms:created xsi:type="dcterms:W3CDTF">2019-03-12T21:54:26Z</dcterms:created>
  <dcterms:modified xsi:type="dcterms:W3CDTF">2019-03-13T02:37:02Z</dcterms:modified>
</cp:coreProperties>
</file>