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JavaScript(deprecated)" sheetId="1" r:id="rId4"/>
    <sheet state="visible" name="FullStack " sheetId="2" r:id="rId5"/>
    <sheet state="visible" name="JavaScript" sheetId="3" r:id="rId6"/>
    <sheet state="visible" name="Resume" sheetId="4" r:id="rId7"/>
    <sheet state="visible" name="Online Presence" sheetId="5" r:id="rId8"/>
    <sheet state="visible" name="Portfolio Site" sheetId="6" r:id="rId9"/>
    <sheet state="visible" name="Technical Aptitude" sheetId="7" r:id="rId10"/>
    <sheet state="visible" name="Additional Project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Content additional to your MVPs (ex: links/ads that have no function)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1">
      <text>
        <t xml:space="preserve">Adequately Interactive</t>
      </text>
    </comment>
    <comment authorId="0" ref="F25">
      <text>
        <t xml:space="preserve">Content additional to your MVPs (ex: links/ads that have no function)</t>
      </text>
    </comment>
  </commentList>
</comments>
</file>

<file path=xl/sharedStrings.xml><?xml version="1.0" encoding="utf-8"?>
<sst xmlns="http://schemas.openxmlformats.org/spreadsheetml/2006/main" count="380" uniqueCount="210">
  <si>
    <t>JavaScript Scorecard</t>
  </si>
  <si>
    <t>Developer</t>
  </si>
  <si>
    <t>Submitted</t>
  </si>
  <si>
    <t>Score Guide:</t>
  </si>
  <si>
    <t>Missing</t>
  </si>
  <si>
    <t>In Progress</t>
  </si>
  <si>
    <t>Complete</t>
  </si>
  <si>
    <t>Evaluator</t>
  </si>
  <si>
    <t>Scored</t>
  </si>
  <si>
    <t>Base Requirement</t>
  </si>
  <si>
    <t>Core Functionality</t>
  </si>
  <si>
    <t>Splash/Landing</t>
  </si>
  <si>
    <t>Description/Instructions</t>
  </si>
  <si>
    <t>Navigation</t>
  </si>
  <si>
    <t>Primary Function</t>
  </si>
  <si>
    <t>Secondary Function</t>
  </si>
  <si>
    <t>Comments</t>
  </si>
  <si>
    <t>Pixel Perfect</t>
  </si>
  <si>
    <t>Actively Functional</t>
  </si>
  <si>
    <t>Error/Bug Free (Console)</t>
  </si>
  <si>
    <t>Intuitive UI</t>
  </si>
  <si>
    <t>Dead Link/Function Free</t>
  </si>
  <si>
    <t>Status</t>
  </si>
  <si>
    <t>Mandatory Additions</t>
  </si>
  <si>
    <t>Scoring</t>
  </si>
  <si>
    <t>README</t>
  </si>
  <si>
    <t>About (Links)</t>
  </si>
  <si>
    <t xml:space="preserve">Favicon </t>
  </si>
  <si>
    <t>Title</t>
  </si>
  <si>
    <t>Dynos</t>
  </si>
  <si>
    <t>Base</t>
  </si>
  <si>
    <t>Implementation</t>
  </si>
  <si>
    <t>Core</t>
  </si>
  <si>
    <t>Mandatory</t>
  </si>
  <si>
    <t>% COMPLETE</t>
  </si>
  <si>
    <t>Action Items</t>
  </si>
  <si>
    <t>Item</t>
  </si>
  <si>
    <t>Due</t>
  </si>
  <si>
    <t>FullStack Project</t>
  </si>
  <si>
    <t>Cloned App</t>
  </si>
  <si>
    <t>Project Advisor</t>
  </si>
  <si>
    <t>Github Link</t>
  </si>
  <si>
    <t>Project Evaluator</t>
  </si>
  <si>
    <t>Live Link</t>
  </si>
  <si>
    <t>Score Guide</t>
  </si>
  <si>
    <t>~ 40%</t>
  </si>
  <si>
    <t>~ 80%</t>
  </si>
  <si>
    <t>NOTE: Fill in all PURPLE spots with your project/MVP specific details</t>
  </si>
  <si>
    <t>Base Requirements</t>
  </si>
  <si>
    <t>Bonus Features (If Applicable)</t>
  </si>
  <si>
    <t>Auth</t>
  </si>
  <si>
    <t>Feature 1</t>
  </si>
  <si>
    <t>Feature 2</t>
  </si>
  <si>
    <t>Feature 3</t>
  </si>
  <si>
    <t>Feature 4</t>
  </si>
  <si>
    <t>Feature 5</t>
  </si>
  <si>
    <t>Feature 6</t>
  </si>
  <si>
    <t>Description</t>
  </si>
  <si>
    <t>Adequate Styling</t>
  </si>
  <si>
    <t>Active Functionality</t>
  </si>
  <si>
    <t>Sufficient Seed Data/Images</t>
  </si>
  <si>
    <t>Evaluator Comments</t>
  </si>
  <si>
    <t>Additional Requirements</t>
  </si>
  <si>
    <t>Favicon</t>
  </si>
  <si>
    <t>No Console Errors</t>
  </si>
  <si>
    <t xml:space="preserve">No Extraneous Content </t>
  </si>
  <si>
    <t>Successful Hosting</t>
  </si>
  <si>
    <t>Scores: 0 or 1</t>
  </si>
  <si>
    <t>Final Score</t>
  </si>
  <si>
    <t>Additional Req</t>
  </si>
  <si>
    <t>Bonus Features</t>
  </si>
  <si>
    <t>% Complete</t>
  </si>
  <si>
    <t>% Totals:</t>
  </si>
  <si>
    <t>JavaScript Project</t>
  </si>
  <si>
    <t>Project Name</t>
  </si>
  <si>
    <t>Project Type</t>
  </si>
  <si>
    <t>--</t>
  </si>
  <si>
    <t>NOTE: Fill in all PURPLE spots with your project specific details</t>
  </si>
  <si>
    <t xml:space="preserve">Description: </t>
  </si>
  <si>
    <t>Fair</t>
  </si>
  <si>
    <t>Good</t>
  </si>
  <si>
    <t>Functionality Requirements</t>
  </si>
  <si>
    <t>User Instructions</t>
  </si>
  <si>
    <t>Functionality 1</t>
  </si>
  <si>
    <t>Functionality 2</t>
  </si>
  <si>
    <t>Dynamic Interaction</t>
  </si>
  <si>
    <t>Resume Scorecard</t>
  </si>
  <si>
    <t>HISTORY | PROJECTS</t>
  </si>
  <si>
    <t>History</t>
  </si>
  <si>
    <t>Projects</t>
  </si>
  <si>
    <t>Education</t>
  </si>
  <si>
    <t>Work History</t>
  </si>
  <si>
    <t>FullStack</t>
  </si>
  <si>
    <t>MERN</t>
  </si>
  <si>
    <t>Javascript</t>
  </si>
  <si>
    <t>Title &amp; Description</t>
  </si>
  <si>
    <t xml:space="preserve">Transferrable Skills | Primary Technologies </t>
  </si>
  <si>
    <t>Strong &amp; Unique Verbs</t>
  </si>
  <si>
    <t>3 Well Crafted Bulletpoints</t>
  </si>
  <si>
    <t xml:space="preserve">Quanifiable details | Github &amp; Live Link </t>
  </si>
  <si>
    <t>Skills &amp; Links</t>
  </si>
  <si>
    <t>Skills</t>
  </si>
  <si>
    <t>GitHub</t>
  </si>
  <si>
    <t>Email</t>
  </si>
  <si>
    <t>LinkedIn</t>
  </si>
  <si>
    <t>Portfolio</t>
  </si>
  <si>
    <t>Online Presence</t>
  </si>
  <si>
    <t>Required Profiles</t>
  </si>
  <si>
    <t>Github</t>
  </si>
  <si>
    <t>AngelList</t>
  </si>
  <si>
    <t>Handshake</t>
  </si>
  <si>
    <t>Notes</t>
  </si>
  <si>
    <t>Full Name</t>
  </si>
  <si>
    <t>Headline w/ "Software Engineer" + Most Relevant Skills</t>
  </si>
  <si>
    <t>n/a</t>
  </si>
  <si>
    <t>**or appropriate related title (e.g., "Software Engineer with Experience in Python, Django, and Wordpress")</t>
  </si>
  <si>
    <t>Professional Headshot</t>
  </si>
  <si>
    <t>Portfolio + Other Profile Links</t>
  </si>
  <si>
    <t>SWE-specific Bio</t>
  </si>
  <si>
    <t>** Angellist should include blurb in the profile header and a "What I do" section</t>
  </si>
  <si>
    <t xml:space="preserve">Location Listed </t>
  </si>
  <si>
    <t>** it should be evident where you are interested in working and where you are currently</t>
  </si>
  <si>
    <t xml:space="preserve">Appropriate Contact Info </t>
  </si>
  <si>
    <t>Follow/Star/Heart Individuals and Projects</t>
  </si>
  <si>
    <t>Expand your network with new connections</t>
  </si>
  <si>
    <t>Experience with Bullets</t>
  </si>
  <si>
    <t>All Technical Skills Listed</t>
  </si>
  <si>
    <t>Projects + Technical Bullets</t>
  </si>
  <si>
    <t>** Angellist projects include pictures and 3+ hearts; LinkedIn projects listed in accomplishments</t>
  </si>
  <si>
    <t xml:space="preserve">Education + Description </t>
  </si>
  <si>
    <t>** App Academy with technical description included</t>
  </si>
  <si>
    <t>"Let recruiters know you’re open to opportunities" set on</t>
  </si>
  <si>
    <t>** when materials ready (Status set to "Open to offers" on Angellist)</t>
  </si>
  <si>
    <t>Consistent Green Squares</t>
  </si>
  <si>
    <t>Main Projects Pinned</t>
  </si>
  <si>
    <t>All Pinned Projects have a brief description</t>
  </si>
  <si>
    <t>All non-project repos are private</t>
  </si>
  <si>
    <t>** Specifically aA homework/classwork that is not portfolio ready</t>
  </si>
  <si>
    <t>All private commits are calculated in green squares</t>
  </si>
  <si>
    <t>** https://help.github.com/en/github/setting-up-and-managing-your-github-profile/publicizing-or-hiding-your-private-contributions-on-your-profile</t>
  </si>
  <si>
    <t>Portfolio Site Scorecard</t>
  </si>
  <si>
    <t>Key Sections</t>
  </si>
  <si>
    <t>About</t>
  </si>
  <si>
    <t>Contact</t>
  </si>
  <si>
    <t>Clear/Intuitive Styling/UI</t>
  </si>
  <si>
    <t>All skills from Resume</t>
  </si>
  <si>
    <t>Enticing Visuals</t>
  </si>
  <si>
    <t>Phone Number</t>
  </si>
  <si>
    <t>All links/navigation work</t>
  </si>
  <si>
    <t>Name/Title</t>
  </si>
  <si>
    <t>Clear/Responsive Style</t>
  </si>
  <si>
    <t>Brief Descriptions</t>
  </si>
  <si>
    <t>Links/navigation to all sections</t>
  </si>
  <si>
    <t>Short Introduction</t>
  </si>
  <si>
    <t>Logical Order of Skills</t>
  </si>
  <si>
    <t xml:space="preserve">Technical Bullets </t>
  </si>
  <si>
    <t>AngelList, LinkedIn, GitHub</t>
  </si>
  <si>
    <t>**(or Abbreviated Technical Summary)</t>
  </si>
  <si>
    <t>Responsive for basic sizes</t>
  </si>
  <si>
    <t>CTA (call to action)</t>
  </si>
  <si>
    <t>Images are accessable</t>
  </si>
  <si>
    <t>Live AND Repo Links</t>
  </si>
  <si>
    <t>City/State</t>
  </si>
  <si>
    <t xml:space="preserve">General </t>
  </si>
  <si>
    <t>Site Identity</t>
  </si>
  <si>
    <t>Best Practices</t>
  </si>
  <si>
    <t>Resume</t>
  </si>
  <si>
    <t>Repo</t>
  </si>
  <si>
    <t>Style</t>
  </si>
  <si>
    <t>Links open in new tab</t>
  </si>
  <si>
    <t>"Resume" Searchable</t>
  </si>
  <si>
    <t>Readme has livelink</t>
  </si>
  <si>
    <t>Overall Cohesive Style</t>
  </si>
  <si>
    <t>General</t>
  </si>
  <si>
    <t>Accessability</t>
  </si>
  <si>
    <t>Resume in repo</t>
  </si>
  <si>
    <t>Repo has description</t>
  </si>
  <si>
    <t>Overall Responsive Layout</t>
  </si>
  <si>
    <t>Technical Aptitude Scorecard</t>
  </si>
  <si>
    <t>Weak</t>
  </si>
  <si>
    <t>Needs Work</t>
  </si>
  <si>
    <t>Strong</t>
  </si>
  <si>
    <t>Behavioral Questions</t>
  </si>
  <si>
    <t>D/M/Y - FL</t>
  </si>
  <si>
    <t>Personal pitch is well constructed</t>
  </si>
  <si>
    <t>Questions are answered with clear, well articulated examples</t>
  </si>
  <si>
    <t>Trivia Questions</t>
  </si>
  <si>
    <t>Demonstrates knowledge of the subject matter</t>
  </si>
  <si>
    <t>Uses the opportunity to demonstrate deeper knowledge of the subject</t>
  </si>
  <si>
    <t>Whiteboarding</t>
  </si>
  <si>
    <t>Reiterates question, clarifying questions, I/O's</t>
  </si>
  <si>
    <t>Selects reasonable methods and data structures to solve the problem</t>
  </si>
  <si>
    <t xml:space="preserve">Persists and does not show frustration or give up when stuck </t>
  </si>
  <si>
    <t>Communicates their ideas and assumptions clearly throughout</t>
  </si>
  <si>
    <t>How well do they know the language they're using?</t>
  </si>
  <si>
    <t xml:space="preserve">Correctly analyzes the time and space complexity of their solution(s) </t>
  </si>
  <si>
    <t>Finds at least one correct solution to the problem</t>
  </si>
  <si>
    <t>Addresses the follow-up questions</t>
  </si>
  <si>
    <t>Describes edge cases and walks through the problem at the end</t>
  </si>
  <si>
    <t>Discusses alternate approaches</t>
  </si>
  <si>
    <t>SCORING</t>
  </si>
  <si>
    <t>Additional Scorecard</t>
  </si>
  <si>
    <t>Bonus</t>
  </si>
  <si>
    <t>MVP 1</t>
  </si>
  <si>
    <t>MVP 2</t>
  </si>
  <si>
    <t>MVP 3</t>
  </si>
  <si>
    <t>MVP 4</t>
  </si>
  <si>
    <t>Advanced UI/UX</t>
  </si>
  <si>
    <t>Advanced Feature</t>
  </si>
  <si>
    <t>Dead Link Free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</si>
</sst>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color rgb="FFE06666"/>
      <name val="Arial"/>
    </font>
    <font>
      <b/>
      <color rgb="FFF1C232"/>
      <name val="Arial"/>
    </font>
    <font>
      <b/>
      <color rgb="FF6AA84F"/>
      <name val="Arial"/>
    </font>
    <font>
      <sz val="24.0"/>
      <color theme="1"/>
      <name val="Arial"/>
    </font>
    <font>
      <sz val="10.0"/>
      <color theme="1"/>
      <name val="Arial"/>
    </font>
    <font>
      <b/>
      <color rgb="FFCC0000"/>
      <name val="Arial"/>
    </font>
    <font>
      <b/>
      <color rgb="FFE69138"/>
      <name val="Arial"/>
    </font>
    <font>
      <b/>
      <color rgb="FF999999"/>
      <name val="Arial"/>
    </font>
    <font>
      <color rgb="FFB7B7B7"/>
      <name val="Arial"/>
    </font>
    <font>
      <color rgb="FF666666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theme="8"/>
        <bgColor theme="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76A5AF"/>
        <bgColor rgb="FF76A5AF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</fills>
  <borders count="7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top style="double">
        <color rgb="FF000000"/>
      </top>
      <bottom style="thick">
        <color rgb="FF000000"/>
      </bottom>
    </border>
    <border>
      <right style="thick">
        <color rgb="FF000000"/>
      </right>
      <top style="double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3C78D8"/>
      </left>
      <right style="thick">
        <color rgb="FF3C78D8"/>
      </right>
      <top style="thick">
        <color rgb="FF3C78D8"/>
      </top>
      <bottom style="thick">
        <color rgb="FF3C78D8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double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1" numFmtId="0" xfId="0" applyAlignment="1" applyBorder="1" applyFill="1" applyFont="1">
      <alignment horizontal="right" vertical="bottom"/>
    </xf>
    <xf borderId="1" fillId="0" fontId="3" numFmtId="0" xfId="0" applyBorder="1" applyFont="1"/>
    <xf borderId="3" fillId="0" fontId="2" numFmtId="0" xfId="0" applyBorder="1" applyFont="1"/>
    <xf borderId="3" fillId="2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bottom"/>
    </xf>
    <xf borderId="3" fillId="3" fontId="4" numFmtId="0" xfId="0" applyAlignment="1" applyBorder="1" applyFill="1" applyFont="1">
      <alignment horizontal="center" vertical="bottom"/>
    </xf>
    <xf borderId="3" fillId="4" fontId="5" numFmtId="0" xfId="0" applyAlignment="1" applyBorder="1" applyFill="1" applyFont="1">
      <alignment horizontal="center" vertical="bottom"/>
    </xf>
    <xf borderId="3" fillId="5" fontId="6" numFmtId="0" xfId="0" applyAlignment="1" applyBorder="1" applyFill="1" applyFont="1">
      <alignment horizontal="center"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2" fontId="1" numFmtId="0" xfId="0" applyAlignment="1" applyBorder="1" applyFont="1">
      <alignment horizontal="center" readingOrder="0" vertical="bottom"/>
    </xf>
    <xf borderId="8" fillId="0" fontId="2" numFmtId="0" xfId="0" applyBorder="1" applyFont="1"/>
    <xf borderId="7" fillId="2" fontId="1" numFmtId="0" xfId="0" applyAlignment="1" applyBorder="1" applyFont="1">
      <alignment horizontal="center" vertical="bottom"/>
    </xf>
    <xf borderId="7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6" fontId="3" numFmtId="0" xfId="0" applyAlignment="1" applyBorder="1" applyFill="1" applyFont="1">
      <alignment horizontal="center" vertical="bottom"/>
    </xf>
    <xf borderId="3" fillId="6" fontId="3" numFmtId="0" xfId="0" applyAlignment="1" applyBorder="1" applyFont="1">
      <alignment horizontal="center" readingOrder="0" vertical="bottom"/>
    </xf>
    <xf borderId="11" fillId="6" fontId="3" numFmtId="0" xfId="0" applyAlignment="1" applyBorder="1" applyFont="1">
      <alignment horizontal="center" readingOrder="0" vertical="bottom"/>
    </xf>
    <xf borderId="12" fillId="2" fontId="1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vertical="bottom"/>
    </xf>
    <xf borderId="15" fillId="0" fontId="2" numFmtId="0" xfId="0" applyBorder="1" applyFont="1"/>
    <xf borderId="16" fillId="0" fontId="2" numFmtId="0" xfId="0" applyBorder="1" applyFont="1"/>
    <xf borderId="13" fillId="0" fontId="3" numFmtId="0" xfId="0" applyAlignment="1" applyBorder="1" applyFont="1">
      <alignment readingOrder="0" shrinkToFit="0" vertical="bottom" wrapText="0"/>
    </xf>
    <xf borderId="17" fillId="0" fontId="3" numFmtId="0" xfId="0" applyAlignment="1" applyBorder="1" applyFont="1">
      <alignment vertical="bottom"/>
    </xf>
    <xf borderId="18" fillId="0" fontId="2" numFmtId="0" xfId="0" applyBorder="1" applyFont="1"/>
    <xf borderId="19" fillId="0" fontId="2" numFmtId="0" xfId="0" applyBorder="1" applyFont="1"/>
    <xf borderId="20" fillId="0" fontId="3" numFmtId="0" xfId="0" applyBorder="1" applyFont="1"/>
    <xf borderId="11" fillId="0" fontId="2" numFmtId="0" xfId="0" applyBorder="1" applyFont="1"/>
    <xf borderId="2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10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22" fillId="0" fontId="3" numFmtId="0" xfId="0" applyBorder="1" applyFont="1"/>
    <xf borderId="5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25" fillId="2" fontId="1" numFmtId="0" xfId="0" applyAlignment="1" applyBorder="1" applyFont="1">
      <alignment horizontal="center" vertical="bottom"/>
    </xf>
    <xf borderId="26" fillId="0" fontId="2" numFmtId="0" xfId="0" applyBorder="1" applyFont="1"/>
    <xf borderId="27" fillId="0" fontId="2" numFmtId="0" xfId="0" applyBorder="1" applyFont="1"/>
    <xf borderId="1" fillId="6" fontId="3" numFmtId="0" xfId="0" applyAlignment="1" applyBorder="1" applyFont="1">
      <alignment horizontal="center" readingOrder="0" vertical="bottom"/>
    </xf>
    <xf borderId="28" fillId="2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29" fillId="0" fontId="2" numFmtId="0" xfId="0" applyBorder="1" applyFont="1"/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30" fillId="7" fontId="1" numFmtId="0" xfId="0" applyAlignment="1" applyBorder="1" applyFill="1" applyFont="1">
      <alignment horizontal="center" readingOrder="0" vertical="bottom"/>
    </xf>
    <xf borderId="31" fillId="0" fontId="3" numFmtId="3" xfId="0" applyAlignment="1" applyBorder="1" applyFont="1" applyNumberFormat="1">
      <alignment horizontal="center"/>
    </xf>
    <xf borderId="32" fillId="0" fontId="2" numFmtId="0" xfId="0" applyBorder="1" applyFont="1"/>
    <xf borderId="5" fillId="0" fontId="3" numFmtId="0" xfId="0" applyBorder="1" applyFont="1"/>
    <xf borderId="15" fillId="2" fontId="1" numFmtId="0" xfId="0" applyAlignment="1" applyBorder="1" applyFont="1">
      <alignment horizontal="center" readingOrder="0" vertical="bottom"/>
    </xf>
    <xf borderId="33" fillId="0" fontId="2" numFmtId="0" xfId="0" applyBorder="1" applyFont="1"/>
    <xf borderId="0" fillId="0" fontId="3" numFmtId="0" xfId="0" applyAlignment="1" applyFont="1">
      <alignment horizontal="center"/>
    </xf>
    <xf borderId="34" fillId="0" fontId="1" numFmtId="0" xfId="0" applyAlignment="1" applyBorder="1" applyFont="1">
      <alignment horizontal="center" readingOrder="0" vertical="bottom"/>
    </xf>
    <xf borderId="35" fillId="0" fontId="1" numFmtId="0" xfId="0" applyAlignment="1" applyBorder="1" applyFont="1">
      <alignment horizontal="center" readingOrder="0" vertical="bottom"/>
    </xf>
    <xf borderId="34" fillId="0" fontId="3" numFmtId="0" xfId="0" applyAlignment="1" applyBorder="1" applyFont="1">
      <alignment vertical="bottom"/>
    </xf>
    <xf borderId="35" fillId="0" fontId="3" numFmtId="0" xfId="0" applyAlignment="1" applyBorder="1" applyFont="1">
      <alignment vertical="bottom"/>
    </xf>
    <xf borderId="0" fillId="8" fontId="7" numFmtId="0" xfId="0" applyAlignment="1" applyFill="1" applyFont="1">
      <alignment horizontal="center" readingOrder="0"/>
    </xf>
    <xf borderId="35" fillId="9" fontId="1" numFmtId="0" xfId="0" applyAlignment="1" applyBorder="1" applyFill="1" applyFont="1">
      <alignment readingOrder="0"/>
    </xf>
    <xf borderId="34" fillId="10" fontId="1" numFmtId="0" xfId="0" applyAlignment="1" applyBorder="1" applyFill="1" applyFont="1">
      <alignment readingOrder="0"/>
    </xf>
    <xf borderId="34" fillId="10" fontId="3" numFmtId="0" xfId="0" applyBorder="1" applyFont="1"/>
    <xf borderId="34" fillId="0" fontId="3" numFmtId="0" xfId="0" applyBorder="1" applyFont="1"/>
    <xf borderId="36" fillId="9" fontId="1" numFmtId="0" xfId="0" applyAlignment="1" applyBorder="1" applyFont="1">
      <alignment horizontal="center" readingOrder="0" vertical="center"/>
    </xf>
    <xf borderId="33" fillId="9" fontId="1" numFmtId="0" xfId="0" applyAlignment="1" applyBorder="1" applyFont="1">
      <alignment horizontal="center" readingOrder="0" vertical="bottom"/>
    </xf>
    <xf borderId="0" fillId="11" fontId="8" numFmtId="0" xfId="0" applyAlignment="1" applyFill="1" applyFont="1">
      <alignment horizontal="center" readingOrder="0" vertical="center"/>
    </xf>
    <xf borderId="2" fillId="0" fontId="2" numFmtId="0" xfId="0" applyBorder="1" applyFont="1"/>
    <xf borderId="35" fillId="12" fontId="9" numFmtId="0" xfId="0" applyAlignment="1" applyBorder="1" applyFill="1" applyFont="1">
      <alignment horizontal="center" readingOrder="0" vertical="bottom"/>
    </xf>
    <xf borderId="35" fillId="13" fontId="10" numFmtId="0" xfId="0" applyAlignment="1" applyBorder="1" applyFill="1" applyFont="1">
      <alignment horizontal="center" readingOrder="0" vertical="bottom"/>
    </xf>
    <xf borderId="35" fillId="14" fontId="5" numFmtId="0" xfId="0" applyAlignment="1" applyBorder="1" applyFill="1" applyFont="1">
      <alignment horizontal="center" readingOrder="0" vertical="bottom"/>
    </xf>
    <xf borderId="35" fillId="15" fontId="6" numFmtId="0" xfId="0" applyAlignment="1" applyBorder="1" applyFill="1" applyFont="1">
      <alignment horizontal="center" readingOrder="0" vertical="bottom"/>
    </xf>
    <xf borderId="37" fillId="0" fontId="3" numFmtId="0" xfId="0" applyAlignment="1" applyBorder="1" applyFont="1">
      <alignment horizontal="center"/>
    </xf>
    <xf borderId="37" fillId="0" fontId="3" numFmtId="0" xfId="0" applyBorder="1" applyFont="1"/>
    <xf borderId="34" fillId="9" fontId="1" numFmtId="0" xfId="0" applyAlignment="1" applyBorder="1" applyFont="1">
      <alignment horizontal="center" readingOrder="0"/>
    </xf>
    <xf borderId="34" fillId="5" fontId="1" numFmtId="0" xfId="0" applyAlignment="1" applyBorder="1" applyFont="1">
      <alignment horizontal="center" readingOrder="0"/>
    </xf>
    <xf borderId="38" fillId="0" fontId="3" numFmtId="0" xfId="0" applyAlignment="1" applyBorder="1" applyFont="1">
      <alignment readingOrder="0"/>
    </xf>
    <xf borderId="35" fillId="16" fontId="1" numFmtId="0" xfId="0" applyAlignment="1" applyBorder="1" applyFill="1" applyFont="1">
      <alignment horizontal="center" readingOrder="0"/>
    </xf>
    <xf borderId="35" fillId="9" fontId="1" numFmtId="0" xfId="0" applyAlignment="1" applyBorder="1" applyFont="1">
      <alignment horizontal="left" readingOrder="0"/>
    </xf>
    <xf borderId="35" fillId="10" fontId="1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 readingOrder="0" vertical="center"/>
    </xf>
    <xf borderId="35" fillId="9" fontId="1" numFmtId="0" xfId="0" applyAlignment="1" applyBorder="1" applyFont="1">
      <alignment readingOrder="0" shrinkToFit="0" wrapText="0"/>
    </xf>
    <xf borderId="38" fillId="9" fontId="1" numFmtId="0" xfId="0" applyAlignment="1" applyBorder="1" applyFont="1">
      <alignment horizontal="left" readingOrder="0" vertical="top"/>
    </xf>
    <xf borderId="36" fillId="0" fontId="3" numFmtId="0" xfId="0" applyAlignment="1" applyBorder="1" applyFont="1">
      <alignment horizontal="left" readingOrder="0" shrinkToFit="0" vertical="top" wrapText="1"/>
    </xf>
    <xf borderId="36" fillId="0" fontId="3" numFmtId="0" xfId="0" applyAlignment="1" applyBorder="1" applyFont="1">
      <alignment horizontal="left" shrinkToFit="0" vertical="top" wrapText="1"/>
    </xf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35" fillId="9" fontId="1" numFmtId="0" xfId="0" applyAlignment="1" applyBorder="1" applyFont="1">
      <alignment horizontal="center" readingOrder="0" vertical="center"/>
    </xf>
    <xf borderId="35" fillId="9" fontId="1" numFmtId="0" xfId="0" applyAlignment="1" applyBorder="1" applyFont="1">
      <alignment horizontal="center" readingOrder="0" shrinkToFit="0" vertical="center" wrapText="1"/>
    </xf>
    <xf borderId="35" fillId="9" fontId="1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 readingOrder="0"/>
    </xf>
    <xf borderId="34" fillId="17" fontId="11" numFmtId="0" xfId="0" applyAlignment="1" applyBorder="1" applyFill="1" applyFont="1">
      <alignment horizontal="center" readingOrder="0"/>
    </xf>
    <xf borderId="41" fillId="18" fontId="3" numFmtId="0" xfId="0" applyAlignment="1" applyBorder="1" applyFill="1" applyFont="1">
      <alignment horizontal="center" readingOrder="0"/>
    </xf>
    <xf borderId="0" fillId="19" fontId="3" numFmtId="0" xfId="0" applyAlignment="1" applyFill="1" applyFont="1">
      <alignment readingOrder="0"/>
    </xf>
    <xf borderId="0" fillId="20" fontId="7" numFmtId="0" xfId="0" applyAlignment="1" applyFill="1" applyFont="1">
      <alignment horizontal="center" readingOrder="0"/>
    </xf>
    <xf borderId="35" fillId="21" fontId="1" numFmtId="0" xfId="0" applyAlignment="1" applyBorder="1" applyFill="1" applyFont="1">
      <alignment horizontal="center" readingOrder="0" vertical="center"/>
    </xf>
    <xf borderId="33" fillId="10" fontId="3" numFmtId="0" xfId="0" applyAlignment="1" applyBorder="1" applyFont="1">
      <alignment horizontal="center" readingOrder="0" shrinkToFit="0" wrapText="1"/>
    </xf>
    <xf borderId="35" fillId="21" fontId="1" numFmtId="0" xfId="0" applyAlignment="1" applyBorder="1" applyFont="1">
      <alignment horizontal="center" readingOrder="0"/>
    </xf>
    <xf borderId="37" fillId="10" fontId="3" numFmtId="0" xfId="0" applyAlignment="1" applyBorder="1" applyFont="1">
      <alignment readingOrder="0" vertical="top"/>
    </xf>
    <xf borderId="42" fillId="0" fontId="2" numFmtId="0" xfId="0" applyBorder="1" applyFont="1"/>
    <xf borderId="43" fillId="0" fontId="2" numFmtId="0" xfId="0" applyBorder="1" applyFont="1"/>
    <xf borderId="38" fillId="0" fontId="3" numFmtId="0" xfId="0" applyAlignment="1" applyBorder="1" applyFont="1">
      <alignment horizontal="center"/>
    </xf>
    <xf borderId="0" fillId="9" fontId="1" numFmtId="0" xfId="0" applyAlignment="1" applyFont="1">
      <alignment horizontal="center" readingOrder="0"/>
    </xf>
    <xf borderId="34" fillId="0" fontId="3" numFmtId="0" xfId="0" applyAlignment="1" applyBorder="1" applyFont="1">
      <alignment horizontal="center" readingOrder="0" vertical="center"/>
    </xf>
    <xf borderId="37" fillId="0" fontId="3" numFmtId="0" xfId="0" applyAlignment="1" applyBorder="1" applyFont="1">
      <alignment horizontal="left" vertical="top"/>
    </xf>
    <xf borderId="37" fillId="0" fontId="3" numFmtId="0" xfId="0" applyAlignment="1" applyBorder="1" applyFont="1">
      <alignment horizontal="left" readingOrder="0" vertical="top"/>
    </xf>
    <xf borderId="36" fillId="9" fontId="1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4" fillId="0" fontId="1" numFmtId="0" xfId="0" applyAlignment="1" applyBorder="1" applyFont="1">
      <alignment horizontal="center" readingOrder="0"/>
    </xf>
    <xf borderId="0" fillId="22" fontId="7" numFmtId="0" xfId="0" applyAlignment="1" applyFill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35" fillId="2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 vertical="bottom"/>
    </xf>
    <xf borderId="44" fillId="0" fontId="3" numFmtId="0" xfId="0" applyAlignment="1" applyBorder="1" applyFont="1">
      <alignment vertical="bottom"/>
    </xf>
    <xf borderId="45" fillId="0" fontId="3" numFmtId="0" xfId="0" applyBorder="1" applyFont="1"/>
    <xf borderId="45" fillId="0" fontId="3" numFmtId="0" xfId="0" applyAlignment="1" applyBorder="1" applyFont="1">
      <alignment horizontal="center" vertical="bottom"/>
    </xf>
    <xf borderId="46" fillId="0" fontId="3" numFmtId="0" xfId="0" applyAlignment="1" applyBorder="1" applyFont="1">
      <alignment horizontal="center" vertical="bottom"/>
    </xf>
    <xf borderId="26" fillId="2" fontId="1" numFmtId="0" xfId="0" applyAlignment="1" applyBorder="1" applyFont="1">
      <alignment horizontal="center" vertical="bottom"/>
    </xf>
    <xf borderId="3" fillId="23" fontId="3" numFmtId="0" xfId="0" applyAlignment="1" applyBorder="1" applyFill="1" applyFont="1">
      <alignment horizontal="center" readingOrder="0" vertical="bottom"/>
    </xf>
    <xf borderId="11" fillId="23" fontId="3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47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48" fillId="7" fontId="1" numFmtId="0" xfId="0" applyAlignment="1" applyBorder="1" applyFont="1">
      <alignment horizontal="center" readingOrder="0" vertical="bottom"/>
    </xf>
    <xf borderId="0" fillId="24" fontId="7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35" fillId="0" fontId="3" numFmtId="0" xfId="0" applyBorder="1" applyFont="1"/>
    <xf borderId="49" fillId="7" fontId="3" numFmtId="0" xfId="0" applyAlignment="1" applyBorder="1" applyFont="1">
      <alignment shrinkToFit="0" vertical="bottom" wrapText="1"/>
    </xf>
    <xf borderId="50" fillId="0" fontId="2" numFmtId="0" xfId="0" applyBorder="1" applyFont="1"/>
    <xf borderId="51" fillId="7" fontId="1" numFmtId="0" xfId="0" applyAlignment="1" applyBorder="1" applyFont="1">
      <alignment horizontal="center" readingOrder="0" vertical="bottom"/>
    </xf>
    <xf borderId="52" fillId="0" fontId="2" numFmtId="0" xfId="0" applyBorder="1" applyFont="1"/>
    <xf borderId="35" fillId="6" fontId="1" numFmtId="0" xfId="0" applyAlignment="1" applyBorder="1" applyFont="1">
      <alignment horizontal="center" readingOrder="0" vertical="bottom"/>
    </xf>
    <xf borderId="34" fillId="6" fontId="1" numFmtId="0" xfId="0" applyAlignment="1" applyBorder="1" applyFont="1">
      <alignment horizontal="center" readingOrder="0" vertical="bottom"/>
    </xf>
    <xf borderId="1" fillId="6" fontId="1" numFmtId="0" xfId="0" applyAlignment="1" applyBorder="1" applyFont="1">
      <alignment horizontal="center" readingOrder="0" vertical="bottom"/>
    </xf>
    <xf borderId="25" fillId="2" fontId="1" numFmtId="0" xfId="0" applyAlignment="1" applyBorder="1" applyFont="1">
      <alignment horizontal="left" readingOrder="0" vertical="bottom"/>
    </xf>
    <xf borderId="53" fillId="19" fontId="3" numFmtId="0" xfId="0" applyAlignment="1" applyBorder="1" applyFont="1">
      <alignment readingOrder="0" shrinkToFit="0" vertical="bottom" wrapText="1"/>
    </xf>
    <xf borderId="33" fillId="19" fontId="2" numFmtId="0" xfId="0" applyBorder="1" applyFont="1"/>
    <xf borderId="35" fillId="19" fontId="3" numFmtId="0" xfId="0" applyAlignment="1" applyBorder="1" applyFont="1">
      <alignment horizontal="center" readingOrder="0" vertical="bottom"/>
    </xf>
    <xf borderId="15" fillId="19" fontId="3" numFmtId="0" xfId="0" applyAlignment="1" applyBorder="1" applyFont="1">
      <alignment horizontal="center" readingOrder="0" vertical="bottom"/>
    </xf>
    <xf borderId="53" fillId="19" fontId="3" numFmtId="0" xfId="0" applyAlignment="1" applyBorder="1" applyFont="1">
      <alignment vertical="bottom"/>
    </xf>
    <xf borderId="15" fillId="19" fontId="2" numFmtId="0" xfId="0" applyBorder="1" applyFont="1"/>
    <xf borderId="54" fillId="19" fontId="2" numFmtId="0" xfId="0" applyBorder="1" applyFont="1"/>
    <xf borderId="53" fillId="25" fontId="3" numFmtId="0" xfId="0" applyAlignment="1" applyBorder="1" applyFill="1" applyFont="1">
      <alignment readingOrder="0" shrinkToFit="0" vertical="bottom" wrapText="1"/>
    </xf>
    <xf borderId="33" fillId="25" fontId="2" numFmtId="0" xfId="0" applyBorder="1" applyFont="1"/>
    <xf borderId="35" fillId="25" fontId="3" numFmtId="0" xfId="0" applyAlignment="1" applyBorder="1" applyFont="1">
      <alignment horizontal="center" readingOrder="0" vertical="bottom"/>
    </xf>
    <xf borderId="15" fillId="25" fontId="3" numFmtId="0" xfId="0" applyAlignment="1" applyBorder="1" applyFont="1">
      <alignment horizontal="center" readingOrder="0" vertical="bottom"/>
    </xf>
    <xf borderId="53" fillId="25" fontId="3" numFmtId="0" xfId="0" applyAlignment="1" applyBorder="1" applyFont="1">
      <alignment readingOrder="0" vertical="bottom"/>
    </xf>
    <xf borderId="15" fillId="25" fontId="2" numFmtId="0" xfId="0" applyBorder="1" applyFont="1"/>
    <xf borderId="54" fillId="25" fontId="2" numFmtId="0" xfId="0" applyBorder="1" applyFont="1"/>
    <xf borderId="53" fillId="25" fontId="3" numFmtId="0" xfId="0" applyAlignment="1" applyBorder="1" applyFont="1">
      <alignment vertical="bottom"/>
    </xf>
    <xf borderId="34" fillId="25" fontId="3" numFmtId="0" xfId="0" applyAlignment="1" applyBorder="1" applyFont="1">
      <alignment horizontal="center" readingOrder="0" vertical="bottom"/>
    </xf>
    <xf borderId="35" fillId="19" fontId="3" numFmtId="0" xfId="0" applyAlignment="1" applyBorder="1" applyFont="1">
      <alignment horizontal="center" readingOrder="0"/>
    </xf>
    <xf borderId="34" fillId="19" fontId="3" numFmtId="0" xfId="0" applyAlignment="1" applyBorder="1" applyFont="1">
      <alignment horizontal="center" readingOrder="0" vertical="bottom"/>
    </xf>
    <xf borderId="35" fillId="25" fontId="3" numFmtId="0" xfId="0" applyAlignment="1" applyBorder="1" applyFont="1">
      <alignment horizontal="center" readingOrder="0"/>
    </xf>
    <xf borderId="55" fillId="0" fontId="3" numFmtId="0" xfId="0" applyAlignment="1" applyBorder="1" applyFont="1">
      <alignment vertical="bottom"/>
    </xf>
    <xf borderId="53" fillId="0" fontId="3" numFmtId="0" xfId="0" applyAlignment="1" applyBorder="1" applyFont="1">
      <alignment vertical="bottom"/>
    </xf>
    <xf borderId="54" fillId="0" fontId="2" numFmtId="0" xfId="0" applyBorder="1" applyFont="1"/>
    <xf borderId="56" fillId="0" fontId="3" numFmtId="0" xfId="0" applyAlignment="1" applyBorder="1" applyFont="1">
      <alignment vertical="bottom"/>
    </xf>
    <xf borderId="57" fillId="0" fontId="2" numFmtId="0" xfId="0" applyBorder="1" applyFont="1"/>
    <xf borderId="58" fillId="0" fontId="3" numFmtId="9" xfId="0" applyAlignment="1" applyBorder="1" applyFont="1" applyNumberFormat="1">
      <alignment horizontal="center" vertical="bottom"/>
    </xf>
    <xf borderId="59" fillId="0" fontId="3" numFmtId="9" xfId="0" applyAlignment="1" applyBorder="1" applyFont="1" applyNumberFormat="1">
      <alignment horizontal="center" vertical="bottom"/>
    </xf>
    <xf borderId="60" fillId="0" fontId="2" numFmtId="0" xfId="0" applyBorder="1" applyFont="1"/>
    <xf borderId="61" fillId="0" fontId="2" numFmtId="0" xfId="0" applyBorder="1" applyFont="1"/>
    <xf borderId="52" fillId="2" fontId="1" numFmtId="0" xfId="0" applyAlignment="1" applyBorder="1" applyFont="1">
      <alignment horizontal="center" vertical="bottom"/>
    </xf>
    <xf borderId="40" fillId="2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37" fillId="9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left" vertical="bottom"/>
    </xf>
    <xf borderId="1" fillId="2" fontId="1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shrinkToFit="0" wrapText="1"/>
    </xf>
    <xf borderId="1" fillId="6" fontId="1" numFmtId="0" xfId="0" applyAlignment="1" applyBorder="1" applyFont="1">
      <alignment horizontal="center" readingOrder="0" shrinkToFit="0" vertical="bottom" wrapText="1"/>
    </xf>
    <xf borderId="12" fillId="2" fontId="1" numFmtId="0" xfId="0" applyAlignment="1" applyBorder="1" applyFont="1">
      <alignment horizontal="center" shrinkToFit="0" vertical="bottom" wrapText="1"/>
    </xf>
    <xf borderId="13" fillId="0" fontId="3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horizontal="left" readingOrder="0" shrinkToFit="0" vertical="bottom" wrapText="1"/>
    </xf>
    <xf borderId="35" fillId="0" fontId="3" numFmtId="0" xfId="0" applyAlignment="1" applyBorder="1" applyFont="1">
      <alignment horizontal="left" readingOrder="0" shrinkToFit="0" vertical="bottom" wrapText="1"/>
    </xf>
    <xf borderId="3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5" fillId="0" fontId="3" numFmtId="0" xfId="0" applyAlignment="1" applyBorder="1" applyFont="1">
      <alignment readingOrder="0" shrinkToFit="0" vertical="bottom" wrapText="1"/>
    </xf>
    <xf borderId="13" fillId="2" fontId="3" numFmtId="0" xfId="0" applyAlignment="1" applyBorder="1" applyFont="1">
      <alignment readingOrder="0" shrinkToFit="0" vertical="bottom" wrapText="1"/>
    </xf>
    <xf borderId="35" fillId="2" fontId="12" numFmtId="0" xfId="0" applyAlignment="1" applyBorder="1" applyFont="1">
      <alignment shrinkToFit="0" wrapText="1"/>
    </xf>
    <xf borderId="35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center" readingOrder="0" vertical="bottom"/>
    </xf>
    <xf borderId="28" fillId="2" fontId="1" numFmtId="0" xfId="0" applyAlignment="1" applyBorder="1" applyFont="1">
      <alignment horizontal="center" readingOrder="0" vertical="bottom"/>
    </xf>
    <xf borderId="35" fillId="0" fontId="3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horizontal="center"/>
    </xf>
    <xf borderId="35" fillId="0" fontId="3" numFmtId="0" xfId="0" applyAlignment="1" applyBorder="1" applyFont="1">
      <alignment horizontal="left" readingOrder="0"/>
    </xf>
    <xf borderId="62" fillId="0" fontId="3" numFmtId="3" xfId="0" applyAlignment="1" applyBorder="1" applyFont="1" applyNumberFormat="1">
      <alignment horizontal="center"/>
    </xf>
    <xf borderId="63" fillId="0" fontId="2" numFmtId="0" xfId="0" applyBorder="1" applyFont="1"/>
    <xf borderId="13" fillId="0" fontId="3" numFmtId="0" xfId="0" applyAlignment="1" applyBorder="1" applyFont="1">
      <alignment vertical="bottom"/>
    </xf>
    <xf borderId="10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vertical="bottom"/>
    </xf>
    <xf borderId="4" fillId="6" fontId="3" numFmtId="0" xfId="0" applyAlignment="1" applyBorder="1" applyFont="1">
      <alignment horizontal="center" readingOrder="0" vertical="bottom"/>
    </xf>
    <xf borderId="64" fillId="6" fontId="3" numFmtId="0" xfId="0" applyAlignment="1" applyBorder="1" applyFont="1">
      <alignment horizontal="center" readingOrder="0" vertical="bottom"/>
    </xf>
    <xf borderId="65" fillId="7" fontId="1" numFmtId="0" xfId="0" applyAlignment="1" applyBorder="1" applyFont="1">
      <alignment horizontal="center" readingOrder="0" vertical="bottom"/>
    </xf>
    <xf borderId="66" fillId="0" fontId="3" numFmtId="3" xfId="0" applyAlignment="1" applyBorder="1" applyFont="1" applyNumberFormat="1">
      <alignment horizontal="center"/>
    </xf>
    <xf borderId="67" fillId="0" fontId="3" numFmtId="3" xfId="0" applyAlignment="1" applyBorder="1" applyFont="1" applyNumberFormat="1">
      <alignment horizontal="center"/>
    </xf>
    <xf borderId="10" fillId="23" fontId="3" numFmtId="0" xfId="0" applyAlignment="1" applyBorder="1" applyFont="1">
      <alignment horizontal="center" readingOrder="0" vertical="bottom"/>
    </xf>
    <xf borderId="3" fillId="23" fontId="3" numFmtId="0" xfId="0" applyAlignment="1" applyBorder="1" applyFont="1">
      <alignment horizontal="center" vertical="bottom"/>
    </xf>
    <xf borderId="1" fillId="23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21" fillId="0" fontId="3" numFmtId="0" xfId="0" applyBorder="1" applyFont="1"/>
    <xf borderId="64" fillId="0" fontId="2" numFmtId="0" xfId="0" applyBorder="1" applyFont="1"/>
    <xf borderId="68" fillId="2" fontId="1" numFmtId="0" xfId="0" applyAlignment="1" applyBorder="1" applyFont="1">
      <alignment horizontal="center" vertical="bottom"/>
    </xf>
    <xf borderId="69" fillId="0" fontId="2" numFmtId="0" xfId="0" applyBorder="1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36"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b/>
        <color rgb="FFF1C232"/>
      </font>
      <fill>
        <patternFill patternType="solid">
          <fgColor rgb="FFFFF2CC"/>
          <bgColor rgb="FFFFF2CC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b/>
        <color rgb="FFE06666"/>
      </font>
      <fill>
        <patternFill patternType="solid">
          <fgColor rgb="FFF4C7C3"/>
          <bgColor rgb="FFF4C7C3"/>
        </patternFill>
      </fill>
      <border/>
    </dxf>
    <dxf>
      <font>
        <b/>
        <color rgb="FFFFD966"/>
      </font>
      <fill>
        <patternFill patternType="solid">
          <fgColor rgb="FFFFF2CC"/>
          <bgColor rgb="FFFFF2CC"/>
        </patternFill>
      </fill>
      <border/>
    </dxf>
    <dxf>
      <font>
        <b/>
        <color rgb="FF93C47D"/>
      </font>
      <fill>
        <patternFill patternType="solid">
          <fgColor rgb="FFD9EAD3"/>
          <bgColor rgb="FFD9EAD3"/>
        </patternFill>
      </fill>
      <border/>
    </dxf>
    <dxf>
      <font>
        <b/>
        <color rgb="FFF4CCCC"/>
      </font>
      <fill>
        <patternFill patternType="solid">
          <fgColor rgb="FFF4CCCC"/>
          <bgColor rgb="FFF4CCCC"/>
        </patternFill>
      </fill>
      <border/>
    </dxf>
    <dxf>
      <font>
        <b/>
        <color rgb="FFFFF2CC"/>
      </font>
      <fill>
        <patternFill patternType="solid">
          <fgColor rgb="FFFFF2CC"/>
          <bgColor rgb="FFFFF2CC"/>
        </patternFill>
      </fill>
      <border/>
    </dxf>
    <dxf>
      <font>
        <b/>
        <color rgb="FFD9EAD3"/>
      </font>
      <fill>
        <patternFill patternType="solid">
          <fgColor rgb="FFD9EAD3"/>
          <bgColor rgb="FFD9EAD3"/>
        </patternFill>
      </fill>
      <border/>
    </dxf>
    <dxf>
      <font>
        <b/>
        <color rgb="FFCC0000"/>
      </font>
      <fill>
        <patternFill patternType="none"/>
      </fill>
      <border/>
    </dxf>
    <dxf>
      <font>
        <b/>
        <color rgb="FFE69138"/>
      </font>
      <fill>
        <patternFill patternType="none"/>
      </fill>
      <border/>
    </dxf>
    <dxf>
      <font>
        <b/>
        <color rgb="FF6AA84F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6AA84F"/>
      </font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solid">
          <fgColor rgb="FFEA9999"/>
          <bgColor rgb="FFEA9999"/>
        </patternFill>
      </fill>
      <border/>
    </dxf>
    <dxf>
      <font>
        <b/>
        <color rgb="FFE69138"/>
      </font>
      <fill>
        <patternFill patternType="solid">
          <fgColor rgb="FFF9CB9C"/>
          <bgColor rgb="FFF9CB9C"/>
        </patternFill>
      </fill>
      <border/>
    </dxf>
    <dxf>
      <font>
        <b/>
        <color rgb="FFF1C232"/>
      </font>
      <fill>
        <patternFill patternType="solid">
          <fgColor rgb="FFFFE599"/>
          <bgColor rgb="FFFFE599"/>
        </patternFill>
      </fill>
      <border/>
    </dxf>
    <dxf>
      <font>
        <b/>
        <color rgb="FF999999"/>
      </font>
      <fill>
        <patternFill patternType="solid">
          <fgColor rgb="FFEFEFEF"/>
          <bgColor rgb="FFEFEFEF"/>
        </patternFill>
      </fill>
      <border/>
    </dxf>
    <dxf>
      <font>
        <b/>
        <color rgb="FFBF9000"/>
      </font>
      <fill>
        <patternFill patternType="solid">
          <fgColor rgb="FFFFE599"/>
          <bgColor rgb="FFFFE599"/>
        </patternFill>
      </fill>
      <border/>
    </dxf>
    <dxf>
      <font>
        <b/>
        <color rgb="FF38761D"/>
      </font>
      <fill>
        <patternFill patternType="solid">
          <fgColor rgb="FFB6D7A8"/>
          <bgColor rgb="FFB6D7A8"/>
        </patternFill>
      </fill>
      <border/>
    </dxf>
    <dxf>
      <font>
        <color rgb="FFF4C7C3"/>
      </font>
      <fill>
        <patternFill patternType="solid">
          <fgColor rgb="FFF4C7C3"/>
          <bgColor rgb="FFF4C7C3"/>
        </patternFill>
      </fill>
      <border/>
    </dxf>
    <dxf>
      <font>
        <color rgb="FFD9EAD3"/>
      </font>
      <fill>
        <patternFill patternType="solid">
          <fgColor rgb="FFD9EAD3"/>
          <bgColor rgb="FFD9EAD3"/>
        </patternFill>
      </fill>
      <border/>
    </dxf>
    <dxf>
      <font>
        <color rgb="FFFFF2CC"/>
      </font>
      <fill>
        <patternFill patternType="solid">
          <fgColor rgb="FFFFF2CC"/>
          <bgColor rgb="FFFFF2CC"/>
        </patternFill>
      </fill>
      <border/>
    </dxf>
    <dxf>
      <font>
        <b/>
        <color rgb="FFFF9900"/>
      </font>
      <fill>
        <patternFill patternType="solid">
          <fgColor rgb="FFF9CB9C"/>
          <bgColor rgb="FFF9CB9C"/>
        </patternFill>
      </fill>
      <border/>
    </dxf>
    <dxf>
      <font>
        <b/>
        <color rgb="FFE06666"/>
      </font>
      <fill>
        <patternFill patternType="solid">
          <fgColor rgb="FFF4CCCC"/>
          <bgColor rgb="FFF4CCCC"/>
        </patternFill>
      </fill>
      <border/>
    </dxf>
    <dxf>
      <font>
        <b/>
        <color rgb="FF6AA84F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>
        <b/>
        <color rgb="FFF4C7C3"/>
      </font>
      <fill>
        <patternFill patternType="solid">
          <fgColor rgb="FFF4CCCC"/>
          <bgColor rgb="FFF4CCCC"/>
        </patternFill>
      </fill>
      <border/>
    </dxf>
    <dxf>
      <font>
        <b/>
        <color theme="6"/>
      </font>
      <fill>
        <patternFill patternType="solid">
          <fgColor rgb="FFFCE8B2"/>
          <bgColor rgb="FFFCE8B2"/>
        </patternFill>
      </fill>
      <border/>
    </dxf>
    <dxf>
      <font>
        <color rgb="FFFCE8B2"/>
      </font>
      <fill>
        <patternFill patternType="solid">
          <fgColor rgb="FFFCE8B2"/>
          <bgColor rgb="FFFCE8B2"/>
        </patternFill>
      </fill>
      <border/>
    </dxf>
    <dxf>
      <font>
        <color rgb="FFB7E1CD"/>
      </font>
      <fill>
        <patternFill patternType="solid">
          <fgColor rgb="FFB7E1CD"/>
          <bgColor rgb="FFB7E1CD"/>
        </patternFill>
      </fill>
      <border/>
    </dxf>
    <dxf>
      <font>
        <color rgb="FFF4CCCC"/>
      </font>
      <fill>
        <patternFill patternType="solid">
          <fgColor rgb="FFF4C7C3"/>
          <bgColor rgb="FFF4C7C3"/>
        </patternFill>
      </fill>
      <border/>
    </dxf>
    <dxf>
      <font>
        <b/>
        <color theme="5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3" max="3" width="20.43"/>
    <col customWidth="1" min="5" max="5" width="16.71"/>
    <col customWidth="1" min="6" max="6" width="17.86"/>
    <col customWidth="1" min="9" max="9" width="16.43"/>
    <col customWidth="1" min="11" max="11" width="27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1"/>
      <c r="B6" s="22" t="s">
        <v>11</v>
      </c>
      <c r="C6" s="23" t="s">
        <v>12</v>
      </c>
      <c r="D6" s="23" t="s">
        <v>13</v>
      </c>
      <c r="E6" s="23" t="s">
        <v>14</v>
      </c>
      <c r="F6" s="24" t="s">
        <v>15</v>
      </c>
      <c r="G6" s="25" t="s">
        <v>16</v>
      </c>
      <c r="H6" s="19"/>
      <c r="I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6" t="s">
        <v>17</v>
      </c>
      <c r="B7" s="27"/>
      <c r="C7" s="27"/>
      <c r="D7" s="27"/>
      <c r="E7" s="27"/>
      <c r="F7" s="28"/>
      <c r="G7" s="29"/>
      <c r="H7" s="30"/>
      <c r="I7" s="3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2" t="s">
        <v>18</v>
      </c>
      <c r="B8" s="27"/>
      <c r="C8" s="27"/>
      <c r="D8" s="27"/>
      <c r="E8" s="27"/>
      <c r="F8" s="28"/>
      <c r="G8" s="29"/>
      <c r="H8" s="30"/>
      <c r="I8" s="3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2" t="s">
        <v>19</v>
      </c>
      <c r="B9" s="27"/>
      <c r="C9" s="27"/>
      <c r="D9" s="27"/>
      <c r="E9" s="27"/>
      <c r="F9" s="28"/>
      <c r="G9" s="29"/>
      <c r="H9" s="30"/>
      <c r="I9" s="3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2" t="s">
        <v>20</v>
      </c>
      <c r="B10" s="27"/>
      <c r="C10" s="27"/>
      <c r="D10" s="27"/>
      <c r="E10" s="27"/>
      <c r="F10" s="28"/>
      <c r="G10" s="29"/>
      <c r="H10" s="30"/>
      <c r="I10" s="3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6" t="s">
        <v>21</v>
      </c>
      <c r="B11" s="27"/>
      <c r="C11" s="27"/>
      <c r="D11" s="27"/>
      <c r="E11" s="27"/>
      <c r="F11" s="28"/>
      <c r="G11" s="33"/>
      <c r="H11" s="34"/>
      <c r="I11" s="3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6"/>
      <c r="B12" s="2"/>
      <c r="C12" s="2"/>
      <c r="D12" s="2"/>
      <c r="E12" s="2"/>
      <c r="F12" s="37"/>
      <c r="G12" s="38"/>
      <c r="H12" s="39"/>
      <c r="I12" s="3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22</v>
      </c>
      <c r="B13" s="41">
        <f t="shared" ref="B13:F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38"/>
      <c r="H13" s="39"/>
      <c r="I13" s="3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3"/>
      <c r="B14" s="44"/>
      <c r="C14" s="44"/>
      <c r="D14" s="44"/>
      <c r="E14" s="44"/>
      <c r="F14" s="45"/>
      <c r="G14" s="38"/>
      <c r="H14" s="39"/>
      <c r="I14" s="3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6"/>
      <c r="B15" s="47" t="s">
        <v>23</v>
      </c>
      <c r="C15" s="2"/>
      <c r="D15" s="2"/>
      <c r="E15" s="2"/>
      <c r="F15" s="6"/>
      <c r="G15" s="48" t="s">
        <v>24</v>
      </c>
      <c r="H15" s="49"/>
      <c r="I15" s="5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1"/>
      <c r="B16" s="22" t="s">
        <v>25</v>
      </c>
      <c r="C16" s="22" t="s">
        <v>26</v>
      </c>
      <c r="D16" s="22" t="s">
        <v>27</v>
      </c>
      <c r="E16" s="22" t="s">
        <v>28</v>
      </c>
      <c r="F16" s="51" t="s">
        <v>29</v>
      </c>
      <c r="G16" s="52" t="s">
        <v>30</v>
      </c>
      <c r="H16" s="53">
        <f>SUM(B13:C13)</f>
        <v>0</v>
      </c>
      <c r="I16" s="5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5" t="s">
        <v>31</v>
      </c>
      <c r="B17" s="27"/>
      <c r="C17" s="27"/>
      <c r="D17" s="27"/>
      <c r="E17" s="27"/>
      <c r="F17" s="56"/>
      <c r="G17" s="52" t="s">
        <v>32</v>
      </c>
      <c r="H17" s="53">
        <f>SUM(D13:F13)</f>
        <v>0</v>
      </c>
      <c r="I17" s="5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7"/>
      <c r="G18" s="52" t="s">
        <v>33</v>
      </c>
      <c r="H18" s="57">
        <f>SUM(B19)</f>
        <v>0</v>
      </c>
      <c r="I18" s="5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5" t="s">
        <v>22</v>
      </c>
      <c r="B19" s="57">
        <f>SUM(B17:F17)</f>
        <v>0</v>
      </c>
      <c r="C19" s="2"/>
      <c r="D19" s="2"/>
      <c r="E19" s="2"/>
      <c r="F19" s="6"/>
      <c r="G19" s="58" t="s">
        <v>34</v>
      </c>
      <c r="H19" s="59">
        <f>SUM(H16:I18) * 100 / 90</f>
        <v>0</v>
      </c>
      <c r="I19" s="6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1"/>
      <c r="B20" s="44"/>
      <c r="C20" s="44"/>
      <c r="D20" s="44"/>
      <c r="E20" s="44"/>
      <c r="F20" s="4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2" t="s">
        <v>35</v>
      </c>
      <c r="B22" s="30"/>
      <c r="C22" s="30"/>
      <c r="D22" s="30"/>
      <c r="E22" s="63"/>
      <c r="F22" s="3"/>
      <c r="G22" s="3"/>
      <c r="H22" s="3"/>
      <c r="I22" s="6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5" t="s">
        <v>36</v>
      </c>
      <c r="B23" s="30"/>
      <c r="C23" s="30"/>
      <c r="D23" s="63"/>
      <c r="E23" s="66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7"/>
      <c r="B24" s="30"/>
      <c r="C24" s="30"/>
      <c r="D24" s="63"/>
      <c r="E24" s="6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7"/>
      <c r="B25" s="30"/>
      <c r="C25" s="30"/>
      <c r="D25" s="63"/>
      <c r="E25" s="6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7"/>
      <c r="B26" s="30"/>
      <c r="C26" s="30"/>
      <c r="D26" s="63"/>
      <c r="E26" s="6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7"/>
      <c r="B27" s="30"/>
      <c r="C27" s="30"/>
      <c r="D27" s="63"/>
      <c r="E27" s="6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7"/>
      <c r="B28" s="30"/>
      <c r="C28" s="30"/>
      <c r="D28" s="63"/>
      <c r="E28" s="6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7"/>
      <c r="B29" s="30"/>
      <c r="C29" s="30"/>
      <c r="D29" s="63"/>
      <c r="E29" s="6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7"/>
      <c r="B30" s="30"/>
      <c r="C30" s="30"/>
      <c r="D30" s="63"/>
      <c r="E30" s="6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7"/>
      <c r="B31" s="30"/>
      <c r="C31" s="30"/>
      <c r="D31" s="63"/>
      <c r="E31" s="6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7"/>
      <c r="B32" s="30"/>
      <c r="C32" s="30"/>
      <c r="D32" s="63"/>
      <c r="E32" s="6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36">
    <mergeCell ref="A1:I1"/>
    <mergeCell ref="B2:C2"/>
    <mergeCell ref="F2:F3"/>
    <mergeCell ref="B3:C3"/>
    <mergeCell ref="A5:A6"/>
    <mergeCell ref="B5:C5"/>
    <mergeCell ref="D5:F5"/>
    <mergeCell ref="G6:I6"/>
    <mergeCell ref="G7:I7"/>
    <mergeCell ref="G8:I8"/>
    <mergeCell ref="G9:I9"/>
    <mergeCell ref="G10:I10"/>
    <mergeCell ref="G11:I11"/>
    <mergeCell ref="A12:F12"/>
    <mergeCell ref="A14:F14"/>
    <mergeCell ref="A15:A16"/>
    <mergeCell ref="B15:F15"/>
    <mergeCell ref="G15:I15"/>
    <mergeCell ref="H16:I16"/>
    <mergeCell ref="H17:I17"/>
    <mergeCell ref="H18:I18"/>
    <mergeCell ref="A25:D25"/>
    <mergeCell ref="A26:D26"/>
    <mergeCell ref="A27:D27"/>
    <mergeCell ref="A28:D28"/>
    <mergeCell ref="A29:D29"/>
    <mergeCell ref="A30:D30"/>
    <mergeCell ref="A31:D31"/>
    <mergeCell ref="A32:D32"/>
    <mergeCell ref="A18:F18"/>
    <mergeCell ref="B19:F19"/>
    <mergeCell ref="H19:I19"/>
    <mergeCell ref="A20:F20"/>
    <mergeCell ref="A22:E22"/>
    <mergeCell ref="A23:D23"/>
    <mergeCell ref="A24:D24"/>
  </mergeCells>
  <conditionalFormatting sqref="H19">
    <cfRule type="cellIs" dxfId="0" priority="1" operator="lessThan">
      <formula>70</formula>
    </cfRule>
  </conditionalFormatting>
  <conditionalFormatting sqref="H19">
    <cfRule type="cellIs" dxfId="1" priority="2" operator="between">
      <formula>70</formula>
      <formula>99</formula>
    </cfRule>
  </conditionalFormatting>
  <conditionalFormatting sqref="H19">
    <cfRule type="cellIs" dxfId="2" priority="3" operator="greaterThanOrEqual">
      <formula>100</formula>
    </cfRule>
  </conditionalFormatting>
  <conditionalFormatting sqref="B7:F11 B17:F17">
    <cfRule type="cellIs" dxfId="3" priority="4" operator="equal">
      <formula>1</formula>
    </cfRule>
  </conditionalFormatting>
  <conditionalFormatting sqref="B7:F11 B17:F17">
    <cfRule type="cellIs" dxfId="4" priority="5" operator="equal">
      <formula>2</formula>
    </cfRule>
  </conditionalFormatting>
  <conditionalFormatting sqref="B7:F11 B17:F17">
    <cfRule type="cellIs" dxfId="5" priority="6" operator="equal">
      <formula>3</formula>
    </cfRule>
  </conditionalFormatting>
  <conditionalFormatting sqref="B13:F13 H18 B19">
    <cfRule type="cellIs" dxfId="6" priority="7" operator="lessThan">
      <formula>10</formula>
    </cfRule>
  </conditionalFormatting>
  <conditionalFormatting sqref="B13:F13 H18 B19">
    <cfRule type="cellIs" dxfId="7" priority="8" operator="between">
      <formula>10</formula>
      <formula>14</formula>
    </cfRule>
  </conditionalFormatting>
  <conditionalFormatting sqref="B13:F13 H18 B19">
    <cfRule type="cellIs" dxfId="8" priority="9" operator="equal">
      <formula>15</formula>
    </cfRule>
  </conditionalFormatting>
  <conditionalFormatting sqref="H16:I16">
    <cfRule type="cellIs" dxfId="6" priority="10" operator="lessThanOrEqual">
      <formula>25</formula>
    </cfRule>
  </conditionalFormatting>
  <conditionalFormatting sqref="H16:I16">
    <cfRule type="cellIs" dxfId="7" priority="11" operator="between">
      <formula>25</formula>
      <formula>29</formula>
    </cfRule>
  </conditionalFormatting>
  <conditionalFormatting sqref="H16:I16">
    <cfRule type="cellIs" dxfId="8" priority="12" operator="equal">
      <formula>30</formula>
    </cfRule>
  </conditionalFormatting>
  <conditionalFormatting sqref="H17:I17">
    <cfRule type="cellIs" dxfId="6" priority="13" operator="lessThan">
      <formula>40</formula>
    </cfRule>
  </conditionalFormatting>
  <conditionalFormatting sqref="H17:I17">
    <cfRule type="cellIs" dxfId="7" priority="14" operator="between">
      <formula>40</formula>
      <formula>44</formula>
    </cfRule>
  </conditionalFormatting>
  <conditionalFormatting sqref="H17:I17">
    <cfRule type="cellIs" dxfId="8" priority="15" operator="equal">
      <formula>45</formula>
    </cfRule>
  </conditionalFormatting>
  <conditionalFormatting sqref="I19">
    <cfRule type="cellIs" dxfId="6" priority="16" operator="lessThan">
      <formula>75</formula>
    </cfRule>
  </conditionalFormatting>
  <conditionalFormatting sqref="I19">
    <cfRule type="cellIs" dxfId="7" priority="17" operator="between">
      <formula>75</formula>
      <formula>89</formula>
    </cfRule>
  </conditionalFormatting>
  <conditionalFormatting sqref="I19">
    <cfRule type="cellIs" dxfId="8" priority="18" operator="greaterThanOrEqual">
      <formula>90</formula>
    </cfRule>
  </conditionalFormatting>
  <dataValidations>
    <dataValidation type="list" allowBlank="1" showDropDown="1" showErrorMessage="1" sqref="B7:F11 B17:F17">
      <formula1>"1,2,3"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14"/>
    <col customWidth="1" min="3" max="3" width="18.86"/>
    <col customWidth="1" min="4" max="4" width="18.29"/>
    <col customWidth="1" min="5" max="5" width="19.0"/>
    <col customWidth="1" min="6" max="6" width="18.29"/>
    <col customWidth="1" min="7" max="7" width="19.0"/>
    <col customWidth="1" min="8" max="8" width="19.57"/>
    <col customWidth="1" min="9" max="9" width="20.14"/>
  </cols>
  <sheetData>
    <row r="1">
      <c r="A1" s="69" t="s">
        <v>38</v>
      </c>
    </row>
    <row r="4">
      <c r="A4" s="70" t="s">
        <v>1</v>
      </c>
      <c r="B4" s="71"/>
      <c r="C4" s="63"/>
      <c r="E4" s="70" t="s">
        <v>39</v>
      </c>
      <c r="F4" s="72"/>
      <c r="G4" s="30"/>
      <c r="H4" s="63"/>
    </row>
    <row r="5">
      <c r="A5" s="70" t="s">
        <v>40</v>
      </c>
      <c r="B5" s="72"/>
      <c r="C5" s="63"/>
      <c r="E5" s="70" t="s">
        <v>41</v>
      </c>
      <c r="F5" s="72"/>
      <c r="G5" s="30"/>
      <c r="H5" s="63"/>
    </row>
    <row r="6">
      <c r="A6" s="70" t="s">
        <v>42</v>
      </c>
      <c r="B6" s="73"/>
      <c r="C6" s="63"/>
      <c r="E6" s="70" t="s">
        <v>43</v>
      </c>
      <c r="F6" s="72"/>
      <c r="G6" s="30"/>
      <c r="H6" s="63"/>
    </row>
    <row r="8">
      <c r="A8" s="74" t="s">
        <v>44</v>
      </c>
      <c r="B8" s="75" t="s">
        <v>4</v>
      </c>
      <c r="C8" s="75" t="s">
        <v>45</v>
      </c>
      <c r="D8" s="75" t="s">
        <v>46</v>
      </c>
      <c r="E8" s="75" t="s">
        <v>6</v>
      </c>
      <c r="G8" s="76" t="s">
        <v>47</v>
      </c>
    </row>
    <row r="9">
      <c r="A9" s="77"/>
      <c r="B9" s="78">
        <v>0.0</v>
      </c>
      <c r="C9" s="79">
        <v>1.0</v>
      </c>
      <c r="D9" s="80">
        <v>2.0</v>
      </c>
      <c r="E9" s="81">
        <v>3.0</v>
      </c>
    </row>
    <row r="10">
      <c r="A10" s="82"/>
      <c r="B10" s="39"/>
      <c r="C10" s="39"/>
      <c r="D10" s="39"/>
      <c r="E10" s="39"/>
    </row>
    <row r="11">
      <c r="A11" s="83"/>
      <c r="B11" s="84" t="s">
        <v>48</v>
      </c>
      <c r="C11" s="63"/>
      <c r="D11" s="84" t="s">
        <v>10</v>
      </c>
      <c r="E11" s="30"/>
      <c r="F11" s="30"/>
      <c r="G11" s="63"/>
      <c r="H11" s="85" t="s">
        <v>49</v>
      </c>
      <c r="I11" s="63"/>
    </row>
    <row r="12">
      <c r="A12" s="86"/>
      <c r="B12" s="87" t="s">
        <v>11</v>
      </c>
      <c r="C12" s="87" t="s">
        <v>50</v>
      </c>
      <c r="D12" s="87" t="s">
        <v>51</v>
      </c>
      <c r="E12" s="87" t="s">
        <v>52</v>
      </c>
      <c r="F12" s="87" t="s">
        <v>53</v>
      </c>
      <c r="G12" s="87" t="s">
        <v>54</v>
      </c>
      <c r="H12" s="87" t="s">
        <v>55</v>
      </c>
      <c r="I12" s="87" t="s">
        <v>56</v>
      </c>
    </row>
    <row r="13">
      <c r="A13" s="88" t="s">
        <v>57</v>
      </c>
      <c r="B13" s="87"/>
      <c r="C13" s="87"/>
      <c r="D13" s="89"/>
      <c r="E13" s="89"/>
      <c r="F13" s="89"/>
      <c r="G13" s="89"/>
      <c r="H13" s="89"/>
      <c r="I13" s="89"/>
    </row>
    <row r="14">
      <c r="A14" s="70" t="s">
        <v>58</v>
      </c>
      <c r="B14" s="90"/>
      <c r="C14" s="90"/>
      <c r="D14" s="90"/>
      <c r="E14" s="90"/>
      <c r="F14" s="90"/>
      <c r="G14" s="90"/>
      <c r="H14" s="90"/>
      <c r="I14" s="90"/>
    </row>
    <row r="15">
      <c r="A15" s="70" t="s">
        <v>59</v>
      </c>
      <c r="B15" s="90"/>
      <c r="C15" s="90"/>
      <c r="D15" s="90"/>
      <c r="E15" s="90"/>
      <c r="F15" s="90"/>
      <c r="G15" s="90"/>
      <c r="H15" s="90"/>
      <c r="I15" s="90"/>
    </row>
    <row r="16">
      <c r="A16" s="91" t="s">
        <v>60</v>
      </c>
      <c r="B16" s="90"/>
      <c r="C16" s="90"/>
      <c r="D16" s="90"/>
      <c r="E16" s="90"/>
      <c r="F16" s="90"/>
      <c r="G16" s="90"/>
      <c r="H16" s="90"/>
      <c r="I16" s="90"/>
    </row>
    <row r="17">
      <c r="A17" s="92" t="s">
        <v>61</v>
      </c>
      <c r="B17" s="93"/>
      <c r="C17" s="93"/>
      <c r="D17" s="93"/>
      <c r="E17" s="94"/>
      <c r="F17" s="94"/>
      <c r="G17" s="94"/>
      <c r="H17" s="94"/>
      <c r="I17" s="94"/>
    </row>
    <row r="18">
      <c r="A18" s="95"/>
      <c r="B18" s="96"/>
      <c r="C18" s="96"/>
      <c r="D18" s="96"/>
      <c r="E18" s="96"/>
      <c r="F18" s="96"/>
      <c r="G18" s="96"/>
      <c r="H18" s="96"/>
      <c r="I18" s="96"/>
    </row>
    <row r="19">
      <c r="A19" s="97"/>
      <c r="B19" s="77"/>
      <c r="C19" s="77"/>
      <c r="D19" s="77"/>
      <c r="E19" s="77"/>
      <c r="F19" s="77"/>
      <c r="G19" s="77"/>
      <c r="H19" s="77"/>
      <c r="I19" s="77"/>
    </row>
    <row r="21">
      <c r="A21" s="98" t="s">
        <v>62</v>
      </c>
      <c r="B21" s="98" t="s">
        <v>25</v>
      </c>
      <c r="C21" s="98" t="s">
        <v>26</v>
      </c>
      <c r="D21" s="98" t="s">
        <v>63</v>
      </c>
      <c r="E21" s="99" t="s">
        <v>64</v>
      </c>
      <c r="F21" s="99" t="s">
        <v>65</v>
      </c>
      <c r="G21" s="98" t="s">
        <v>66</v>
      </c>
    </row>
    <row r="22">
      <c r="A22" s="100" t="s">
        <v>67</v>
      </c>
      <c r="B22" s="101"/>
      <c r="C22" s="101"/>
      <c r="D22" s="101"/>
      <c r="E22" s="101"/>
      <c r="F22" s="101"/>
      <c r="G22" s="101"/>
    </row>
    <row r="24">
      <c r="A24" s="100" t="s">
        <v>68</v>
      </c>
      <c r="B24" s="100" t="s">
        <v>48</v>
      </c>
      <c r="C24" s="100" t="s">
        <v>10</v>
      </c>
      <c r="D24" s="100" t="s">
        <v>69</v>
      </c>
      <c r="E24" s="100" t="s">
        <v>70</v>
      </c>
      <c r="F24" s="100" t="s">
        <v>71</v>
      </c>
    </row>
    <row r="25">
      <c r="A25" s="100" t="s">
        <v>72</v>
      </c>
      <c r="B25" s="101">
        <f>RoundUP(SUM(B14:B16,C14:C16)/18 * 100, 1)</f>
        <v>0</v>
      </c>
      <c r="C25" s="101">
        <f>RoundUP(SUM(D14:D16,E14:E16,F14:F16,G14:G16)/36 * 100, 1)</f>
        <v>0</v>
      </c>
      <c r="D25" s="101">
        <f>RoundUP(SUM(B22,C22,D22,E22,F22,G22)/6 * 100, 1)</f>
        <v>0</v>
      </c>
      <c r="E25" s="102">
        <f>RoundUP(SUM(H14:H16,I14:I16)/18 * 100, 1)</f>
        <v>0</v>
      </c>
      <c r="F25" s="103">
        <f>RoundUP(SUM(B25,C25,D25)/3, 1)</f>
        <v>0</v>
      </c>
    </row>
    <row r="31">
      <c r="A31" s="104"/>
    </row>
  </sheetData>
  <mergeCells count="21">
    <mergeCell ref="F6:H6"/>
    <mergeCell ref="G8:I9"/>
    <mergeCell ref="A1:I2"/>
    <mergeCell ref="B4:C4"/>
    <mergeCell ref="F4:H4"/>
    <mergeCell ref="B5:C5"/>
    <mergeCell ref="F5:H5"/>
    <mergeCell ref="B6:C6"/>
    <mergeCell ref="A8:A9"/>
    <mergeCell ref="E17:E19"/>
    <mergeCell ref="F17:F19"/>
    <mergeCell ref="G17:G19"/>
    <mergeCell ref="H17:H19"/>
    <mergeCell ref="B11:C11"/>
    <mergeCell ref="D11:G11"/>
    <mergeCell ref="H11:I11"/>
    <mergeCell ref="A17:A19"/>
    <mergeCell ref="B17:B19"/>
    <mergeCell ref="C17:C19"/>
    <mergeCell ref="D17:D19"/>
    <mergeCell ref="I17:I19"/>
  </mergeCells>
  <conditionalFormatting sqref="B25:D25 F25">
    <cfRule type="colorScale" priority="1">
      <colorScale>
        <cfvo type="formula" val="0"/>
        <cfvo type="formula" val="50"/>
        <cfvo type="formula" val="100"/>
        <color rgb="FFEA9999"/>
        <color rgb="FFFFD666"/>
        <color rgb="FFB6D7A8"/>
      </colorScale>
    </cfRule>
  </conditionalFormatting>
  <conditionalFormatting sqref="B25:D25 F25">
    <cfRule type="cellIs" dxfId="9" priority="2" operator="lessThan">
      <formula>40</formula>
    </cfRule>
  </conditionalFormatting>
  <conditionalFormatting sqref="B25:D25 F25">
    <cfRule type="cellIs" dxfId="10" priority="3" operator="between">
      <formula>41</formula>
      <formula>79</formula>
    </cfRule>
  </conditionalFormatting>
  <conditionalFormatting sqref="B25:D25 F25">
    <cfRule type="cellIs" dxfId="11" priority="4" operator="between">
      <formula>80</formula>
      <formula>100</formula>
    </cfRule>
  </conditionalFormatting>
  <conditionalFormatting sqref="F25">
    <cfRule type="cellIs" dxfId="12" priority="5" operator="lessThan">
      <formula>40</formula>
    </cfRule>
  </conditionalFormatting>
  <conditionalFormatting sqref="F25">
    <cfRule type="cellIs" dxfId="13" priority="6" operator="between">
      <formula>40</formula>
      <formula>79</formula>
    </cfRule>
  </conditionalFormatting>
  <conditionalFormatting sqref="F25">
    <cfRule type="cellIs" dxfId="14" priority="7" operator="between">
      <formula>80</formula>
      <formula>89</formula>
    </cfRule>
  </conditionalFormatting>
  <conditionalFormatting sqref="F25">
    <cfRule type="cellIs" dxfId="15" priority="8" operator="greaterThan">
      <formula>89</formula>
    </cfRule>
  </conditionalFormatting>
  <conditionalFormatting sqref="F25">
    <cfRule type="cellIs" dxfId="15" priority="9" operator="greaterThan">
      <formula>89</formula>
    </cfRule>
  </conditionalFormatting>
  <conditionalFormatting sqref="B22:G22">
    <cfRule type="cellIs" dxfId="16" priority="10" operator="equal">
      <formula>1</formula>
    </cfRule>
  </conditionalFormatting>
  <conditionalFormatting sqref="B22:G22">
    <cfRule type="cellIs" dxfId="17" priority="11" operator="equal">
      <formula>0</formula>
    </cfRule>
  </conditionalFormatting>
  <conditionalFormatting sqref="B14:I16">
    <cfRule type="cellIs" dxfId="17" priority="12" operator="equal">
      <formula>0</formula>
    </cfRule>
  </conditionalFormatting>
  <conditionalFormatting sqref="B14:I16">
    <cfRule type="cellIs" dxfId="18" priority="13" operator="equal">
      <formula>1</formula>
    </cfRule>
  </conditionalFormatting>
  <conditionalFormatting sqref="B14:I16">
    <cfRule type="cellIs" dxfId="19" priority="14" operator="equal">
      <formula>2</formula>
    </cfRule>
  </conditionalFormatting>
  <conditionalFormatting sqref="B14:I16">
    <cfRule type="cellIs" dxfId="16" priority="15" operator="equal">
      <formula>3</formula>
    </cfRule>
  </conditionalFormatting>
  <conditionalFormatting sqref="J24">
    <cfRule type="colorScale" priority="16">
      <colorScale>
        <cfvo type="percent" val="0"/>
        <cfvo type="percent" val="50"/>
        <cfvo type="percent" val="100"/>
        <color rgb="FFEA9999"/>
        <color rgb="FFFFD666"/>
        <color rgb="FFB6D7A8"/>
      </colorScale>
    </cfRule>
  </conditionalFormatting>
  <dataValidations>
    <dataValidation type="decimal" allowBlank="1" showDropDown="1" showErrorMessage="1" sqref="B22:G22">
      <formula1>0.0</formula1>
      <formula2>1.0</formula2>
    </dataValidation>
    <dataValidation type="decimal" allowBlank="1" showDropDown="1" showErrorMessage="1" sqref="B14:I16">
      <formula1>0.0</formula1>
      <formula2>3.0</formula2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14"/>
    <col customWidth="1" min="3" max="3" width="18.86"/>
    <col customWidth="1" min="4" max="4" width="18.29"/>
    <col customWidth="1" min="5" max="5" width="19.0"/>
    <col customWidth="1" min="6" max="6" width="18.29"/>
    <col customWidth="1" min="7" max="7" width="19.0"/>
    <col customWidth="1" min="8" max="8" width="19.57"/>
    <col customWidth="1" min="9" max="9" width="20.14"/>
  </cols>
  <sheetData>
    <row r="1">
      <c r="A1" s="105" t="s">
        <v>73</v>
      </c>
    </row>
    <row r="4">
      <c r="A4" s="70" t="s">
        <v>1</v>
      </c>
      <c r="B4" s="71"/>
      <c r="C4" s="63"/>
      <c r="E4" s="70" t="s">
        <v>74</v>
      </c>
      <c r="F4" s="72"/>
      <c r="G4" s="30"/>
      <c r="H4" s="63"/>
    </row>
    <row r="5">
      <c r="A5" s="70" t="s">
        <v>40</v>
      </c>
      <c r="B5" s="72"/>
      <c r="C5" s="63"/>
      <c r="E5" s="70" t="s">
        <v>41</v>
      </c>
      <c r="F5" s="72"/>
      <c r="G5" s="30"/>
      <c r="H5" s="63"/>
    </row>
    <row r="6">
      <c r="A6" s="70" t="s">
        <v>42</v>
      </c>
      <c r="B6" s="73"/>
      <c r="C6" s="63"/>
      <c r="E6" s="70" t="s">
        <v>43</v>
      </c>
      <c r="F6" s="72"/>
      <c r="G6" s="30"/>
      <c r="H6" s="63"/>
    </row>
    <row r="7">
      <c r="A7" s="82"/>
      <c r="B7" s="39"/>
      <c r="C7" s="39"/>
      <c r="D7" s="39"/>
      <c r="E7" s="39"/>
    </row>
    <row r="8">
      <c r="A8" s="106" t="s">
        <v>75</v>
      </c>
      <c r="B8" s="107" t="s">
        <v>76</v>
      </c>
      <c r="G8" s="76" t="s">
        <v>77</v>
      </c>
    </row>
    <row r="9">
      <c r="A9" s="108" t="s">
        <v>78</v>
      </c>
      <c r="B9" s="109"/>
      <c r="C9" s="110"/>
      <c r="D9" s="110"/>
      <c r="E9" s="111"/>
    </row>
    <row r="10">
      <c r="A10" s="39"/>
      <c r="B10" s="97"/>
      <c r="C10" s="2"/>
      <c r="D10" s="2"/>
      <c r="E10" s="6"/>
    </row>
    <row r="11">
      <c r="A11" s="64"/>
      <c r="B11" s="39"/>
      <c r="C11" s="39"/>
      <c r="D11" s="39"/>
      <c r="E11" s="39"/>
    </row>
    <row r="12">
      <c r="A12" s="74" t="s">
        <v>44</v>
      </c>
      <c r="B12" s="75" t="s">
        <v>4</v>
      </c>
      <c r="C12" s="75" t="s">
        <v>79</v>
      </c>
      <c r="D12" s="75" t="s">
        <v>80</v>
      </c>
      <c r="E12" s="75" t="s">
        <v>6</v>
      </c>
    </row>
    <row r="13">
      <c r="A13" s="77"/>
      <c r="B13" s="78">
        <v>0.0</v>
      </c>
      <c r="C13" s="79">
        <v>1.0</v>
      </c>
      <c r="D13" s="80">
        <v>2.0</v>
      </c>
      <c r="E13" s="81">
        <v>3.0</v>
      </c>
    </row>
    <row r="14">
      <c r="A14" s="64"/>
      <c r="B14" s="39"/>
      <c r="C14" s="39"/>
      <c r="D14" s="39"/>
      <c r="E14" s="39"/>
    </row>
    <row r="15">
      <c r="A15" s="112"/>
      <c r="B15" s="39"/>
      <c r="C15" s="39"/>
      <c r="D15" s="39"/>
      <c r="E15" s="39"/>
    </row>
    <row r="16">
      <c r="A16" s="100" t="s">
        <v>81</v>
      </c>
      <c r="B16" s="84" t="s">
        <v>82</v>
      </c>
      <c r="C16" s="63"/>
      <c r="D16" s="84" t="s">
        <v>83</v>
      </c>
      <c r="E16" s="63"/>
      <c r="F16" s="84" t="s">
        <v>84</v>
      </c>
      <c r="G16" s="63"/>
      <c r="H16" s="85" t="s">
        <v>49</v>
      </c>
      <c r="I16" s="63"/>
    </row>
    <row r="17">
      <c r="A17" s="113" t="s">
        <v>57</v>
      </c>
      <c r="B17" s="71"/>
      <c r="C17" s="63"/>
      <c r="D17" s="71"/>
      <c r="E17" s="63"/>
      <c r="F17" s="71"/>
      <c r="G17" s="63"/>
      <c r="H17" s="71"/>
      <c r="I17" s="63"/>
    </row>
    <row r="18">
      <c r="A18" s="98" t="s">
        <v>58</v>
      </c>
      <c r="B18" s="114"/>
      <c r="C18" s="63"/>
      <c r="D18" s="114"/>
      <c r="E18" s="63"/>
      <c r="F18" s="114"/>
      <c r="G18" s="63"/>
      <c r="H18" s="114"/>
      <c r="I18" s="63"/>
    </row>
    <row r="19">
      <c r="A19" s="99" t="s">
        <v>20</v>
      </c>
      <c r="B19" s="114"/>
      <c r="C19" s="63"/>
      <c r="D19" s="114"/>
      <c r="E19" s="63"/>
      <c r="F19" s="114"/>
      <c r="G19" s="63"/>
      <c r="H19" s="114"/>
      <c r="I19" s="63"/>
    </row>
    <row r="20">
      <c r="A20" s="98" t="s">
        <v>59</v>
      </c>
      <c r="B20" s="114"/>
      <c r="C20" s="63"/>
      <c r="D20" s="114"/>
      <c r="E20" s="63"/>
      <c r="F20" s="114"/>
      <c r="G20" s="63"/>
      <c r="H20" s="114"/>
      <c r="I20" s="63"/>
    </row>
    <row r="21">
      <c r="A21" s="98" t="s">
        <v>85</v>
      </c>
      <c r="B21" s="114"/>
      <c r="C21" s="63"/>
      <c r="D21" s="114"/>
      <c r="E21" s="63"/>
      <c r="F21" s="114"/>
      <c r="G21" s="63"/>
      <c r="H21" s="114"/>
      <c r="I21" s="63"/>
    </row>
    <row r="22">
      <c r="A22" s="74" t="s">
        <v>61</v>
      </c>
      <c r="B22" s="115"/>
      <c r="C22" s="111"/>
      <c r="D22" s="116"/>
      <c r="E22" s="111"/>
      <c r="F22" s="115"/>
      <c r="G22" s="111"/>
      <c r="H22" s="115"/>
      <c r="I22" s="111"/>
    </row>
    <row r="23">
      <c r="A23" s="77"/>
      <c r="B23" s="97"/>
      <c r="C23" s="6"/>
      <c r="D23" s="97"/>
      <c r="E23" s="6"/>
      <c r="F23" s="97"/>
      <c r="G23" s="6"/>
      <c r="H23" s="97"/>
      <c r="I23" s="6"/>
    </row>
    <row r="25">
      <c r="A25" s="98" t="s">
        <v>62</v>
      </c>
      <c r="B25" s="98" t="s">
        <v>25</v>
      </c>
      <c r="C25" s="98" t="s">
        <v>26</v>
      </c>
      <c r="D25" s="98" t="s">
        <v>63</v>
      </c>
      <c r="E25" s="99" t="s">
        <v>64</v>
      </c>
      <c r="F25" s="99" t="s">
        <v>65</v>
      </c>
      <c r="G25" s="98" t="s">
        <v>66</v>
      </c>
    </row>
    <row r="26">
      <c r="A26" s="100" t="s">
        <v>67</v>
      </c>
      <c r="B26" s="101"/>
      <c r="C26" s="101"/>
      <c r="D26" s="101"/>
      <c r="E26" s="101"/>
      <c r="F26" s="101"/>
      <c r="G26" s="101"/>
    </row>
    <row r="28">
      <c r="A28" s="100" t="s">
        <v>68</v>
      </c>
      <c r="B28" s="100" t="s">
        <v>82</v>
      </c>
      <c r="C28" s="100" t="s">
        <v>83</v>
      </c>
      <c r="D28" s="100" t="s">
        <v>84</v>
      </c>
      <c r="E28" s="100" t="s">
        <v>69</v>
      </c>
      <c r="F28" s="117" t="s">
        <v>70</v>
      </c>
      <c r="G28" s="117" t="s">
        <v>71</v>
      </c>
    </row>
    <row r="29">
      <c r="A29" s="100" t="s">
        <v>72</v>
      </c>
      <c r="B29" s="101">
        <f>RoundUP(SUM(B18:B21,C18:C21)/12 * 100, 1)</f>
        <v>0</v>
      </c>
      <c r="C29" s="101">
        <f>RoundUP(SUM(D18:D21,E18:E21)/12 * 100, 1)</f>
        <v>0</v>
      </c>
      <c r="D29" s="101">
        <f>RoundUP(SUM(F18:F21,G18:G21)/12 * 100, 1)</f>
        <v>0</v>
      </c>
      <c r="E29" s="118">
        <f>RoundUP(SUM(B26,C26,D26,E26,F26,G26)/6 * 100, 1)</f>
        <v>0</v>
      </c>
      <c r="F29" s="119">
        <f>RoundUP(SUM(H18:H21,I18:I21)/12 * 100, 1)</f>
        <v>0</v>
      </c>
      <c r="G29" s="103">
        <f>RoundUP(SUM(B29,C29,D29,E29)/4,1)</f>
        <v>0</v>
      </c>
    </row>
  </sheetData>
  <mergeCells count="39">
    <mergeCell ref="A1:I2"/>
    <mergeCell ref="B4:C4"/>
    <mergeCell ref="F4:H4"/>
    <mergeCell ref="B5:C5"/>
    <mergeCell ref="F5:H5"/>
    <mergeCell ref="B6:C6"/>
    <mergeCell ref="F6:H6"/>
    <mergeCell ref="G8:I9"/>
    <mergeCell ref="B9:E10"/>
    <mergeCell ref="A12:A13"/>
    <mergeCell ref="B16:C16"/>
    <mergeCell ref="D16:E16"/>
    <mergeCell ref="F16:G16"/>
    <mergeCell ref="H16:I16"/>
    <mergeCell ref="B17:C17"/>
    <mergeCell ref="D17:E17"/>
    <mergeCell ref="F17:G17"/>
    <mergeCell ref="H17:I17"/>
    <mergeCell ref="D18:E18"/>
    <mergeCell ref="F18:G18"/>
    <mergeCell ref="H18:I18"/>
    <mergeCell ref="F20:G20"/>
    <mergeCell ref="H20:I20"/>
    <mergeCell ref="B18:C18"/>
    <mergeCell ref="B19:C19"/>
    <mergeCell ref="D19:E19"/>
    <mergeCell ref="F19:G19"/>
    <mergeCell ref="H19:I19"/>
    <mergeCell ref="B20:C20"/>
    <mergeCell ref="D20:E20"/>
    <mergeCell ref="F22:G23"/>
    <mergeCell ref="H22:I23"/>
    <mergeCell ref="B21:C21"/>
    <mergeCell ref="D21:E21"/>
    <mergeCell ref="F21:G21"/>
    <mergeCell ref="H21:I21"/>
    <mergeCell ref="A22:A23"/>
    <mergeCell ref="B22:C23"/>
    <mergeCell ref="D22:E23"/>
  </mergeCells>
  <conditionalFormatting sqref="B29:E29 G29">
    <cfRule type="colorScale" priority="1">
      <colorScale>
        <cfvo type="formula" val="0"/>
        <cfvo type="formula" val="50"/>
        <cfvo type="formula" val="100"/>
        <color rgb="FFEA9999"/>
        <color rgb="FFFFD666"/>
        <color rgb="FFB6D7A8"/>
      </colorScale>
    </cfRule>
  </conditionalFormatting>
  <conditionalFormatting sqref="B29:E29 G29">
    <cfRule type="cellIs" dxfId="9" priority="2" operator="lessThan">
      <formula>40</formula>
    </cfRule>
  </conditionalFormatting>
  <conditionalFormatting sqref="B29:E29 G29">
    <cfRule type="cellIs" dxfId="10" priority="3" operator="between">
      <formula>41</formula>
      <formula>79</formula>
    </cfRule>
  </conditionalFormatting>
  <conditionalFormatting sqref="B29:E29 G29">
    <cfRule type="cellIs" dxfId="11" priority="4" operator="between">
      <formula>80</formula>
      <formula>100</formula>
    </cfRule>
  </conditionalFormatting>
  <conditionalFormatting sqref="B26:G26">
    <cfRule type="cellIs" dxfId="16" priority="5" operator="equal">
      <formula>1</formula>
    </cfRule>
  </conditionalFormatting>
  <conditionalFormatting sqref="B18:I21 B26:G26">
    <cfRule type="cellIs" dxfId="17" priority="6" operator="equal">
      <formula>0</formula>
    </cfRule>
  </conditionalFormatting>
  <conditionalFormatting sqref="B18:I21">
    <cfRule type="cellIs" dxfId="18" priority="7" operator="equal">
      <formula>1</formula>
    </cfRule>
  </conditionalFormatting>
  <conditionalFormatting sqref="B18:I21">
    <cfRule type="cellIs" dxfId="19" priority="8" operator="equal">
      <formula>2</formula>
    </cfRule>
  </conditionalFormatting>
  <conditionalFormatting sqref="B18:I21">
    <cfRule type="cellIs" dxfId="16" priority="9" operator="equal">
      <formula>3</formula>
    </cfRule>
  </conditionalFormatting>
  <conditionalFormatting sqref="B18:E21 H18:I21">
    <cfRule type="cellIs" dxfId="12" priority="10" operator="equal">
      <formula>0</formula>
    </cfRule>
  </conditionalFormatting>
  <conditionalFormatting sqref="B18:E21 H18:I21">
    <cfRule type="cellIs" dxfId="13" priority="11" operator="equal">
      <formula>1</formula>
    </cfRule>
  </conditionalFormatting>
  <conditionalFormatting sqref="B18:E21 H18:I21">
    <cfRule type="cellIs" dxfId="14" priority="12" operator="equal">
      <formula>2</formula>
    </cfRule>
  </conditionalFormatting>
  <conditionalFormatting sqref="B18:E21 H18:I21">
    <cfRule type="cellIs" dxfId="15" priority="13" operator="equal">
      <formula>3</formula>
    </cfRule>
  </conditionalFormatting>
  <conditionalFormatting sqref="B18:E21 H18:I21">
    <cfRule type="cellIs" dxfId="12" priority="14" operator="equal">
      <formula>0</formula>
    </cfRule>
  </conditionalFormatting>
  <conditionalFormatting sqref="B18:E21 H18:I21">
    <cfRule type="cellIs" dxfId="13" priority="15" operator="equal">
      <formula>1</formula>
    </cfRule>
  </conditionalFormatting>
  <conditionalFormatting sqref="B18:E21 H18:I21">
    <cfRule type="cellIs" dxfId="14" priority="16" operator="equal">
      <formula>2</formula>
    </cfRule>
  </conditionalFormatting>
  <conditionalFormatting sqref="B18:E21 H18:I21">
    <cfRule type="cellIs" dxfId="15" priority="17" operator="equal">
      <formula>3</formula>
    </cfRule>
  </conditionalFormatting>
  <conditionalFormatting sqref="F29">
    <cfRule type="notContainsBlanks" dxfId="20" priority="18">
      <formula>LEN(TRIM(F29))&gt;0</formula>
    </cfRule>
  </conditionalFormatting>
  <dataValidations>
    <dataValidation type="decimal" allowBlank="1" showDropDown="1" showErrorMessage="1" sqref="B26:G26">
      <formula1>0.0</formula1>
      <formula2>1.0</formula2>
    </dataValidation>
    <dataValidation type="decimal" allowBlank="1" showDropDown="1" showErrorMessage="1" sqref="B18:B21 D18:D21 F18:F21 H18:H21">
      <formula1>0.0</formula1>
      <formula2>3.0</formula2>
    </dataValidation>
    <dataValidation type="list" allowBlank="1" sqref="B8">
      <formula1>"--,Game,Visualization,Other(please state below)"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3" max="3" width="20.43"/>
    <col customWidth="1" min="5" max="5" width="16.71"/>
    <col customWidth="1" min="6" max="6" width="17.86"/>
    <col customWidth="1" min="9" max="9" width="16.43"/>
    <col customWidth="1" min="11" max="11" width="27.29"/>
  </cols>
  <sheetData>
    <row r="1">
      <c r="A1" s="120" t="s">
        <v>86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21"/>
      <c r="D2" s="121"/>
      <c r="E2" s="3"/>
      <c r="F2" s="122"/>
      <c r="G2" s="123"/>
      <c r="H2" s="123"/>
      <c r="I2" s="12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24" t="s">
        <v>1</v>
      </c>
      <c r="B3" s="73"/>
      <c r="C3" s="63"/>
      <c r="D3" s="124" t="s">
        <v>2</v>
      </c>
      <c r="E3" s="68"/>
      <c r="F3" s="74" t="s">
        <v>44</v>
      </c>
      <c r="G3" s="75" t="s">
        <v>4</v>
      </c>
      <c r="H3" s="75" t="s">
        <v>79</v>
      </c>
      <c r="I3" s="75" t="s">
        <v>80</v>
      </c>
      <c r="J3" s="75" t="s">
        <v>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24" t="s">
        <v>7</v>
      </c>
      <c r="B4" s="73"/>
      <c r="C4" s="63"/>
      <c r="D4" s="124" t="s">
        <v>8</v>
      </c>
      <c r="E4" s="68"/>
      <c r="F4" s="77"/>
      <c r="G4" s="78">
        <v>0.0</v>
      </c>
      <c r="H4" s="79">
        <v>1.0</v>
      </c>
      <c r="I4" s="80">
        <v>2.0</v>
      </c>
      <c r="J4" s="81">
        <v>3.0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25" t="s">
        <v>87</v>
      </c>
      <c r="B6" s="16" t="s">
        <v>88</v>
      </c>
      <c r="C6" s="17"/>
      <c r="D6" s="16" t="s">
        <v>89</v>
      </c>
      <c r="E6" s="19"/>
      <c r="F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1"/>
      <c r="B7" s="23" t="s">
        <v>90</v>
      </c>
      <c r="C7" s="23" t="s">
        <v>91</v>
      </c>
      <c r="D7" s="23" t="s">
        <v>92</v>
      </c>
      <c r="E7" s="23" t="s">
        <v>93</v>
      </c>
      <c r="F7" s="24" t="s">
        <v>94</v>
      </c>
      <c r="G7" s="25" t="s">
        <v>16</v>
      </c>
      <c r="H7" s="19"/>
      <c r="I7" s="19"/>
      <c r="J7" s="2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6" t="s">
        <v>95</v>
      </c>
      <c r="B8" s="27"/>
      <c r="C8" s="27"/>
      <c r="D8" s="27"/>
      <c r="E8" s="27"/>
      <c r="F8" s="27"/>
      <c r="G8" s="29"/>
      <c r="H8" s="30"/>
      <c r="I8" s="30"/>
      <c r="J8" s="3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2" t="s">
        <v>96</v>
      </c>
      <c r="B9" s="27"/>
      <c r="C9" s="27"/>
      <c r="D9" s="27"/>
      <c r="E9" s="27"/>
      <c r="F9" s="27"/>
      <c r="G9" s="29"/>
      <c r="H9" s="30"/>
      <c r="I9" s="30"/>
      <c r="J9" s="3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2" t="s">
        <v>97</v>
      </c>
      <c r="B10" s="27"/>
      <c r="C10" s="27"/>
      <c r="D10" s="27"/>
      <c r="E10" s="27"/>
      <c r="F10" s="27"/>
      <c r="G10" s="29"/>
      <c r="H10" s="30"/>
      <c r="I10" s="30"/>
      <c r="J10" s="3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2" t="s">
        <v>98</v>
      </c>
      <c r="B11" s="27"/>
      <c r="C11" s="27"/>
      <c r="D11" s="27"/>
      <c r="E11" s="27"/>
      <c r="F11" s="27"/>
      <c r="G11" s="29"/>
      <c r="H11" s="30"/>
      <c r="I11" s="30"/>
      <c r="J11" s="3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6" t="s">
        <v>99</v>
      </c>
      <c r="B12" s="27"/>
      <c r="C12" s="27"/>
      <c r="D12" s="27"/>
      <c r="E12" s="27"/>
      <c r="F12" s="27"/>
      <c r="G12" s="33"/>
      <c r="H12" s="34"/>
      <c r="I12" s="34"/>
      <c r="J12" s="3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6"/>
      <c r="B13" s="2"/>
      <c r="C13" s="2"/>
      <c r="D13" s="2"/>
      <c r="E13" s="2"/>
      <c r="F13" s="37"/>
      <c r="G13" s="38"/>
      <c r="H13" s="39"/>
      <c r="I13" s="3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6" t="s">
        <v>22</v>
      </c>
      <c r="B14" s="127">
        <f t="shared" ref="B14:F14" si="1">SUM(B8:B12)</f>
        <v>0</v>
      </c>
      <c r="C14" s="127">
        <f t="shared" si="1"/>
        <v>0</v>
      </c>
      <c r="D14" s="128">
        <f t="shared" si="1"/>
        <v>0</v>
      </c>
      <c r="E14" s="128">
        <f t="shared" si="1"/>
        <v>0</v>
      </c>
      <c r="F14" s="129">
        <f t="shared" si="1"/>
        <v>0</v>
      </c>
      <c r="G14" s="39"/>
      <c r="H14" s="39"/>
      <c r="I14" s="3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G15" s="39"/>
      <c r="H15" s="39"/>
      <c r="I15" s="3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5"/>
      <c r="B16" s="16" t="s">
        <v>100</v>
      </c>
      <c r="C16" s="19"/>
      <c r="D16" s="19"/>
      <c r="E16" s="19"/>
      <c r="F16" s="20"/>
      <c r="G16" s="130" t="s">
        <v>24</v>
      </c>
      <c r="H16" s="49"/>
      <c r="I16" s="5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1"/>
      <c r="B17" s="131" t="s">
        <v>101</v>
      </c>
      <c r="C17" s="131" t="s">
        <v>102</v>
      </c>
      <c r="D17" s="131" t="s">
        <v>103</v>
      </c>
      <c r="E17" s="131" t="s">
        <v>104</v>
      </c>
      <c r="F17" s="132" t="s">
        <v>105</v>
      </c>
      <c r="G17" s="133" t="s">
        <v>88</v>
      </c>
      <c r="H17" s="53">
        <f>SUM(B14:C14)</f>
        <v>0</v>
      </c>
      <c r="I17" s="5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0" t="s">
        <v>31</v>
      </c>
      <c r="B18" s="27"/>
      <c r="C18" s="27"/>
      <c r="D18" s="27"/>
      <c r="E18" s="27"/>
      <c r="F18" s="28"/>
      <c r="G18" s="133" t="s">
        <v>89</v>
      </c>
      <c r="H18" s="53">
        <f>SUM(D14:F14)</f>
        <v>0</v>
      </c>
      <c r="I18" s="5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6"/>
      <c r="B19" s="2"/>
      <c r="C19" s="2"/>
      <c r="D19" s="2"/>
      <c r="E19" s="2"/>
      <c r="F19" s="37"/>
      <c r="G19" s="133" t="s">
        <v>100</v>
      </c>
      <c r="H19" s="57">
        <f>SUM(B20)</f>
        <v>0</v>
      </c>
      <c r="I19" s="5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4" t="s">
        <v>22</v>
      </c>
      <c r="B20" s="135">
        <f>SUM(B18:F18)/3</f>
        <v>0</v>
      </c>
      <c r="C20" s="44"/>
      <c r="D20" s="44"/>
      <c r="E20" s="44"/>
      <c r="F20" s="45"/>
      <c r="G20" s="136" t="s">
        <v>34</v>
      </c>
      <c r="H20" s="59">
        <f>sum((H17*3/2),H18:I19) * 100/95</f>
        <v>0</v>
      </c>
      <c r="I20" s="6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mergeCells count="25">
    <mergeCell ref="A1:J1"/>
    <mergeCell ref="B3:C3"/>
    <mergeCell ref="F3:F4"/>
    <mergeCell ref="B4:C4"/>
    <mergeCell ref="A6:A7"/>
    <mergeCell ref="B6:C6"/>
    <mergeCell ref="D6:F6"/>
    <mergeCell ref="G7:J7"/>
    <mergeCell ref="G8:J8"/>
    <mergeCell ref="G9:J9"/>
    <mergeCell ref="G10:J10"/>
    <mergeCell ref="G11:J11"/>
    <mergeCell ref="G12:J12"/>
    <mergeCell ref="A13:F13"/>
    <mergeCell ref="A19:F19"/>
    <mergeCell ref="B20:F20"/>
    <mergeCell ref="H20:I20"/>
    <mergeCell ref="A21:F21"/>
    <mergeCell ref="A15:F15"/>
    <mergeCell ref="A16:A17"/>
    <mergeCell ref="B16:F16"/>
    <mergeCell ref="G16:I16"/>
    <mergeCell ref="H17:I17"/>
    <mergeCell ref="H18:I18"/>
    <mergeCell ref="H19:I19"/>
  </mergeCells>
  <conditionalFormatting sqref="H20">
    <cfRule type="cellIs" dxfId="0" priority="1" operator="lessThan">
      <formula>70</formula>
    </cfRule>
  </conditionalFormatting>
  <conditionalFormatting sqref="H20">
    <cfRule type="cellIs" dxfId="1" priority="2" operator="between">
      <formula>70</formula>
      <formula>100</formula>
    </cfRule>
  </conditionalFormatting>
  <conditionalFormatting sqref="H20">
    <cfRule type="cellIs" dxfId="2" priority="3" operator="greaterThanOrEqual">
      <formula>100</formula>
    </cfRule>
  </conditionalFormatting>
  <conditionalFormatting sqref="B8:F12 B18:F18">
    <cfRule type="cellIs" dxfId="18" priority="4" operator="equal">
      <formula>1</formula>
    </cfRule>
  </conditionalFormatting>
  <conditionalFormatting sqref="B8:F12 B18:F18">
    <cfRule type="cellIs" dxfId="21" priority="5" operator="equal">
      <formula>2</formula>
    </cfRule>
  </conditionalFormatting>
  <conditionalFormatting sqref="B8:F12 B18:F18">
    <cfRule type="cellIs" dxfId="22" priority="6" operator="equal">
      <formula>3</formula>
    </cfRule>
  </conditionalFormatting>
  <conditionalFormatting sqref="B14:F14">
    <cfRule type="cellIs" dxfId="6" priority="7" operator="lessThan">
      <formula>10</formula>
    </cfRule>
  </conditionalFormatting>
  <conditionalFormatting sqref="B14:F14">
    <cfRule type="cellIs" dxfId="7" priority="8" operator="between">
      <formula>10</formula>
      <formula>14</formula>
    </cfRule>
  </conditionalFormatting>
  <conditionalFormatting sqref="B14:F14">
    <cfRule type="cellIs" dxfId="8" priority="9" operator="equal">
      <formula>15</formula>
    </cfRule>
  </conditionalFormatting>
  <conditionalFormatting sqref="H17:I17">
    <cfRule type="cellIs" dxfId="6" priority="10" operator="lessThan">
      <formula>20</formula>
    </cfRule>
  </conditionalFormatting>
  <conditionalFormatting sqref="H17:I17">
    <cfRule type="cellIs" dxfId="7" priority="11" operator="between">
      <formula>20</formula>
      <formula>29</formula>
    </cfRule>
  </conditionalFormatting>
  <conditionalFormatting sqref="H17:I17">
    <cfRule type="cellIs" dxfId="8" priority="12" operator="equal">
      <formula>30</formula>
    </cfRule>
  </conditionalFormatting>
  <conditionalFormatting sqref="H18:I18">
    <cfRule type="cellIs" dxfId="6" priority="13" operator="lessThan">
      <formula>30</formula>
    </cfRule>
  </conditionalFormatting>
  <conditionalFormatting sqref="H18:I18">
    <cfRule type="cellIs" dxfId="7" priority="14" operator="between">
      <formula>29</formula>
      <formula>44</formula>
    </cfRule>
  </conditionalFormatting>
  <conditionalFormatting sqref="H18:I18">
    <cfRule type="cellIs" dxfId="8" priority="15" operator="equal">
      <formula>45</formula>
    </cfRule>
  </conditionalFormatting>
  <conditionalFormatting sqref="B8:F12 B18:F18">
    <cfRule type="cellIs" dxfId="17" priority="16" operator="equal">
      <formula>0</formula>
    </cfRule>
  </conditionalFormatting>
  <conditionalFormatting sqref="H19:I19 B20:F20">
    <cfRule type="cellIs" dxfId="23" priority="17" operator="lessThan">
      <formula>3.33</formula>
    </cfRule>
  </conditionalFormatting>
  <conditionalFormatting sqref="H19:I19 B20:F20">
    <cfRule type="cellIs" dxfId="24" priority="18" operator="greaterThanOrEqual">
      <formula>5</formula>
    </cfRule>
  </conditionalFormatting>
  <conditionalFormatting sqref="H19:I19 B20:F20">
    <cfRule type="cellIs" dxfId="25" priority="19" operator="between">
      <formula>3.32</formula>
      <formula>5</formula>
    </cfRule>
  </conditionalFormatting>
  <dataValidations>
    <dataValidation type="list" allowBlank="1" showErrorMessage="1" sqref="B8:F12 B18:F18">
      <formula1>"0,1,2,3"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36.0"/>
    <col customWidth="1" min="3" max="3" width="15.57"/>
    <col customWidth="1" min="4" max="4" width="16.57"/>
    <col customWidth="1" min="9" max="9" width="16.43"/>
    <col customWidth="1" min="10" max="10" width="18.29"/>
    <col customWidth="1" min="11" max="11" width="19.29"/>
  </cols>
  <sheetData>
    <row r="1">
      <c r="A1" s="137" t="s">
        <v>106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21"/>
      <c r="C2" s="121"/>
      <c r="G2" s="138"/>
      <c r="H2" s="139"/>
      <c r="I2" s="139"/>
      <c r="J2" s="139"/>
      <c r="K2" s="13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24" t="s">
        <v>1</v>
      </c>
      <c r="B3" s="140"/>
      <c r="C3" s="124" t="s">
        <v>2</v>
      </c>
      <c r="D3" s="73"/>
      <c r="E3" s="30"/>
      <c r="F3" s="63"/>
      <c r="G3" s="74" t="s">
        <v>44</v>
      </c>
      <c r="H3" s="75" t="s">
        <v>4</v>
      </c>
      <c r="I3" s="75" t="s">
        <v>45</v>
      </c>
      <c r="J3" s="75" t="s">
        <v>46</v>
      </c>
      <c r="K3" s="75" t="s">
        <v>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24" t="s">
        <v>7</v>
      </c>
      <c r="B4" s="140"/>
      <c r="C4" s="124" t="s">
        <v>8</v>
      </c>
      <c r="D4" s="73"/>
      <c r="E4" s="30"/>
      <c r="F4" s="63"/>
      <c r="G4" s="77"/>
      <c r="H4" s="78">
        <v>0.0</v>
      </c>
      <c r="I4" s="79">
        <v>1.0</v>
      </c>
      <c r="J4" s="80">
        <v>2.0</v>
      </c>
      <c r="K4" s="81">
        <v>3.0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141"/>
      <c r="B6" s="142"/>
      <c r="C6" s="143" t="s">
        <v>107</v>
      </c>
      <c r="D6" s="49"/>
      <c r="E6" s="49"/>
      <c r="F6" s="5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144"/>
      <c r="B7" s="6"/>
      <c r="C7" s="145" t="s">
        <v>108</v>
      </c>
      <c r="D7" s="145" t="s">
        <v>104</v>
      </c>
      <c r="E7" s="146" t="s">
        <v>109</v>
      </c>
      <c r="F7" s="147" t="s">
        <v>110</v>
      </c>
      <c r="G7" s="148" t="s">
        <v>111</v>
      </c>
      <c r="H7" s="49"/>
      <c r="I7" s="49"/>
      <c r="J7" s="49"/>
      <c r="K7" s="5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149" t="s">
        <v>112</v>
      </c>
      <c r="B8" s="150"/>
      <c r="C8" s="151"/>
      <c r="D8" s="151"/>
      <c r="E8" s="151"/>
      <c r="F8" s="152"/>
      <c r="G8" s="153"/>
      <c r="H8" s="154"/>
      <c r="I8" s="154"/>
      <c r="J8" s="154"/>
      <c r="K8" s="15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156" t="s">
        <v>113</v>
      </c>
      <c r="B9" s="157"/>
      <c r="C9" s="158" t="s">
        <v>114</v>
      </c>
      <c r="D9" s="158"/>
      <c r="E9" s="158"/>
      <c r="F9" s="159"/>
      <c r="G9" s="160" t="s">
        <v>115</v>
      </c>
      <c r="H9" s="161"/>
      <c r="I9" s="161"/>
      <c r="J9" s="161"/>
      <c r="K9" s="16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149" t="s">
        <v>116</v>
      </c>
      <c r="B10" s="150"/>
      <c r="C10" s="151"/>
      <c r="D10" s="151"/>
      <c r="E10" s="151"/>
      <c r="F10" s="152"/>
      <c r="G10" s="153"/>
      <c r="H10" s="154"/>
      <c r="I10" s="154"/>
      <c r="J10" s="154"/>
      <c r="K10" s="15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56" t="s">
        <v>117</v>
      </c>
      <c r="B11" s="157"/>
      <c r="C11" s="158"/>
      <c r="D11" s="158"/>
      <c r="E11" s="158"/>
      <c r="F11" s="159"/>
      <c r="G11" s="163"/>
      <c r="H11" s="161"/>
      <c r="I11" s="161"/>
      <c r="J11" s="161"/>
      <c r="K11" s="16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49" t="s">
        <v>118</v>
      </c>
      <c r="B12" s="150"/>
      <c r="C12" s="151"/>
      <c r="D12" s="151"/>
      <c r="E12" s="151"/>
      <c r="F12" s="152"/>
      <c r="G12" s="153" t="s">
        <v>119</v>
      </c>
      <c r="H12" s="154"/>
      <c r="I12" s="154"/>
      <c r="J12" s="154"/>
      <c r="K12" s="15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56" t="s">
        <v>120</v>
      </c>
      <c r="B13" s="157"/>
      <c r="C13" s="158"/>
      <c r="D13" s="158"/>
      <c r="E13" s="158"/>
      <c r="F13" s="159"/>
      <c r="G13" s="163" t="s">
        <v>121</v>
      </c>
      <c r="H13" s="161"/>
      <c r="I13" s="161"/>
      <c r="J13" s="161"/>
      <c r="K13" s="16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49" t="s">
        <v>122</v>
      </c>
      <c r="B14" s="150"/>
      <c r="C14" s="151"/>
      <c r="D14" s="151"/>
      <c r="E14" s="151"/>
      <c r="F14" s="152"/>
      <c r="G14" s="153"/>
      <c r="H14" s="154"/>
      <c r="I14" s="154"/>
      <c r="J14" s="154"/>
      <c r="K14" s="15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56" t="s">
        <v>123</v>
      </c>
      <c r="B15" s="157"/>
      <c r="C15" s="158"/>
      <c r="D15" s="158"/>
      <c r="E15" s="158"/>
      <c r="F15" s="159" t="s">
        <v>114</v>
      </c>
      <c r="G15" s="163"/>
      <c r="H15" s="161"/>
      <c r="I15" s="161"/>
      <c r="J15" s="161"/>
      <c r="K15" s="16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49" t="s">
        <v>124</v>
      </c>
      <c r="B16" s="150"/>
      <c r="C16" s="151" t="s">
        <v>114</v>
      </c>
      <c r="D16" s="151"/>
      <c r="E16" s="151"/>
      <c r="F16" s="152" t="s">
        <v>114</v>
      </c>
      <c r="G16" s="153"/>
      <c r="H16" s="154"/>
      <c r="I16" s="154"/>
      <c r="J16" s="154"/>
      <c r="K16" s="15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56" t="s">
        <v>125</v>
      </c>
      <c r="B17" s="157"/>
      <c r="C17" s="158" t="s">
        <v>114</v>
      </c>
      <c r="D17" s="158"/>
      <c r="E17" s="158"/>
      <c r="F17" s="159"/>
      <c r="G17" s="163"/>
      <c r="H17" s="161"/>
      <c r="I17" s="161"/>
      <c r="J17" s="161"/>
      <c r="K17" s="16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49" t="s">
        <v>126</v>
      </c>
      <c r="B18" s="150"/>
      <c r="C18" s="151" t="s">
        <v>114</v>
      </c>
      <c r="D18" s="151"/>
      <c r="E18" s="151"/>
      <c r="F18" s="152"/>
      <c r="G18" s="153"/>
      <c r="H18" s="154"/>
      <c r="I18" s="154"/>
      <c r="J18" s="154"/>
      <c r="K18" s="15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56" t="s">
        <v>127</v>
      </c>
      <c r="B19" s="157"/>
      <c r="C19" s="158" t="s">
        <v>114</v>
      </c>
      <c r="D19" s="158"/>
      <c r="E19" s="158"/>
      <c r="F19" s="159"/>
      <c r="G19" s="163" t="s">
        <v>128</v>
      </c>
      <c r="H19" s="161"/>
      <c r="I19" s="161"/>
      <c r="J19" s="161"/>
      <c r="K19" s="16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149" t="s">
        <v>129</v>
      </c>
      <c r="B20" s="150"/>
      <c r="C20" s="151" t="s">
        <v>114</v>
      </c>
      <c r="D20" s="151"/>
      <c r="E20" s="151"/>
      <c r="F20" s="152"/>
      <c r="G20" s="153" t="s">
        <v>130</v>
      </c>
      <c r="H20" s="154"/>
      <c r="I20" s="154"/>
      <c r="J20" s="154"/>
      <c r="K20" s="15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156" t="s">
        <v>131</v>
      </c>
      <c r="B21" s="157"/>
      <c r="C21" s="158" t="s">
        <v>114</v>
      </c>
      <c r="D21" s="158"/>
      <c r="E21" s="158"/>
      <c r="F21" s="164" t="s">
        <v>114</v>
      </c>
      <c r="G21" s="160" t="s">
        <v>132</v>
      </c>
      <c r="H21" s="161"/>
      <c r="I21" s="161"/>
      <c r="J21" s="161"/>
      <c r="K21" s="16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149" t="s">
        <v>133</v>
      </c>
      <c r="B22" s="150"/>
      <c r="C22" s="165"/>
      <c r="D22" s="151" t="s">
        <v>114</v>
      </c>
      <c r="E22" s="151" t="s">
        <v>114</v>
      </c>
      <c r="F22" s="166" t="s">
        <v>114</v>
      </c>
      <c r="G22" s="153"/>
      <c r="H22" s="154"/>
      <c r="I22" s="154"/>
      <c r="J22" s="154"/>
      <c r="K22" s="15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156" t="s">
        <v>134</v>
      </c>
      <c r="B23" s="157"/>
      <c r="C23" s="167"/>
      <c r="D23" s="158" t="s">
        <v>114</v>
      </c>
      <c r="E23" s="164" t="s">
        <v>114</v>
      </c>
      <c r="F23" s="164" t="s">
        <v>114</v>
      </c>
      <c r="G23" s="163"/>
      <c r="H23" s="161"/>
      <c r="I23" s="161"/>
      <c r="J23" s="161"/>
      <c r="K23" s="16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149" t="s">
        <v>135</v>
      </c>
      <c r="B24" s="150"/>
      <c r="C24" s="165"/>
      <c r="D24" s="151" t="s">
        <v>114</v>
      </c>
      <c r="E24" s="166" t="s">
        <v>114</v>
      </c>
      <c r="F24" s="166" t="s">
        <v>114</v>
      </c>
      <c r="G24" s="153"/>
      <c r="H24" s="154"/>
      <c r="I24" s="154"/>
      <c r="J24" s="154"/>
      <c r="K24" s="15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156" t="s">
        <v>136</v>
      </c>
      <c r="B25" s="157"/>
      <c r="C25" s="167"/>
      <c r="D25" s="158" t="s">
        <v>114</v>
      </c>
      <c r="E25" s="164" t="s">
        <v>114</v>
      </c>
      <c r="F25" s="164" t="s">
        <v>114</v>
      </c>
      <c r="G25" s="163" t="s">
        <v>137</v>
      </c>
      <c r="H25" s="161"/>
      <c r="I25" s="161"/>
      <c r="J25" s="161"/>
      <c r="K25" s="16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149" t="s">
        <v>138</v>
      </c>
      <c r="B26" s="150"/>
      <c r="C26" s="165"/>
      <c r="D26" s="151" t="s">
        <v>114</v>
      </c>
      <c r="E26" s="166" t="s">
        <v>114</v>
      </c>
      <c r="F26" s="166" t="s">
        <v>114</v>
      </c>
      <c r="G26" s="153" t="s">
        <v>139</v>
      </c>
      <c r="H26" s="154"/>
      <c r="I26" s="154"/>
      <c r="J26" s="154"/>
      <c r="K26" s="15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168"/>
      <c r="B27" s="110"/>
      <c r="C27" s="110"/>
      <c r="D27" s="110"/>
      <c r="E27" s="110"/>
      <c r="F27" s="111"/>
      <c r="G27" s="169"/>
      <c r="H27" s="30"/>
      <c r="I27" s="30"/>
      <c r="J27" s="30"/>
      <c r="K27" s="17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171" t="s">
        <v>22</v>
      </c>
      <c r="B28" s="172"/>
      <c r="C28" s="173">
        <f>sum(C8:C26)/(12*3)</f>
        <v>0</v>
      </c>
      <c r="D28" s="173">
        <f>sum(D8:D21)/(14*3)</f>
        <v>0</v>
      </c>
      <c r="E28" s="174">
        <f>sum(E8:E22)/(14*3)</f>
        <v>0</v>
      </c>
      <c r="F28" s="174">
        <f>sum(F8:F22)/(11*3)</f>
        <v>0</v>
      </c>
      <c r="G28" s="171"/>
      <c r="H28" s="175"/>
      <c r="I28" s="175"/>
      <c r="J28" s="175"/>
      <c r="K28" s="17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3"/>
      <c r="D29" s="3"/>
      <c r="E29" s="3"/>
      <c r="F29" s="3"/>
      <c r="G29" s="177" t="s">
        <v>24</v>
      </c>
      <c r="H29" s="2"/>
      <c r="I29" s="5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3"/>
      <c r="D30" s="3"/>
      <c r="E30" s="3"/>
      <c r="F30" s="3"/>
      <c r="G30" s="58" t="s">
        <v>34</v>
      </c>
      <c r="H30" s="59">
        <f>(sum(C28:F28)/4)*100</f>
        <v>0</v>
      </c>
      <c r="I30" s="6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3"/>
      <c r="C31" s="3"/>
      <c r="D31" s="3"/>
      <c r="E31" s="3"/>
      <c r="F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3"/>
      <c r="D32" s="3"/>
      <c r="E32" s="3"/>
      <c r="F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3"/>
      <c r="D33" s="3"/>
      <c r="E33" s="3"/>
      <c r="F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</sheetData>
  <mergeCells count="51">
    <mergeCell ref="G27:K27"/>
    <mergeCell ref="G28:K28"/>
    <mergeCell ref="G29:I29"/>
    <mergeCell ref="H30:I30"/>
    <mergeCell ref="G20:K20"/>
    <mergeCell ref="G21:K21"/>
    <mergeCell ref="G22:K22"/>
    <mergeCell ref="G23:K23"/>
    <mergeCell ref="G24:K24"/>
    <mergeCell ref="G25:K25"/>
    <mergeCell ref="G26:K26"/>
    <mergeCell ref="G7:K7"/>
    <mergeCell ref="G8:K8"/>
    <mergeCell ref="A1:K1"/>
    <mergeCell ref="D3:F3"/>
    <mergeCell ref="G3:G4"/>
    <mergeCell ref="D4:F4"/>
    <mergeCell ref="A6:B7"/>
    <mergeCell ref="C6:F6"/>
    <mergeCell ref="A8:B8"/>
    <mergeCell ref="A9:B9"/>
    <mergeCell ref="G9:K9"/>
    <mergeCell ref="A10:B10"/>
    <mergeCell ref="G10:K10"/>
    <mergeCell ref="A11:B11"/>
    <mergeCell ref="G11:K11"/>
    <mergeCell ref="G12:K12"/>
    <mergeCell ref="A12:B12"/>
    <mergeCell ref="A13:B13"/>
    <mergeCell ref="A14:B14"/>
    <mergeCell ref="A15:B15"/>
    <mergeCell ref="A16:B16"/>
    <mergeCell ref="A17:B17"/>
    <mergeCell ref="A18:B18"/>
    <mergeCell ref="G13:K13"/>
    <mergeCell ref="G14:K14"/>
    <mergeCell ref="G15:K15"/>
    <mergeCell ref="G16:K16"/>
    <mergeCell ref="G17:K17"/>
    <mergeCell ref="G18:K18"/>
    <mergeCell ref="G19:K19"/>
    <mergeCell ref="A26:B26"/>
    <mergeCell ref="A27:F27"/>
    <mergeCell ref="A19:B19"/>
    <mergeCell ref="A20:B20"/>
    <mergeCell ref="A21:B21"/>
    <mergeCell ref="A22:B22"/>
    <mergeCell ref="A23:B23"/>
    <mergeCell ref="A24:B24"/>
    <mergeCell ref="A25:B25"/>
    <mergeCell ref="A28:B28"/>
  </mergeCells>
  <conditionalFormatting sqref="H30">
    <cfRule type="cellIs" dxfId="0" priority="1" operator="lessThan">
      <formula>70</formula>
    </cfRule>
  </conditionalFormatting>
  <conditionalFormatting sqref="H30">
    <cfRule type="cellIs" dxfId="1" priority="2" operator="between">
      <formula>70</formula>
      <formula>99.999999</formula>
    </cfRule>
  </conditionalFormatting>
  <conditionalFormatting sqref="H30">
    <cfRule type="cellIs" dxfId="2" priority="3" operator="greaterThanOrEqual">
      <formula>100</formula>
    </cfRule>
  </conditionalFormatting>
  <conditionalFormatting sqref="C8:F26">
    <cfRule type="cellIs" dxfId="26" priority="4" operator="equal">
      <formula>1</formula>
    </cfRule>
  </conditionalFormatting>
  <conditionalFormatting sqref="C8:F26">
    <cfRule type="cellIs" dxfId="19" priority="5" operator="equal">
      <formula>2</formula>
    </cfRule>
  </conditionalFormatting>
  <conditionalFormatting sqref="C8:F26">
    <cfRule type="cellIs" dxfId="22" priority="6" operator="equal">
      <formula>3</formula>
    </cfRule>
  </conditionalFormatting>
  <conditionalFormatting sqref="C28:F28">
    <cfRule type="cellIs" dxfId="27" priority="7" operator="lessThan">
      <formula>0.6666666666</formula>
    </cfRule>
  </conditionalFormatting>
  <conditionalFormatting sqref="C28:F28">
    <cfRule type="cellIs" dxfId="1" priority="8" operator="between">
      <formula>0.6666666666</formula>
      <formula>0.9999999999</formula>
    </cfRule>
  </conditionalFormatting>
  <conditionalFormatting sqref="C28:F28">
    <cfRule type="cellIs" dxfId="28" priority="9" operator="equal">
      <formula>1</formula>
    </cfRule>
  </conditionalFormatting>
  <conditionalFormatting sqref="C8:F26">
    <cfRule type="cellIs" dxfId="17" priority="10" operator="equal">
      <formula>0</formula>
    </cfRule>
  </conditionalFormatting>
  <dataValidations>
    <dataValidation type="list" allowBlank="1" showErrorMessage="1" sqref="C8:E8 D9:E9 C10:E15 D16:E16 D17:F20 D21:E21 C22:C26">
      <formula1>"0,1,2,3"</formula1>
    </dataValidation>
    <dataValidation type="list" allowBlank="1" showErrorMessage="1" sqref="F8:F14">
      <formula1>"R,1,2,3"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4.71"/>
    <col customWidth="1" min="3" max="3" width="20.86"/>
    <col customWidth="1" min="4" max="4" width="4.71"/>
    <col customWidth="1" min="5" max="5" width="20.86"/>
    <col customWidth="1" min="6" max="6" width="4.71"/>
    <col customWidth="1" min="7" max="7" width="21.57"/>
    <col customWidth="1" min="8" max="8" width="4.71"/>
    <col customWidth="1" min="9" max="9" width="25.86"/>
    <col customWidth="1" min="10" max="10" width="4.71"/>
    <col customWidth="1" min="13" max="13" width="16.43"/>
    <col customWidth="1" min="15" max="15" width="27.29"/>
  </cols>
  <sheetData>
    <row r="1">
      <c r="A1" s="137" t="s">
        <v>140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78" t="s">
        <v>1</v>
      </c>
      <c r="B2" s="6"/>
      <c r="C2" s="140"/>
      <c r="D2" s="179" t="s">
        <v>2</v>
      </c>
      <c r="E2" s="2"/>
      <c r="F2" s="6"/>
      <c r="G2" s="180"/>
      <c r="H2" s="6"/>
      <c r="I2" s="181" t="s">
        <v>44</v>
      </c>
      <c r="J2" s="111"/>
      <c r="K2" s="75" t="s">
        <v>4</v>
      </c>
      <c r="L2" s="75" t="s">
        <v>79</v>
      </c>
      <c r="M2" s="75" t="s">
        <v>80</v>
      </c>
      <c r="N2" s="75" t="s">
        <v>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78" t="s">
        <v>7</v>
      </c>
      <c r="B3" s="6"/>
      <c r="C3" s="140"/>
      <c r="D3" s="179" t="s">
        <v>8</v>
      </c>
      <c r="E3" s="2"/>
      <c r="F3" s="6"/>
      <c r="G3" s="180"/>
      <c r="H3" s="6"/>
      <c r="I3" s="97"/>
      <c r="J3" s="6"/>
      <c r="K3" s="78">
        <v>0.0</v>
      </c>
      <c r="L3" s="79">
        <v>1.0</v>
      </c>
      <c r="M3" s="80">
        <v>2.0</v>
      </c>
      <c r="N3" s="81">
        <v>3.0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4"/>
      <c r="B4" s="3"/>
      <c r="C4" s="3"/>
      <c r="D4" s="3"/>
      <c r="E4" s="3"/>
      <c r="F4" s="3"/>
      <c r="G4" s="18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83" t="s">
        <v>141</v>
      </c>
      <c r="B5" s="2"/>
      <c r="C5" s="2"/>
      <c r="D5" s="2"/>
      <c r="E5" s="2"/>
      <c r="F5" s="2"/>
      <c r="G5" s="2"/>
      <c r="H5" s="2"/>
      <c r="I5" s="2"/>
      <c r="J5" s="6"/>
      <c r="K5" s="184"/>
      <c r="L5" s="184"/>
      <c r="M5" s="18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85" t="s">
        <v>13</v>
      </c>
      <c r="B6" s="6"/>
      <c r="C6" s="185" t="s">
        <v>142</v>
      </c>
      <c r="D6" s="6"/>
      <c r="E6" s="185" t="s">
        <v>101</v>
      </c>
      <c r="F6" s="6"/>
      <c r="G6" s="185" t="s">
        <v>89</v>
      </c>
      <c r="H6" s="6"/>
      <c r="I6" s="185" t="s">
        <v>143</v>
      </c>
      <c r="J6" s="37"/>
      <c r="K6" s="186" t="s">
        <v>16</v>
      </c>
      <c r="L6" s="19"/>
      <c r="M6" s="20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87" t="s">
        <v>144</v>
      </c>
      <c r="B7" s="188"/>
      <c r="C7" s="189" t="s">
        <v>116</v>
      </c>
      <c r="D7" s="188"/>
      <c r="E7" s="188" t="s">
        <v>145</v>
      </c>
      <c r="F7" s="188"/>
      <c r="G7" s="189" t="s">
        <v>146</v>
      </c>
      <c r="H7" s="188"/>
      <c r="I7" s="190" t="s">
        <v>147</v>
      </c>
      <c r="J7" s="191"/>
      <c r="K7" s="192"/>
      <c r="L7" s="30"/>
      <c r="M7" s="3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87" t="s">
        <v>148</v>
      </c>
      <c r="B8" s="188"/>
      <c r="C8" s="189" t="s">
        <v>149</v>
      </c>
      <c r="D8" s="188"/>
      <c r="E8" s="188" t="s">
        <v>150</v>
      </c>
      <c r="F8" s="188"/>
      <c r="G8" s="189" t="s">
        <v>151</v>
      </c>
      <c r="H8" s="188"/>
      <c r="I8" s="193" t="s">
        <v>103</v>
      </c>
      <c r="J8" s="191"/>
      <c r="K8" s="192"/>
      <c r="L8" s="30"/>
      <c r="M8" s="31"/>
      <c r="P8" s="3"/>
      <c r="Q8" s="3"/>
      <c r="R8" s="3"/>
      <c r="S8" s="3"/>
      <c r="T8" s="3"/>
      <c r="U8" s="191"/>
      <c r="V8" s="3"/>
      <c r="W8" s="3"/>
      <c r="X8" s="3"/>
      <c r="Y8" s="3"/>
      <c r="Z8" s="3"/>
      <c r="AA8" s="3"/>
      <c r="AB8" s="3"/>
      <c r="AC8" s="3"/>
      <c r="AD8" s="3"/>
    </row>
    <row r="9">
      <c r="A9" s="187" t="s">
        <v>152</v>
      </c>
      <c r="B9" s="188"/>
      <c r="C9" s="189" t="s">
        <v>153</v>
      </c>
      <c r="D9" s="188"/>
      <c r="E9" s="188" t="s">
        <v>154</v>
      </c>
      <c r="F9" s="188"/>
      <c r="G9" s="189" t="s">
        <v>155</v>
      </c>
      <c r="H9" s="188"/>
      <c r="I9" s="190" t="s">
        <v>156</v>
      </c>
      <c r="J9" s="191"/>
      <c r="K9" s="194" t="s">
        <v>157</v>
      </c>
      <c r="L9" s="30"/>
      <c r="M9" s="31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87" t="s">
        <v>158</v>
      </c>
      <c r="B10" s="188"/>
      <c r="C10" s="189" t="s">
        <v>159</v>
      </c>
      <c r="D10" s="188"/>
      <c r="E10" s="188" t="s">
        <v>160</v>
      </c>
      <c r="F10" s="188"/>
      <c r="G10" s="189" t="s">
        <v>161</v>
      </c>
      <c r="H10" s="188"/>
      <c r="I10" s="190" t="s">
        <v>162</v>
      </c>
      <c r="J10" s="191"/>
      <c r="K10" s="192"/>
      <c r="L10" s="30"/>
      <c r="M10" s="3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95"/>
      <c r="B11" s="196"/>
      <c r="C11" s="197" t="s">
        <v>150</v>
      </c>
      <c r="D11" s="188"/>
      <c r="E11" s="195"/>
      <c r="F11" s="195"/>
      <c r="G11" s="189" t="s">
        <v>150</v>
      </c>
      <c r="H11" s="188"/>
      <c r="I11" s="190" t="s">
        <v>150</v>
      </c>
      <c r="J11" s="191"/>
      <c r="K11" s="198"/>
      <c r="L11" s="34"/>
      <c r="M11" s="3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6"/>
      <c r="B12" s="2"/>
      <c r="C12" s="2"/>
      <c r="D12" s="2"/>
      <c r="E12" s="2"/>
      <c r="F12" s="2"/>
      <c r="G12" s="2"/>
      <c r="H12" s="2"/>
      <c r="I12" s="2"/>
      <c r="J12" s="37"/>
      <c r="K12" s="38"/>
      <c r="L12" s="39"/>
      <c r="M12" s="3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40" t="s">
        <v>22</v>
      </c>
      <c r="B13" s="140">
        <f>SUM(B7:B10)</f>
        <v>0</v>
      </c>
      <c r="C13" s="140"/>
      <c r="D13" s="41">
        <f>SUM(D7:D11)</f>
        <v>0</v>
      </c>
      <c r="E13" s="41"/>
      <c r="F13" s="140">
        <f>SUM(F7:F10)</f>
        <v>0</v>
      </c>
      <c r="G13" s="199"/>
      <c r="H13" s="41">
        <f>SUM(H7:H11)</f>
        <v>0</v>
      </c>
      <c r="I13" s="57"/>
      <c r="J13" s="42">
        <f>SUM(J7:J11)</f>
        <v>0</v>
      </c>
      <c r="K13" s="38"/>
      <c r="L13" s="39"/>
      <c r="M13" s="3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5"/>
      <c r="K14" s="38"/>
      <c r="L14" s="39"/>
      <c r="M14" s="3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00" t="s">
        <v>163</v>
      </c>
      <c r="B15" s="2"/>
      <c r="C15" s="2"/>
      <c r="D15" s="2"/>
      <c r="E15" s="2"/>
      <c r="F15" s="2"/>
      <c r="G15" s="2"/>
      <c r="H15" s="2"/>
      <c r="I15" s="2"/>
      <c r="J15" s="6"/>
      <c r="K15" s="48" t="s">
        <v>24</v>
      </c>
      <c r="L15" s="49"/>
      <c r="M15" s="5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185" t="s">
        <v>164</v>
      </c>
      <c r="B16" s="6"/>
      <c r="C16" s="185" t="s">
        <v>165</v>
      </c>
      <c r="D16" s="6"/>
      <c r="E16" s="185" t="s">
        <v>166</v>
      </c>
      <c r="F16" s="6"/>
      <c r="G16" s="185" t="s">
        <v>167</v>
      </c>
      <c r="H16" s="6"/>
      <c r="I16" s="185" t="s">
        <v>168</v>
      </c>
      <c r="J16" s="37"/>
      <c r="K16" s="201" t="s">
        <v>141</v>
      </c>
      <c r="L16" s="53">
        <f>sum(B13:J13)</f>
        <v>0</v>
      </c>
      <c r="M16" s="5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202" t="s">
        <v>63</v>
      </c>
      <c r="B17" s="191"/>
      <c r="C17" s="190" t="s">
        <v>169</v>
      </c>
      <c r="D17" s="191"/>
      <c r="E17" s="191" t="s">
        <v>170</v>
      </c>
      <c r="F17" s="191"/>
      <c r="G17" s="190" t="s">
        <v>171</v>
      </c>
      <c r="H17" s="191"/>
      <c r="I17" s="190" t="s">
        <v>172</v>
      </c>
      <c r="J17" s="191"/>
      <c r="K17" s="133" t="s">
        <v>173</v>
      </c>
      <c r="L17" s="203">
        <f>sum(B20:J20)</f>
        <v>0</v>
      </c>
      <c r="M17" s="5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202" t="s">
        <v>28</v>
      </c>
      <c r="B18" s="191"/>
      <c r="C18" s="190" t="s">
        <v>174</v>
      </c>
      <c r="D18" s="191"/>
      <c r="E18" s="191" t="s">
        <v>175</v>
      </c>
      <c r="F18" s="191"/>
      <c r="G18" s="190" t="s">
        <v>176</v>
      </c>
      <c r="H18" s="191"/>
      <c r="I18" s="204" t="s">
        <v>177</v>
      </c>
      <c r="J18" s="191"/>
      <c r="K18" s="136" t="s">
        <v>34</v>
      </c>
      <c r="L18" s="205">
        <f>sum(L16:M17)*(100/99)</f>
        <v>0</v>
      </c>
      <c r="M18" s="20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5"/>
      <c r="B19" s="2"/>
      <c r="C19" s="2"/>
      <c r="D19" s="2"/>
      <c r="E19" s="2"/>
      <c r="F19" s="2"/>
      <c r="G19" s="2"/>
      <c r="H19" s="2"/>
      <c r="I19" s="2"/>
      <c r="J19" s="3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40" t="s">
        <v>22</v>
      </c>
      <c r="B20" s="140">
        <f>SUM(B17:B18)</f>
        <v>0</v>
      </c>
      <c r="C20" s="140"/>
      <c r="D20" s="140">
        <f>SUM(D17:D18)</f>
        <v>0</v>
      </c>
      <c r="E20" s="41"/>
      <c r="F20" s="140">
        <f>SUM(F17:F18)</f>
        <v>0</v>
      </c>
      <c r="G20" s="199"/>
      <c r="H20" s="140">
        <f>SUM(H17:H18)</f>
        <v>0</v>
      </c>
      <c r="I20" s="57"/>
      <c r="J20" s="140">
        <f>SUM(J17:J18)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61"/>
      <c r="B21" s="44"/>
      <c r="C21" s="44"/>
      <c r="D21" s="44"/>
      <c r="E21" s="44"/>
      <c r="F21" s="44"/>
      <c r="G21" s="44"/>
      <c r="H21" s="44"/>
      <c r="I21" s="44"/>
      <c r="J21" s="45"/>
      <c r="K21" s="3"/>
      <c r="L21" s="3"/>
      <c r="M21" s="6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18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18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18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18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18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18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18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18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18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18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18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18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18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18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18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18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18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18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18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18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18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18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18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18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18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18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18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18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18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18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18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18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18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18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18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18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18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18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18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18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18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18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18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18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18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18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18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18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18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18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18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18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18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18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18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18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18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18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18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18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18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18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18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18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18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18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18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18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18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18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18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18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18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18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18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18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18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18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18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18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18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18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18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18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18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18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18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18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18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18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18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18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18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18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18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18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18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18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18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18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18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18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18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18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18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18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18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18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18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18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18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18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18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18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18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18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18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18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18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18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18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18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18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18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18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18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18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18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18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18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18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18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18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18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18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18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18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18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18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18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18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18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18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18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18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18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18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18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18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18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18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18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18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18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18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18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18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18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18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18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18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18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18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18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18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18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18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18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18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18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18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18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18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18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18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18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18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18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18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18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18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18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18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18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18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18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18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18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18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18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18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18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18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18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18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18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18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18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18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18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18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18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18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18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18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18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18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18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18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18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18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18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18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18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18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18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18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18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18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18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18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18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18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18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18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18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18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18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18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18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18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18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18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18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18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18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18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18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18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18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18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18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18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18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18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18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18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18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18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18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18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18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18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18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18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18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18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18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18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18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18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18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18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18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18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18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18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18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18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18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18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18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18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18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18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18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18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18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18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18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18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18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18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18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18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18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18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18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18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18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18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18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18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18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18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18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18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18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18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18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18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18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18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18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18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18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18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18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18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18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18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18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18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18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18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18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18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18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18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18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18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18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18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18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18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18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18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18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18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18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18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18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18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18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18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18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18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18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18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18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18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18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18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18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18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18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18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18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18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18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18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18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18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18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18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18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18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18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18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18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18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18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18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18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18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18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18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18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18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18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18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18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18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18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18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18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18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18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18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18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18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18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18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18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18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18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18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18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18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18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18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18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18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18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18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18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18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18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18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18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18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18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18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18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18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18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18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18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18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18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18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18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18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18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18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18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18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18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18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18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18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18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18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18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18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18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18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18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18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18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18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18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18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18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18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18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18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18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18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18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18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18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18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18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18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18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18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18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18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18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18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18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18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18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18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18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18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18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18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18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18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18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18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18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18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18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18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18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18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18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18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18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18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18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18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18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18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18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18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18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18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18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18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18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18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18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18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18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18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18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18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18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18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18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18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18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18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18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18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18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18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18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18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18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18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18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18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18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18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18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18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18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18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18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18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18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18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18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18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18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18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18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18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18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18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18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18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18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18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18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18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18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18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18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18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18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18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18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18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18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18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18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18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18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18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18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18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18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18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18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18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18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18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18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18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18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18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18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18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18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18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18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18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18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18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18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18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18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18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18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18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18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18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18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18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18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18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18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18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18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18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18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18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18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18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18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18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18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18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18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18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18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18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18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18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18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18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18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18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18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18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18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18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18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18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18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18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18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18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18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18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18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18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18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18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18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18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18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18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18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18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18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18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18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18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18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18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18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18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18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18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18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18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18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18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18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18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18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18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18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18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18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18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18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18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18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18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18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18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18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18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18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18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18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18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18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18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18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18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18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18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18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18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18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18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18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18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18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18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18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18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18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18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18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18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18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18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18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18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18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18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18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18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18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18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18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18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18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18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18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18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18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18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18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18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18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18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18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18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18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18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18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18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18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18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18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18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18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18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18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18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18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18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18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18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18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18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18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18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18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18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18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18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18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18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18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18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18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18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18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18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18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18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18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18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18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18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18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18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18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18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18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18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18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18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18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18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18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18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18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18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18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18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18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18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18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18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18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18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18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18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18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18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18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18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18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18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18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18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18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18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18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18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18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18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18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18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18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18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18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18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18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18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18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18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18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18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18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18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18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18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18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18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18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18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18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18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18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18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18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18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18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18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18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18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18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18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18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18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18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18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18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18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18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18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18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18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18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18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18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18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18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18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18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18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18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18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18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18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18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18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18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18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18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18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18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18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18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18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18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18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18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18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18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18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18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18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18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18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18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18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18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18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18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18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18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18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18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18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18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18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18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18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18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18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18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18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18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18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18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18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18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18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18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18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18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18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18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18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18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18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18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18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18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18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18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18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18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18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18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18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18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18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18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18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18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18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18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18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18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18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18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18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18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18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18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18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18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18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18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18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18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18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18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18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18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18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18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18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18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18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18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18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18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18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18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18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18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18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18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18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18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18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18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18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18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18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18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18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18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18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18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18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18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18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18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18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18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18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18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18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18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18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18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18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18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18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18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18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18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18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18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18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18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18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18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18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18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18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18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182"/>
      <c r="H992" s="3"/>
      <c r="I992" s="3"/>
      <c r="J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</sheetData>
  <mergeCells count="34">
    <mergeCell ref="A1:N1"/>
    <mergeCell ref="A2:B2"/>
    <mergeCell ref="D2:F2"/>
    <mergeCell ref="G2:H2"/>
    <mergeCell ref="I2:J3"/>
    <mergeCell ref="A3:B3"/>
    <mergeCell ref="G3:H3"/>
    <mergeCell ref="K6:M6"/>
    <mergeCell ref="K7:M7"/>
    <mergeCell ref="K8:M8"/>
    <mergeCell ref="K9:M9"/>
    <mergeCell ref="K10:M10"/>
    <mergeCell ref="K11:M11"/>
    <mergeCell ref="D3:F3"/>
    <mergeCell ref="A5:J5"/>
    <mergeCell ref="A6:B6"/>
    <mergeCell ref="C6:D6"/>
    <mergeCell ref="E6:F6"/>
    <mergeCell ref="G6:H6"/>
    <mergeCell ref="I6:J6"/>
    <mergeCell ref="G16:H16"/>
    <mergeCell ref="I16:J16"/>
    <mergeCell ref="L17:M17"/>
    <mergeCell ref="L18:M18"/>
    <mergeCell ref="A19:J19"/>
    <mergeCell ref="A21:J21"/>
    <mergeCell ref="A12:J12"/>
    <mergeCell ref="A14:J14"/>
    <mergeCell ref="A15:J15"/>
    <mergeCell ref="K15:M15"/>
    <mergeCell ref="A16:B16"/>
    <mergeCell ref="C16:D16"/>
    <mergeCell ref="E16:F16"/>
    <mergeCell ref="L16:M16"/>
  </mergeCells>
  <conditionalFormatting sqref="B7:C10 D7:D11 E7:F10 G7:H11 I7 J7:J11 U8 I9:I11 B17:J18">
    <cfRule type="cellIs" dxfId="18" priority="1" operator="equal">
      <formula>1</formula>
    </cfRule>
  </conditionalFormatting>
  <conditionalFormatting sqref="B7:C10 D7:D11 E7:F10 G7:H11 I7 J7:J11 U8 I9:I11 B17:J18">
    <cfRule type="cellIs" dxfId="21" priority="2" operator="equal">
      <formula>2</formula>
    </cfRule>
  </conditionalFormatting>
  <conditionalFormatting sqref="B7:C10 D7:D11 E7:F10 G7:H11 I7 J7:J11 U8 I9:I11 B17:J18">
    <cfRule type="cellIs" dxfId="22" priority="3" operator="equal">
      <formula>3</formula>
    </cfRule>
  </conditionalFormatting>
  <conditionalFormatting sqref="D13 H13 J13">
    <cfRule type="cellIs" dxfId="30" priority="4" operator="lessThan">
      <formula>10</formula>
    </cfRule>
  </conditionalFormatting>
  <conditionalFormatting sqref="D13 H13 J13">
    <cfRule type="cellIs" dxfId="7" priority="5" operator="between">
      <formula>10</formula>
      <formula>14</formula>
    </cfRule>
  </conditionalFormatting>
  <conditionalFormatting sqref="D13 H13 J13">
    <cfRule type="cellIs" dxfId="8" priority="6" operator="equal">
      <formula>15</formula>
    </cfRule>
  </conditionalFormatting>
  <conditionalFormatting sqref="B13 F13">
    <cfRule type="cellIs" dxfId="6" priority="7" operator="lessThan">
      <formula>8</formula>
    </cfRule>
  </conditionalFormatting>
  <conditionalFormatting sqref="B13 F13">
    <cfRule type="cellIs" dxfId="25" priority="8" operator="between">
      <formula>8</formula>
      <formula>11</formula>
    </cfRule>
  </conditionalFormatting>
  <conditionalFormatting sqref="B13 F13">
    <cfRule type="cellIs" dxfId="24" priority="9" operator="equal">
      <formula>12</formula>
    </cfRule>
  </conditionalFormatting>
  <conditionalFormatting sqref="L18">
    <cfRule type="cellIs" dxfId="31" priority="10" operator="between">
      <formula>66</formula>
      <formula>99</formula>
    </cfRule>
  </conditionalFormatting>
  <conditionalFormatting sqref="L18">
    <cfRule type="cellIs" dxfId="2" priority="11" operator="greaterThan">
      <formula>99</formula>
    </cfRule>
  </conditionalFormatting>
  <conditionalFormatting sqref="B20 D20 F20 H20 J20">
    <cfRule type="cellIs" dxfId="23" priority="12" operator="lessThanOrEqual">
      <formula>3</formula>
    </cfRule>
  </conditionalFormatting>
  <conditionalFormatting sqref="B20 D20 F20 H20 J20">
    <cfRule type="cellIs" dxfId="32" priority="13" operator="lessThanOrEqual">
      <formula>5</formula>
    </cfRule>
  </conditionalFormatting>
  <conditionalFormatting sqref="B20 D20 F20 H20 J20">
    <cfRule type="cellIs" dxfId="33" priority="14" operator="equal">
      <formula>6</formula>
    </cfRule>
  </conditionalFormatting>
  <conditionalFormatting sqref="L16:M16">
    <cfRule type="cellIs" dxfId="34" priority="15" operator="lessThan">
      <formula>46</formula>
    </cfRule>
  </conditionalFormatting>
  <conditionalFormatting sqref="L16:M16">
    <cfRule type="cellIs" dxfId="33" priority="16" operator="equal">
      <formula>69</formula>
    </cfRule>
  </conditionalFormatting>
  <conditionalFormatting sqref="L16:M16">
    <cfRule type="cellIs" dxfId="32" priority="17" operator="between">
      <formula>45</formula>
      <formula>69</formula>
    </cfRule>
  </conditionalFormatting>
  <conditionalFormatting sqref="L17:M17">
    <cfRule type="cellIs" dxfId="23" priority="18" operator="lessThan">
      <formula>20</formula>
    </cfRule>
  </conditionalFormatting>
  <conditionalFormatting sqref="L17:M17">
    <cfRule type="cellIs" dxfId="33" priority="19" operator="equal">
      <formula>30</formula>
    </cfRule>
  </conditionalFormatting>
  <conditionalFormatting sqref="L17:M17">
    <cfRule type="cellIs" dxfId="32" priority="20" operator="between">
      <formula>19</formula>
      <formula>30</formula>
    </cfRule>
  </conditionalFormatting>
  <conditionalFormatting sqref="L18:M18">
    <cfRule type="cellIs" dxfId="35" priority="21" operator="lessThan">
      <formula>67</formula>
    </cfRule>
  </conditionalFormatting>
  <conditionalFormatting sqref="B7:C10 D7:D11 E7:F10 G7:H11 I7 J7:J11 U8 I9:I11 B17:J18">
    <cfRule type="cellIs" dxfId="17" priority="22" operator="equal">
      <formula>0</formula>
    </cfRule>
  </conditionalFormatting>
  <dataValidations>
    <dataValidation type="list" allowBlank="1" showDropDown="1" showErrorMessage="1" sqref="U8">
      <formula1>"1,2,3"</formula1>
    </dataValidation>
    <dataValidation type="list" allowBlank="1" showErrorMessage="1" sqref="B7:B10 F7:F10 D7:D11 H7:H11 J7:J11 B17:B18 D17:D18 F17:F18 H17:H18 J17:J18">
      <formula1>"R,1,2,3"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14"/>
    <col customWidth="1" min="2" max="2" width="20.43"/>
    <col customWidth="1" min="3" max="3" width="15.14"/>
    <col customWidth="1" min="5" max="5" width="15.29"/>
    <col customWidth="1" min="6" max="6" width="17.86"/>
    <col customWidth="1" min="9" max="9" width="16.43"/>
    <col customWidth="1" min="11" max="11" width="27.29"/>
  </cols>
  <sheetData>
    <row r="1">
      <c r="A1" s="1" t="s">
        <v>178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33" t="s">
        <v>179</v>
      </c>
      <c r="H2" s="133" t="s">
        <v>180</v>
      </c>
      <c r="I2" s="133" t="s">
        <v>181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182</v>
      </c>
      <c r="C5" s="19"/>
      <c r="D5" s="19"/>
      <c r="E5" s="19"/>
      <c r="F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1"/>
      <c r="B6" s="23" t="s">
        <v>183</v>
      </c>
      <c r="C6" s="23"/>
      <c r="D6" s="23"/>
      <c r="E6" s="23"/>
      <c r="F6" s="24"/>
      <c r="G6" s="25" t="s">
        <v>16</v>
      </c>
      <c r="H6" s="19"/>
      <c r="I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07" t="s">
        <v>184</v>
      </c>
      <c r="B7" s="27"/>
      <c r="C7" s="27"/>
      <c r="D7" s="27"/>
      <c r="E7" s="27"/>
      <c r="F7" s="28"/>
      <c r="G7" s="29"/>
      <c r="H7" s="30"/>
      <c r="I7" s="3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08" t="s">
        <v>185</v>
      </c>
      <c r="B8" s="27"/>
      <c r="C8" s="27"/>
      <c r="D8" s="27"/>
      <c r="E8" s="27"/>
      <c r="F8" s="28"/>
      <c r="G8" s="33"/>
      <c r="H8" s="34"/>
      <c r="I8" s="3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6"/>
      <c r="B9" s="2"/>
      <c r="C9" s="2"/>
      <c r="D9" s="2"/>
      <c r="E9" s="2"/>
      <c r="F9" s="37"/>
      <c r="G9" s="38"/>
      <c r="H9" s="39"/>
      <c r="I9" s="3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0" t="s">
        <v>22</v>
      </c>
      <c r="B10" s="41">
        <f t="shared" ref="B10:F10" si="1">SUM(B7:B8)</f>
        <v>0</v>
      </c>
      <c r="C10" s="41">
        <f t="shared" si="1"/>
        <v>0</v>
      </c>
      <c r="D10" s="41">
        <f t="shared" si="1"/>
        <v>0</v>
      </c>
      <c r="E10" s="41">
        <f t="shared" si="1"/>
        <v>0</v>
      </c>
      <c r="F10" s="42">
        <f t="shared" si="1"/>
        <v>0</v>
      </c>
      <c r="G10" s="38"/>
      <c r="H10" s="39"/>
      <c r="I10" s="3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3"/>
      <c r="B11" s="44"/>
      <c r="C11" s="44"/>
      <c r="D11" s="44"/>
      <c r="E11" s="44"/>
      <c r="F11" s="45"/>
      <c r="G11" s="38"/>
      <c r="H11" s="39"/>
      <c r="I11" s="3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/>
      <c r="B12" s="16" t="s">
        <v>186</v>
      </c>
      <c r="C12" s="19"/>
      <c r="D12" s="19"/>
      <c r="E12" s="19"/>
      <c r="F12" s="2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1"/>
      <c r="B13" s="23" t="s">
        <v>183</v>
      </c>
      <c r="C13" s="23"/>
      <c r="D13" s="23"/>
      <c r="E13" s="23"/>
      <c r="F13" s="24"/>
      <c r="G13" s="25" t="s">
        <v>16</v>
      </c>
      <c r="H13" s="19"/>
      <c r="I13" s="2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08" t="s">
        <v>187</v>
      </c>
      <c r="B14" s="27"/>
      <c r="C14" s="27"/>
      <c r="D14" s="27"/>
      <c r="E14" s="27"/>
      <c r="F14" s="28"/>
      <c r="G14" s="29"/>
      <c r="H14" s="30"/>
      <c r="I14" s="3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08" t="s">
        <v>188</v>
      </c>
      <c r="B15" s="27"/>
      <c r="C15" s="27"/>
      <c r="D15" s="27"/>
      <c r="E15" s="27"/>
      <c r="F15" s="28"/>
      <c r="G15" s="33"/>
      <c r="H15" s="34"/>
      <c r="I15" s="3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6"/>
      <c r="B16" s="2"/>
      <c r="C16" s="2"/>
      <c r="D16" s="2"/>
      <c r="E16" s="2"/>
      <c r="F16" s="37"/>
      <c r="G16" s="38"/>
      <c r="H16" s="39"/>
      <c r="I16" s="3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0" t="s">
        <v>22</v>
      </c>
      <c r="B17" s="41">
        <f t="shared" ref="B17:F17" si="2">SUM(B14:B15)</f>
        <v>0</v>
      </c>
      <c r="C17" s="41">
        <f t="shared" si="2"/>
        <v>0</v>
      </c>
      <c r="D17" s="41">
        <f t="shared" si="2"/>
        <v>0</v>
      </c>
      <c r="E17" s="41">
        <f t="shared" si="2"/>
        <v>0</v>
      </c>
      <c r="F17" s="42">
        <f t="shared" si="2"/>
        <v>0</v>
      </c>
      <c r="G17" s="38"/>
      <c r="H17" s="39"/>
      <c r="I17" s="3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3"/>
      <c r="B18" s="44"/>
      <c r="C18" s="44"/>
      <c r="D18" s="44"/>
      <c r="E18" s="44"/>
      <c r="F18" s="45"/>
      <c r="G18" s="38"/>
      <c r="H18" s="39"/>
      <c r="I18" s="3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5"/>
      <c r="B19" s="16" t="s">
        <v>189</v>
      </c>
      <c r="C19" s="19"/>
      <c r="D19" s="19"/>
      <c r="E19" s="19"/>
      <c r="F19" s="20"/>
      <c r="G19" s="38"/>
      <c r="H19" s="39"/>
      <c r="I19" s="3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1"/>
      <c r="B20" s="23" t="s">
        <v>183</v>
      </c>
      <c r="C20" s="23"/>
      <c r="D20" s="23"/>
      <c r="E20" s="23"/>
      <c r="F20" s="24"/>
      <c r="G20" s="25" t="s">
        <v>16</v>
      </c>
      <c r="H20" s="19"/>
      <c r="I20" s="2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6" t="s">
        <v>190</v>
      </c>
      <c r="B21" s="27"/>
      <c r="C21" s="27"/>
      <c r="D21" s="27"/>
      <c r="E21" s="27"/>
      <c r="F21" s="28"/>
      <c r="G21" s="29"/>
      <c r="H21" s="30"/>
      <c r="I21" s="3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09" t="s">
        <v>191</v>
      </c>
      <c r="B22" s="27"/>
      <c r="C22" s="27"/>
      <c r="D22" s="27"/>
      <c r="E22" s="27"/>
      <c r="F22" s="28"/>
      <c r="G22" s="29"/>
      <c r="H22" s="30"/>
      <c r="I22" s="3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9" t="s">
        <v>192</v>
      </c>
      <c r="B23" s="27"/>
      <c r="C23" s="27"/>
      <c r="D23" s="27"/>
      <c r="E23" s="27"/>
      <c r="F23" s="28"/>
      <c r="G23" s="29"/>
      <c r="H23" s="30"/>
      <c r="I23" s="3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8" t="s">
        <v>193</v>
      </c>
      <c r="B24" s="27"/>
      <c r="C24" s="27"/>
      <c r="D24" s="27"/>
      <c r="E24" s="27"/>
      <c r="F24" s="28"/>
      <c r="G24" s="29"/>
      <c r="H24" s="30"/>
      <c r="I24" s="3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9" t="s">
        <v>194</v>
      </c>
      <c r="B25" s="27"/>
      <c r="C25" s="27"/>
      <c r="D25" s="27"/>
      <c r="E25" s="27"/>
      <c r="F25" s="28"/>
      <c r="G25" s="29"/>
      <c r="H25" s="30"/>
      <c r="I25" s="3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09" t="s">
        <v>195</v>
      </c>
      <c r="B26" s="27"/>
      <c r="C26" s="27"/>
      <c r="D26" s="27"/>
      <c r="E26" s="27"/>
      <c r="F26" s="28"/>
      <c r="G26" s="29"/>
      <c r="H26" s="30"/>
      <c r="I26" s="3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09" t="s">
        <v>196</v>
      </c>
      <c r="B27" s="27"/>
      <c r="C27" s="27"/>
      <c r="D27" s="27"/>
      <c r="E27" s="27"/>
      <c r="F27" s="28"/>
      <c r="G27" s="29"/>
      <c r="H27" s="30"/>
      <c r="I27" s="3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09" t="s">
        <v>197</v>
      </c>
      <c r="B28" s="27"/>
      <c r="C28" s="27"/>
      <c r="D28" s="27"/>
      <c r="E28" s="27"/>
      <c r="F28" s="28"/>
      <c r="G28" s="29"/>
      <c r="H28" s="30"/>
      <c r="I28" s="3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08" t="s">
        <v>198</v>
      </c>
      <c r="B29" s="27"/>
      <c r="C29" s="27"/>
      <c r="D29" s="27"/>
      <c r="E29" s="27"/>
      <c r="F29" s="28"/>
      <c r="G29" s="29"/>
      <c r="H29" s="30"/>
      <c r="I29" s="3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09" t="s">
        <v>199</v>
      </c>
      <c r="B30" s="27"/>
      <c r="C30" s="27"/>
      <c r="D30" s="27"/>
      <c r="E30" s="27"/>
      <c r="F30" s="28"/>
      <c r="G30" s="33"/>
      <c r="H30" s="34"/>
      <c r="I30" s="3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6"/>
      <c r="B31" s="2"/>
      <c r="C31" s="2"/>
      <c r="D31" s="2"/>
      <c r="E31" s="2"/>
      <c r="F31" s="37"/>
      <c r="G31" s="38"/>
      <c r="H31" s="39"/>
      <c r="I31" s="3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0" t="s">
        <v>22</v>
      </c>
      <c r="B32" s="41">
        <f t="shared" ref="B32:F32" si="3">SUM(B21:B30)</f>
        <v>0</v>
      </c>
      <c r="C32" s="41">
        <f t="shared" si="3"/>
        <v>0</v>
      </c>
      <c r="D32" s="41">
        <f t="shared" si="3"/>
        <v>0</v>
      </c>
      <c r="E32" s="41">
        <f t="shared" si="3"/>
        <v>0</v>
      </c>
      <c r="F32" s="42">
        <f t="shared" si="3"/>
        <v>0</v>
      </c>
      <c r="G32" s="38"/>
      <c r="H32" s="39"/>
      <c r="I32" s="3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3"/>
      <c r="B33" s="44"/>
      <c r="C33" s="44"/>
      <c r="D33" s="44"/>
      <c r="E33" s="44"/>
      <c r="F33" s="45"/>
      <c r="G33" s="38"/>
      <c r="H33" s="39"/>
      <c r="I33" s="3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6"/>
      <c r="B34" s="200" t="s">
        <v>200</v>
      </c>
      <c r="C34" s="2"/>
      <c r="D34" s="2"/>
      <c r="E34" s="2"/>
      <c r="F34" s="3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21"/>
      <c r="B35" s="23" t="s">
        <v>183</v>
      </c>
      <c r="C35" s="210"/>
      <c r="D35" s="210"/>
      <c r="E35" s="210"/>
      <c r="F35" s="2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212" t="s">
        <v>34</v>
      </c>
      <c r="B36" s="213">
        <f t="shared" ref="B36:F36" si="4">SUM(B10,B17,B32) * 100 / 42</f>
        <v>0</v>
      </c>
      <c r="C36" s="213">
        <f t="shared" si="4"/>
        <v>0</v>
      </c>
      <c r="D36" s="213">
        <f t="shared" si="4"/>
        <v>0</v>
      </c>
      <c r="E36" s="213">
        <f t="shared" si="4"/>
        <v>0</v>
      </c>
      <c r="F36" s="214">
        <f t="shared" si="4"/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43"/>
      <c r="B37" s="44"/>
      <c r="C37" s="44"/>
      <c r="D37" s="44"/>
      <c r="E37" s="44"/>
      <c r="F37" s="4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36">
    <mergeCell ref="A1:I1"/>
    <mergeCell ref="B2:C2"/>
    <mergeCell ref="F2:F3"/>
    <mergeCell ref="B3:C3"/>
    <mergeCell ref="A5:A6"/>
    <mergeCell ref="B5:F5"/>
    <mergeCell ref="G6:I6"/>
    <mergeCell ref="G7:I7"/>
    <mergeCell ref="G8:I8"/>
    <mergeCell ref="A9:F9"/>
    <mergeCell ref="A11:F11"/>
    <mergeCell ref="A12:A13"/>
    <mergeCell ref="B12:F12"/>
    <mergeCell ref="G13:I13"/>
    <mergeCell ref="G14:I14"/>
    <mergeCell ref="G15:I15"/>
    <mergeCell ref="A16:F16"/>
    <mergeCell ref="A18:F18"/>
    <mergeCell ref="A19:A20"/>
    <mergeCell ref="B19:F19"/>
    <mergeCell ref="G20:I20"/>
    <mergeCell ref="G28:I28"/>
    <mergeCell ref="G29:I29"/>
    <mergeCell ref="G30:I30"/>
    <mergeCell ref="A31:F31"/>
    <mergeCell ref="A33:F33"/>
    <mergeCell ref="A34:A35"/>
    <mergeCell ref="B34:F34"/>
    <mergeCell ref="A37:F37"/>
    <mergeCell ref="G21:I21"/>
    <mergeCell ref="G22:I22"/>
    <mergeCell ref="G23:I23"/>
    <mergeCell ref="G24:I24"/>
    <mergeCell ref="G25:I25"/>
    <mergeCell ref="G26:I26"/>
    <mergeCell ref="G27:I27"/>
  </mergeCells>
  <conditionalFormatting sqref="B7:F8 B14:F15 B21:F30">
    <cfRule type="cellIs" dxfId="3" priority="1" operator="equal">
      <formula>1</formula>
    </cfRule>
  </conditionalFormatting>
  <conditionalFormatting sqref="B7:F8 B14:F15 B21:F30">
    <cfRule type="cellIs" dxfId="4" priority="2" operator="equal">
      <formula>2</formula>
    </cfRule>
  </conditionalFormatting>
  <conditionalFormatting sqref="B7:F8 B14:F15 B21:F30">
    <cfRule type="cellIs" dxfId="5" priority="3" operator="equal">
      <formula>3</formula>
    </cfRule>
  </conditionalFormatting>
  <conditionalFormatting sqref="B10:F10 B17:F17">
    <cfRule type="cellIs" dxfId="6" priority="4" operator="lessThanOrEqual">
      <formula>3</formula>
    </cfRule>
  </conditionalFormatting>
  <conditionalFormatting sqref="B10:F10 B17:F17">
    <cfRule type="cellIs" dxfId="7" priority="5" operator="between">
      <formula>4</formula>
      <formula>5</formula>
    </cfRule>
  </conditionalFormatting>
  <conditionalFormatting sqref="B10:F10 B17:F17">
    <cfRule type="cellIs" dxfId="8" priority="6" operator="equal">
      <formula>6</formula>
    </cfRule>
  </conditionalFormatting>
  <conditionalFormatting sqref="B32:F32">
    <cfRule type="cellIs" dxfId="6" priority="7" operator="lessThan">
      <formula>20</formula>
    </cfRule>
  </conditionalFormatting>
  <conditionalFormatting sqref="B32:F32">
    <cfRule type="cellIs" dxfId="25" priority="8" operator="between">
      <formula>20</formula>
      <formula>29</formula>
    </cfRule>
  </conditionalFormatting>
  <conditionalFormatting sqref="B32:F32">
    <cfRule type="cellIs" dxfId="24" priority="9" operator="greaterThanOrEqual">
      <formula>30</formula>
    </cfRule>
  </conditionalFormatting>
  <conditionalFormatting sqref="B36:F36">
    <cfRule type="cellIs" dxfId="0" priority="10" operator="lessThan">
      <formula>80</formula>
    </cfRule>
  </conditionalFormatting>
  <conditionalFormatting sqref="B36:F36">
    <cfRule type="cellIs" dxfId="1" priority="11" operator="between">
      <formula>70</formula>
      <formula>89</formula>
    </cfRule>
  </conditionalFormatting>
  <conditionalFormatting sqref="B36:F36">
    <cfRule type="cellIs" dxfId="28" priority="12" operator="greaterThanOrEqual">
      <formula>90</formula>
    </cfRule>
  </conditionalFormatting>
  <dataValidations>
    <dataValidation type="list" allowBlank="1" showDropDown="1" showErrorMessage="1" sqref="B7:F8 B14:F15 B21:F30">
      <formula1>"1,2,3"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9" max="9" width="16.43"/>
    <col customWidth="1" min="11" max="11" width="27.29"/>
  </cols>
  <sheetData>
    <row r="1">
      <c r="A1" s="1" t="s">
        <v>201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6"/>
      <c r="D2" s="7" t="s">
        <v>2</v>
      </c>
      <c r="E2" s="8"/>
      <c r="F2" s="9" t="s">
        <v>3</v>
      </c>
      <c r="G2" s="10" t="s">
        <v>4</v>
      </c>
      <c r="H2" s="10" t="s">
        <v>5</v>
      </c>
      <c r="I2" s="10" t="s">
        <v>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/>
      <c r="C3" s="6"/>
      <c r="D3" s="7" t="s">
        <v>8</v>
      </c>
      <c r="E3" s="8"/>
      <c r="F3" s="6"/>
      <c r="G3" s="11">
        <v>1.0</v>
      </c>
      <c r="H3" s="12">
        <v>2.0</v>
      </c>
      <c r="I3" s="13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7"/>
      <c r="D5" s="18" t="s">
        <v>10</v>
      </c>
      <c r="E5" s="19"/>
      <c r="F5" s="20"/>
      <c r="G5" s="25" t="s">
        <v>202</v>
      </c>
      <c r="H5" s="19"/>
      <c r="I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1"/>
      <c r="B6" s="22" t="s">
        <v>11</v>
      </c>
      <c r="C6" s="22" t="s">
        <v>50</v>
      </c>
      <c r="D6" s="23" t="s">
        <v>203</v>
      </c>
      <c r="E6" s="23" t="s">
        <v>204</v>
      </c>
      <c r="F6" s="24" t="s">
        <v>205</v>
      </c>
      <c r="G6" s="215" t="s">
        <v>206</v>
      </c>
      <c r="H6" s="216" t="s">
        <v>207</v>
      </c>
      <c r="I6" s="217" t="s">
        <v>208</v>
      </c>
      <c r="J6" s="25" t="s">
        <v>16</v>
      </c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18" t="s">
        <v>17</v>
      </c>
      <c r="B7" s="27"/>
      <c r="C7" s="27"/>
      <c r="D7" s="27"/>
      <c r="E7" s="27"/>
      <c r="F7" s="27"/>
      <c r="G7" s="219"/>
      <c r="H7" s="27"/>
      <c r="I7" s="57"/>
      <c r="J7" s="29"/>
      <c r="K7" s="3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2" t="s">
        <v>18</v>
      </c>
      <c r="B8" s="27"/>
      <c r="C8" s="27"/>
      <c r="D8" s="27"/>
      <c r="E8" s="27"/>
      <c r="F8" s="27"/>
      <c r="G8" s="219"/>
      <c r="H8" s="27"/>
      <c r="I8" s="57"/>
      <c r="J8" s="29"/>
      <c r="K8" s="3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2" t="s">
        <v>19</v>
      </c>
      <c r="B9" s="27"/>
      <c r="C9" s="27"/>
      <c r="D9" s="27"/>
      <c r="E9" s="27"/>
      <c r="F9" s="27"/>
      <c r="G9" s="219"/>
      <c r="H9" s="27"/>
      <c r="I9" s="57"/>
      <c r="J9" s="29"/>
      <c r="K9" s="3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2" t="s">
        <v>60</v>
      </c>
      <c r="B10" s="27"/>
      <c r="C10" s="27"/>
      <c r="D10" s="27"/>
      <c r="E10" s="27"/>
      <c r="F10" s="27"/>
      <c r="G10" s="219"/>
      <c r="H10" s="27"/>
      <c r="I10" s="57"/>
      <c r="J10" s="29"/>
      <c r="K10" s="3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18" t="s">
        <v>209</v>
      </c>
      <c r="B11" s="27"/>
      <c r="C11" s="27"/>
      <c r="D11" s="27"/>
      <c r="E11" s="27"/>
      <c r="F11" s="27"/>
      <c r="G11" s="219"/>
      <c r="H11" s="27"/>
      <c r="I11" s="57"/>
      <c r="J11" s="33"/>
      <c r="K11" s="3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6"/>
      <c r="B12" s="2"/>
      <c r="C12" s="2"/>
      <c r="D12" s="2"/>
      <c r="E12" s="2"/>
      <c r="F12" s="37"/>
      <c r="G12" s="36"/>
      <c r="H12" s="2"/>
      <c r="I12" s="3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0" t="s">
        <v>22</v>
      </c>
      <c r="B13" s="41">
        <f t="shared" ref="B13:I13" si="1">SUM(B7:B11)</f>
        <v>0</v>
      </c>
      <c r="C13" s="41">
        <f t="shared" si="1"/>
        <v>0</v>
      </c>
      <c r="D13" s="41">
        <f t="shared" si="1"/>
        <v>0</v>
      </c>
      <c r="E13" s="41">
        <f t="shared" si="1"/>
        <v>0</v>
      </c>
      <c r="F13" s="42">
        <f t="shared" si="1"/>
        <v>0</v>
      </c>
      <c r="G13" s="220">
        <f t="shared" si="1"/>
        <v>0</v>
      </c>
      <c r="H13" s="41">
        <f t="shared" si="1"/>
        <v>0</v>
      </c>
      <c r="I13" s="42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3"/>
      <c r="B14" s="44"/>
      <c r="C14" s="44"/>
      <c r="D14" s="44"/>
      <c r="E14" s="44"/>
      <c r="F14" s="45"/>
      <c r="G14" s="221"/>
      <c r="I14" s="22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6"/>
      <c r="B15" s="47" t="s">
        <v>23</v>
      </c>
      <c r="C15" s="2"/>
      <c r="D15" s="2"/>
      <c r="E15" s="2"/>
      <c r="F15" s="6"/>
      <c r="G15" s="48" t="s">
        <v>24</v>
      </c>
      <c r="H15" s="49"/>
      <c r="I15" s="5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1"/>
      <c r="B16" s="22" t="s">
        <v>25</v>
      </c>
      <c r="C16" s="22" t="s">
        <v>26</v>
      </c>
      <c r="D16" s="22" t="s">
        <v>27</v>
      </c>
      <c r="E16" s="22" t="s">
        <v>28</v>
      </c>
      <c r="F16" s="51" t="s">
        <v>29</v>
      </c>
      <c r="G16" s="52" t="s">
        <v>30</v>
      </c>
      <c r="H16" s="53">
        <f>SUM(B13:C13)</f>
        <v>0</v>
      </c>
      <c r="I16" s="5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5" t="s">
        <v>31</v>
      </c>
      <c r="B17" s="27"/>
      <c r="C17" s="27"/>
      <c r="D17" s="27"/>
      <c r="E17" s="27"/>
      <c r="F17" s="56"/>
      <c r="G17" s="52" t="s">
        <v>32</v>
      </c>
      <c r="H17" s="53">
        <f>SUM(D13:F13)</f>
        <v>0</v>
      </c>
      <c r="I17" s="5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/>
      <c r="C18" s="2"/>
      <c r="D18" s="2"/>
      <c r="E18" s="2"/>
      <c r="F18" s="37"/>
      <c r="G18" s="52" t="s">
        <v>33</v>
      </c>
      <c r="H18" s="57">
        <f>SUM(B19)</f>
        <v>0</v>
      </c>
      <c r="I18" s="5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5" t="s">
        <v>22</v>
      </c>
      <c r="B19" s="57">
        <f>SUM(B17:F17)</f>
        <v>0</v>
      </c>
      <c r="C19" s="2"/>
      <c r="D19" s="2"/>
      <c r="E19" s="2"/>
      <c r="F19" s="6"/>
      <c r="G19" s="223" t="s">
        <v>202</v>
      </c>
      <c r="H19" s="64">
        <f>SUM(G13:I13)</f>
        <v>0</v>
      </c>
      <c r="I19" s="22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1"/>
      <c r="B20" s="44"/>
      <c r="C20" s="44"/>
      <c r="D20" s="44"/>
      <c r="E20" s="44"/>
      <c r="F20" s="45"/>
      <c r="G20" s="58" t="s">
        <v>34</v>
      </c>
      <c r="H20" s="59">
        <f>IF(SUM(H16:I18)=90,SUM(H16:I19) * 100 / 90,SUM(H16:I18)*100/90)</f>
        <v>0</v>
      </c>
      <c r="I20" s="6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2" t="s">
        <v>35</v>
      </c>
      <c r="B22" s="30"/>
      <c r="C22" s="30"/>
      <c r="D22" s="30"/>
      <c r="E22" s="63"/>
      <c r="F22" s="3"/>
      <c r="G22" s="3"/>
      <c r="H22" s="3"/>
      <c r="I22" s="6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5" t="s">
        <v>36</v>
      </c>
      <c r="B23" s="30"/>
      <c r="C23" s="30"/>
      <c r="D23" s="63"/>
      <c r="E23" s="66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7"/>
      <c r="B24" s="30"/>
      <c r="C24" s="30"/>
      <c r="D24" s="63"/>
      <c r="E24" s="6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7"/>
      <c r="B25" s="30"/>
      <c r="C25" s="30"/>
      <c r="D25" s="63"/>
      <c r="E25" s="6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7"/>
      <c r="B26" s="30"/>
      <c r="C26" s="30"/>
      <c r="D26" s="63"/>
      <c r="E26" s="6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7"/>
      <c r="B27" s="30"/>
      <c r="C27" s="30"/>
      <c r="D27" s="63"/>
      <c r="E27" s="68"/>
      <c r="F27" s="3"/>
      <c r="G27" s="3"/>
      <c r="H27" s="3"/>
      <c r="I27" s="22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7"/>
      <c r="B28" s="30"/>
      <c r="C28" s="30"/>
      <c r="D28" s="63"/>
      <c r="E28" s="6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7"/>
      <c r="B29" s="30"/>
      <c r="C29" s="30"/>
      <c r="D29" s="63"/>
      <c r="E29" s="6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7"/>
      <c r="B30" s="30"/>
      <c r="C30" s="30"/>
      <c r="D30" s="63"/>
      <c r="E30" s="6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7"/>
      <c r="B31" s="30"/>
      <c r="C31" s="30"/>
      <c r="D31" s="63"/>
      <c r="E31" s="6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7"/>
      <c r="B32" s="30"/>
      <c r="C32" s="30"/>
      <c r="D32" s="63"/>
      <c r="E32" s="6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0">
    <mergeCell ref="A1:I1"/>
    <mergeCell ref="B2:C2"/>
    <mergeCell ref="F2:F3"/>
    <mergeCell ref="B3:C3"/>
    <mergeCell ref="A5:A6"/>
    <mergeCell ref="B5:C5"/>
    <mergeCell ref="D5:F5"/>
    <mergeCell ref="G5:I5"/>
    <mergeCell ref="J6:K6"/>
    <mergeCell ref="J7:K7"/>
    <mergeCell ref="J8:K8"/>
    <mergeCell ref="J9:K9"/>
    <mergeCell ref="J10:K10"/>
    <mergeCell ref="J11:K11"/>
    <mergeCell ref="H16:I16"/>
    <mergeCell ref="H17:I17"/>
    <mergeCell ref="A12:F12"/>
    <mergeCell ref="G12:I12"/>
    <mergeCell ref="A14:F14"/>
    <mergeCell ref="G14:I14"/>
    <mergeCell ref="A15:A16"/>
    <mergeCell ref="B15:F15"/>
    <mergeCell ref="G15:I15"/>
    <mergeCell ref="A18:F18"/>
    <mergeCell ref="H18:I18"/>
    <mergeCell ref="B19:F19"/>
    <mergeCell ref="H19:I19"/>
    <mergeCell ref="A20:F20"/>
    <mergeCell ref="H20:I20"/>
    <mergeCell ref="A22:E22"/>
    <mergeCell ref="A30:D30"/>
    <mergeCell ref="A31:D31"/>
    <mergeCell ref="A32:D32"/>
    <mergeCell ref="A23:D23"/>
    <mergeCell ref="A24:D24"/>
    <mergeCell ref="A25:D25"/>
    <mergeCell ref="A26:D26"/>
    <mergeCell ref="A27:D27"/>
    <mergeCell ref="A28:D28"/>
    <mergeCell ref="A29:D29"/>
  </mergeCells>
  <conditionalFormatting sqref="H20">
    <cfRule type="cellIs" dxfId="0" priority="1" operator="lessThan">
      <formula>70</formula>
    </cfRule>
  </conditionalFormatting>
  <conditionalFormatting sqref="H20">
    <cfRule type="cellIs" dxfId="1" priority="2" operator="between">
      <formula>70</formula>
      <formula>99</formula>
    </cfRule>
  </conditionalFormatting>
  <conditionalFormatting sqref="H20">
    <cfRule type="cellIs" dxfId="2" priority="3" operator="greaterThanOrEqual">
      <formula>100</formula>
    </cfRule>
  </conditionalFormatting>
  <conditionalFormatting sqref="B7:I11 B17:F17">
    <cfRule type="cellIs" dxfId="3" priority="4" operator="equal">
      <formula>1</formula>
    </cfRule>
  </conditionalFormatting>
  <conditionalFormatting sqref="B7:I11 B17:F17">
    <cfRule type="cellIs" dxfId="4" priority="5" operator="equal">
      <formula>2</formula>
    </cfRule>
  </conditionalFormatting>
  <conditionalFormatting sqref="B7:I11 B17:F17">
    <cfRule type="cellIs" dxfId="5" priority="6" operator="equal">
      <formula>3</formula>
    </cfRule>
  </conditionalFormatting>
  <conditionalFormatting sqref="B13:I13 H18 B19">
    <cfRule type="cellIs" dxfId="6" priority="7" operator="lessThan">
      <formula>10</formula>
    </cfRule>
  </conditionalFormatting>
  <conditionalFormatting sqref="B13:I13 H18 B19">
    <cfRule type="cellIs" dxfId="7" priority="8" operator="between">
      <formula>10</formula>
      <formula>14</formula>
    </cfRule>
  </conditionalFormatting>
  <conditionalFormatting sqref="B13:I13 H18 B19">
    <cfRule type="cellIs" dxfId="8" priority="9" operator="equal">
      <formula>15</formula>
    </cfRule>
  </conditionalFormatting>
  <conditionalFormatting sqref="H16:I16">
    <cfRule type="cellIs" dxfId="6" priority="10" operator="lessThanOrEqual">
      <formula>25</formula>
    </cfRule>
  </conditionalFormatting>
  <conditionalFormatting sqref="H16:I16">
    <cfRule type="cellIs" dxfId="7" priority="11" operator="between">
      <formula>25</formula>
      <formula>29</formula>
    </cfRule>
  </conditionalFormatting>
  <conditionalFormatting sqref="H16:I16">
    <cfRule type="cellIs" dxfId="8" priority="12" operator="equal">
      <formula>30</formula>
    </cfRule>
  </conditionalFormatting>
  <conditionalFormatting sqref="H17:I17">
    <cfRule type="cellIs" dxfId="6" priority="13" operator="lessThan">
      <formula>40</formula>
    </cfRule>
  </conditionalFormatting>
  <conditionalFormatting sqref="H17:I17">
    <cfRule type="cellIs" dxfId="7" priority="14" operator="between">
      <formula>40</formula>
      <formula>44</formula>
    </cfRule>
  </conditionalFormatting>
  <conditionalFormatting sqref="H17:I17">
    <cfRule type="cellIs" dxfId="8" priority="15" operator="equal">
      <formula>45</formula>
    </cfRule>
  </conditionalFormatting>
  <conditionalFormatting sqref="H19:I19">
    <cfRule type="cellIs" dxfId="6" priority="16" operator="lessThan">
      <formula>10</formula>
    </cfRule>
  </conditionalFormatting>
  <conditionalFormatting sqref="H19:I19">
    <cfRule type="cellIs" dxfId="7" priority="17" operator="between">
      <formula>10</formula>
      <formula>14</formula>
    </cfRule>
  </conditionalFormatting>
  <conditionalFormatting sqref="H19:I19">
    <cfRule type="cellIs" dxfId="8" priority="18" operator="greaterThanOrEqual">
      <formula>15</formula>
    </cfRule>
  </conditionalFormatting>
  <dataValidations>
    <dataValidation type="list" allowBlank="1" showDropDown="1" showErrorMessage="1" sqref="B7:I11 B17:F17">
      <formula1>"1,2,3"</formula1>
    </dataValidation>
  </dataValidations>
  <drawing r:id="rId1"/>
</worksheet>
</file>