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\\dsju08\radno\RACUNOVODSTVO\P R O R A Č U N\PLAN 2023-2025\ZA OBJAVU\"/>
    </mc:Choice>
  </mc:AlternateContent>
  <xr:revisionPtr revIDLastSave="0" documentId="8_{ADD03BA8-F249-483B-89D3-939A9334B5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ŽETAK" sheetId="1" r:id="rId1"/>
    <sheet name=" Račun prihoda i rashoda" sheetId="2" r:id="rId2"/>
    <sheet name="Rashodi prema izvorima finan" sheetId="9" r:id="rId3"/>
    <sheet name="Rashodi prema funkcijskoj k " sheetId="7" r:id="rId4"/>
    <sheet name="Račun financiranja" sheetId="8" r:id="rId5"/>
  </sheets>
  <definedNames>
    <definedName name="_xlnm.Print_Area" localSheetId="1">' Račun prihoda i rashoda'!$A$1:$N$95</definedName>
    <definedName name="_xlnm.Print_Area" localSheetId="3">'Rashodi prema funkcijskoj k '!$A$1:$D$13</definedName>
    <definedName name="_xlnm.Print_Area" localSheetId="0">SAŽETAK!$A$2:$H$32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B6" i="9"/>
  <c r="C14" i="9" l="1"/>
  <c r="D14" i="9"/>
  <c r="B14" i="9"/>
  <c r="M13" i="2"/>
  <c r="K35" i="2"/>
  <c r="L35" i="2"/>
  <c r="M35" i="2"/>
  <c r="N35" i="2"/>
  <c r="J35" i="2"/>
  <c r="H24" i="1" l="1"/>
  <c r="G24" i="1"/>
  <c r="F24" i="1"/>
  <c r="D18" i="9" l="1"/>
  <c r="D11" i="9"/>
  <c r="D9" i="9"/>
  <c r="D5" i="9"/>
  <c r="C18" i="9"/>
  <c r="C11" i="9"/>
  <c r="C5" i="9" s="1"/>
  <c r="C9" i="9"/>
  <c r="B18" i="9"/>
  <c r="B11" i="9"/>
  <c r="B9" i="9"/>
  <c r="B5" i="9" l="1"/>
  <c r="H14" i="1" l="1"/>
  <c r="H11" i="1"/>
  <c r="G14" i="1"/>
  <c r="G11" i="1"/>
  <c r="F14" i="1"/>
  <c r="F11" i="1"/>
  <c r="F15" i="1" l="1"/>
  <c r="H15" i="1"/>
  <c r="G15" i="1"/>
  <c r="F76" i="2" l="1"/>
  <c r="G76" i="2"/>
  <c r="H76" i="2"/>
  <c r="I76" i="2"/>
  <c r="J76" i="2"/>
  <c r="K76" i="2"/>
  <c r="L76" i="2"/>
  <c r="M76" i="2"/>
  <c r="N76" i="2"/>
  <c r="E76" i="2"/>
  <c r="G79" i="2"/>
  <c r="I79" i="2"/>
  <c r="K79" i="2"/>
  <c r="M79" i="2"/>
  <c r="E79" i="2"/>
  <c r="G66" i="2"/>
  <c r="I66" i="2"/>
  <c r="K66" i="2"/>
  <c r="M66" i="2"/>
  <c r="E66" i="2"/>
  <c r="F25" i="2"/>
  <c r="G25" i="2"/>
  <c r="H25" i="2"/>
  <c r="I25" i="2"/>
  <c r="J25" i="2"/>
  <c r="K25" i="2"/>
  <c r="L25" i="2"/>
  <c r="M25" i="2"/>
  <c r="N25" i="2"/>
  <c r="E25" i="2"/>
  <c r="G31" i="2"/>
  <c r="I31" i="2"/>
  <c r="G32" i="2"/>
  <c r="I32" i="2"/>
  <c r="K32" i="2"/>
  <c r="K31" i="2" s="1"/>
  <c r="M32" i="2"/>
  <c r="M31" i="2" s="1"/>
  <c r="E32" i="2"/>
  <c r="E31" i="2" s="1"/>
  <c r="E27" i="2"/>
  <c r="G27" i="2"/>
  <c r="I27" i="2"/>
  <c r="K27" i="2"/>
  <c r="M27" i="2"/>
  <c r="H87" i="2" l="1"/>
  <c r="H86" i="2"/>
  <c r="H82" i="2"/>
  <c r="H80" i="2"/>
  <c r="H74" i="2"/>
  <c r="H73" i="2"/>
  <c r="H71" i="2"/>
  <c r="H70" i="2"/>
  <c r="N66" i="2"/>
  <c r="L66" i="2"/>
  <c r="J66" i="2"/>
  <c r="H67" i="2"/>
  <c r="H66" i="2" s="1"/>
  <c r="N65" i="2"/>
  <c r="N58" i="2"/>
  <c r="L65" i="2"/>
  <c r="L58" i="2"/>
  <c r="H65" i="2"/>
  <c r="H64" i="2"/>
  <c r="H63" i="2"/>
  <c r="H62" i="2"/>
  <c r="H61" i="2"/>
  <c r="H60" i="2"/>
  <c r="H59" i="2"/>
  <c r="H58" i="2"/>
  <c r="H57" i="2"/>
  <c r="H55" i="2"/>
  <c r="H54" i="2"/>
  <c r="H53" i="2"/>
  <c r="H44" i="2"/>
  <c r="H43" i="2"/>
  <c r="H42" i="2"/>
  <c r="H40" i="2"/>
  <c r="H39" i="2"/>
  <c r="H37" i="2"/>
  <c r="H36" i="2"/>
  <c r="H34" i="2"/>
  <c r="H33" i="2"/>
  <c r="H30" i="2"/>
  <c r="H28" i="2"/>
  <c r="N23" i="2"/>
  <c r="L23" i="2"/>
  <c r="J23" i="2"/>
  <c r="H24" i="2"/>
  <c r="H23" i="2" s="1"/>
  <c r="N21" i="2"/>
  <c r="L21" i="2"/>
  <c r="J21" i="2"/>
  <c r="H22" i="2"/>
  <c r="H21" i="2" s="1"/>
  <c r="N19" i="2"/>
  <c r="L19" i="2"/>
  <c r="J19" i="2"/>
  <c r="H20" i="2"/>
  <c r="H19" i="2" s="1"/>
  <c r="H18" i="2"/>
  <c r="H17" i="2"/>
  <c r="H16" i="2"/>
  <c r="H15" i="2"/>
  <c r="H12" i="2"/>
  <c r="H11" i="2"/>
  <c r="F87" i="2"/>
  <c r="F86" i="2"/>
  <c r="F82" i="2"/>
  <c r="F80" i="2"/>
  <c r="F74" i="2"/>
  <c r="F73" i="2"/>
  <c r="F71" i="2"/>
  <c r="F70" i="2"/>
  <c r="F67" i="2"/>
  <c r="F66" i="2" s="1"/>
  <c r="F65" i="2"/>
  <c r="F64" i="2"/>
  <c r="F63" i="2"/>
  <c r="F62" i="2"/>
  <c r="F61" i="2"/>
  <c r="F60" i="2"/>
  <c r="F59" i="2"/>
  <c r="F58" i="2"/>
  <c r="F57" i="2"/>
  <c r="F55" i="2"/>
  <c r="F54" i="2"/>
  <c r="F53" i="2"/>
  <c r="F47" i="2"/>
  <c r="F46" i="2" s="1"/>
  <c r="F45" i="2" s="1"/>
  <c r="F44" i="2"/>
  <c r="F43" i="2"/>
  <c r="F42" i="2"/>
  <c r="F40" i="2"/>
  <c r="F39" i="2"/>
  <c r="F37" i="2"/>
  <c r="F36" i="2"/>
  <c r="F34" i="2"/>
  <c r="F33" i="2"/>
  <c r="F30" i="2"/>
  <c r="F28" i="2"/>
  <c r="F24" i="2"/>
  <c r="F22" i="2"/>
  <c r="F21" i="2" s="1"/>
  <c r="F20" i="2"/>
  <c r="F19" i="2" s="1"/>
  <c r="F16" i="2"/>
  <c r="F17" i="2"/>
  <c r="F18" i="2"/>
  <c r="F15" i="2"/>
  <c r="F12" i="2"/>
  <c r="F11" i="2"/>
  <c r="G85" i="2"/>
  <c r="G75" i="2" s="1"/>
  <c r="I85" i="2"/>
  <c r="I75" i="2" s="1"/>
  <c r="K85" i="2"/>
  <c r="K75" i="2" s="1"/>
  <c r="M85" i="2"/>
  <c r="M75" i="2" s="1"/>
  <c r="E85" i="2"/>
  <c r="E75" i="2" s="1"/>
  <c r="G72" i="2"/>
  <c r="I72" i="2"/>
  <c r="K72" i="2"/>
  <c r="M72" i="2"/>
  <c r="E72" i="2"/>
  <c r="G69" i="2"/>
  <c r="I69" i="2"/>
  <c r="K69" i="2"/>
  <c r="M69" i="2"/>
  <c r="E69" i="2"/>
  <c r="G56" i="2"/>
  <c r="I56" i="2"/>
  <c r="K56" i="2"/>
  <c r="M56" i="2"/>
  <c r="E56" i="2"/>
  <c r="G52" i="2"/>
  <c r="I52" i="2"/>
  <c r="K52" i="2"/>
  <c r="M52" i="2"/>
  <c r="E52" i="2"/>
  <c r="F23" i="2"/>
  <c r="G23" i="2"/>
  <c r="I23" i="2"/>
  <c r="K23" i="2"/>
  <c r="M23" i="2"/>
  <c r="E23" i="2"/>
  <c r="G21" i="2"/>
  <c r="I21" i="2"/>
  <c r="K21" i="2"/>
  <c r="M21" i="2"/>
  <c r="E21" i="2"/>
  <c r="G19" i="2"/>
  <c r="I19" i="2"/>
  <c r="K19" i="2"/>
  <c r="M19" i="2"/>
  <c r="E19" i="2"/>
  <c r="G14" i="2"/>
  <c r="I14" i="2"/>
  <c r="I13" i="2" s="1"/>
  <c r="K14" i="2"/>
  <c r="K13" i="2" s="1"/>
  <c r="E14" i="2"/>
  <c r="G41" i="2"/>
  <c r="I41" i="2"/>
  <c r="K41" i="2"/>
  <c r="M41" i="2"/>
  <c r="E41" i="2"/>
  <c r="G38" i="2"/>
  <c r="I38" i="2"/>
  <c r="K38" i="2"/>
  <c r="M38" i="2"/>
  <c r="E38" i="2"/>
  <c r="G10" i="2"/>
  <c r="I10" i="2"/>
  <c r="K10" i="2"/>
  <c r="M10" i="2"/>
  <c r="M9" i="2" s="1"/>
  <c r="E10" i="2"/>
  <c r="G46" i="2"/>
  <c r="G45" i="2" s="1"/>
  <c r="H46" i="2"/>
  <c r="H45" i="2" s="1"/>
  <c r="I46" i="2"/>
  <c r="I45" i="2" s="1"/>
  <c r="J46" i="2"/>
  <c r="J45" i="2" s="1"/>
  <c r="K46" i="2"/>
  <c r="K45" i="2" s="1"/>
  <c r="L46" i="2"/>
  <c r="L45" i="2" s="1"/>
  <c r="M46" i="2"/>
  <c r="M45" i="2" s="1"/>
  <c r="N46" i="2"/>
  <c r="N45" i="2" s="1"/>
  <c r="E46" i="2"/>
  <c r="E45" i="2" s="1"/>
  <c r="G35" i="2"/>
  <c r="I35" i="2"/>
  <c r="E35" i="2"/>
  <c r="N13" i="8"/>
  <c r="L13" i="8"/>
  <c r="J13" i="8"/>
  <c r="H13" i="8"/>
  <c r="F13" i="8"/>
  <c r="N12" i="8"/>
  <c r="L12" i="8"/>
  <c r="J12" i="8"/>
  <c r="H12" i="8"/>
  <c r="F12" i="8"/>
  <c r="M11" i="8"/>
  <c r="M10" i="8" s="1"/>
  <c r="N10" i="8" s="1"/>
  <c r="K11" i="8"/>
  <c r="L11" i="8" s="1"/>
  <c r="I11" i="8"/>
  <c r="I10" i="8" s="1"/>
  <c r="J10" i="8" s="1"/>
  <c r="G11" i="8"/>
  <c r="H11" i="8" s="1"/>
  <c r="E11" i="8"/>
  <c r="E10" i="8" s="1"/>
  <c r="F10" i="8" s="1"/>
  <c r="K10" i="8"/>
  <c r="L10" i="8" s="1"/>
  <c r="G10" i="8"/>
  <c r="H10" i="8" s="1"/>
  <c r="N9" i="8"/>
  <c r="L9" i="8"/>
  <c r="J9" i="8"/>
  <c r="H9" i="8"/>
  <c r="F9" i="8"/>
  <c r="M8" i="8"/>
  <c r="N8" i="8" s="1"/>
  <c r="K8" i="8"/>
  <c r="K7" i="8" s="1"/>
  <c r="L7" i="8" s="1"/>
  <c r="I8" i="8"/>
  <c r="J8" i="8" s="1"/>
  <c r="G8" i="8"/>
  <c r="G7" i="8" s="1"/>
  <c r="H7" i="8" s="1"/>
  <c r="E8" i="8"/>
  <c r="F8" i="8" s="1"/>
  <c r="I7" i="8"/>
  <c r="J7" i="8" s="1"/>
  <c r="E7" i="8"/>
  <c r="F7" i="8" s="1"/>
  <c r="G51" i="2" l="1"/>
  <c r="M7" i="8"/>
  <c r="N7" i="8" s="1"/>
  <c r="E13" i="2"/>
  <c r="G13" i="2"/>
  <c r="F27" i="2"/>
  <c r="F32" i="2"/>
  <c r="F31" i="2" s="1"/>
  <c r="H41" i="2"/>
  <c r="J41" i="2"/>
  <c r="L41" i="2"/>
  <c r="N41" i="2"/>
  <c r="J10" i="2"/>
  <c r="N72" i="2"/>
  <c r="H85" i="2"/>
  <c r="J85" i="2"/>
  <c r="L85" i="2"/>
  <c r="N85" i="2"/>
  <c r="H35" i="2"/>
  <c r="J52" i="2"/>
  <c r="N52" i="2"/>
  <c r="H69" i="2"/>
  <c r="J72" i="2"/>
  <c r="F35" i="2"/>
  <c r="N10" i="2"/>
  <c r="F79" i="2"/>
  <c r="F85" i="2"/>
  <c r="H32" i="2"/>
  <c r="H31" i="2" s="1"/>
  <c r="J32" i="2"/>
  <c r="J31" i="2" s="1"/>
  <c r="L32" i="2"/>
  <c r="L31" i="2" s="1"/>
  <c r="N32" i="2"/>
  <c r="N31" i="2" s="1"/>
  <c r="N38" i="2"/>
  <c r="J79" i="2"/>
  <c r="L79" i="2"/>
  <c r="N79" i="2"/>
  <c r="H79" i="2"/>
  <c r="N69" i="2"/>
  <c r="L69" i="2"/>
  <c r="J69" i="2"/>
  <c r="J56" i="2"/>
  <c r="J51" i="2" s="1"/>
  <c r="N56" i="2"/>
  <c r="K51" i="2"/>
  <c r="J38" i="2"/>
  <c r="F10" i="2"/>
  <c r="F38" i="2"/>
  <c r="F41" i="2"/>
  <c r="F52" i="2"/>
  <c r="F56" i="2"/>
  <c r="F72" i="2"/>
  <c r="F69" i="2"/>
  <c r="H10" i="2"/>
  <c r="L10" i="2"/>
  <c r="H14" i="2"/>
  <c r="H13" i="2" s="1"/>
  <c r="J14" i="2"/>
  <c r="J13" i="2" s="1"/>
  <c r="L14" i="2"/>
  <c r="L13" i="2" s="1"/>
  <c r="N14" i="2"/>
  <c r="N13" i="2" s="1"/>
  <c r="H27" i="2"/>
  <c r="J27" i="2"/>
  <c r="L27" i="2"/>
  <c r="N27" i="2"/>
  <c r="H38" i="2"/>
  <c r="L38" i="2"/>
  <c r="L9" i="2" s="1"/>
  <c r="H52" i="2"/>
  <c r="L52" i="2"/>
  <c r="H56" i="2"/>
  <c r="L56" i="2"/>
  <c r="H72" i="2"/>
  <c r="L72" i="2"/>
  <c r="F14" i="2"/>
  <c r="F13" i="2" s="1"/>
  <c r="M51" i="2"/>
  <c r="I51" i="2"/>
  <c r="E51" i="2"/>
  <c r="G9" i="2"/>
  <c r="K9" i="2"/>
  <c r="I9" i="2"/>
  <c r="E9" i="2"/>
  <c r="F11" i="8"/>
  <c r="J11" i="8"/>
  <c r="N11" i="8"/>
  <c r="H8" i="8"/>
  <c r="L8" i="8"/>
  <c r="D10" i="7"/>
  <c r="B10" i="7"/>
  <c r="C10" i="7"/>
  <c r="N9" i="2" l="1"/>
  <c r="H75" i="2"/>
  <c r="J9" i="2"/>
  <c r="C6" i="7"/>
  <c r="C5" i="7" s="1"/>
  <c r="B6" i="7"/>
  <c r="B5" i="7" s="1"/>
  <c r="N75" i="2"/>
  <c r="J75" i="2"/>
  <c r="N51" i="2"/>
  <c r="L75" i="2"/>
  <c r="F75" i="2"/>
  <c r="H51" i="2"/>
  <c r="H9" i="2"/>
  <c r="D6" i="7"/>
  <c r="D5" i="7" s="1"/>
  <c r="L51" i="2"/>
  <c r="F51" i="2"/>
  <c r="F9" i="2"/>
</calcChain>
</file>

<file path=xl/sharedStrings.xml><?xml version="1.0" encoding="utf-8"?>
<sst xmlns="http://schemas.openxmlformats.org/spreadsheetml/2006/main" count="186" uniqueCount="113">
  <si>
    <t>I. OPĆI DIO</t>
  </si>
  <si>
    <t>A) SAŽETAK RAČUNA PRIHODA I RASHODA</t>
  </si>
  <si>
    <t>PRIHODI POSLOVANJA</t>
  </si>
  <si>
    <t>PRIHODI OD PRODAJE NEFINANCIJSKE IMOVINE</t>
  </si>
  <si>
    <t>PRIHODI UKUPNO</t>
  </si>
  <si>
    <t>RASHODI  POSLOVANJA</t>
  </si>
  <si>
    <t>RASHODI ZA NABAVU NEFINANCIJSKE IMOVINE</t>
  </si>
  <si>
    <t>RASHODI UKUPNO</t>
  </si>
  <si>
    <t>RAZLIKA - VIŠAK / MANJAK</t>
  </si>
  <si>
    <t>B) SAŽETAK RAČUNA FINANCIRANJA</t>
  </si>
  <si>
    <t>PRIMICI OD FINANCIJSKE IMOVINE I ZADUŽIVANJA</t>
  </si>
  <si>
    <t>IZDACI ZA FINANCIJSKU IMOVINU I OTPLATE ZAJMOVA</t>
  </si>
  <si>
    <t>PRIJENOS SREDSTAVA IZ PRETHODNE GODINE</t>
  </si>
  <si>
    <t>PRIJENOS SREDSTAVA U SLJEDEĆU GODINU</t>
  </si>
  <si>
    <t>NETO FINANCIRANJE</t>
  </si>
  <si>
    <t>VIŠAK / MANJAK + NETO FINANCIRANJE</t>
  </si>
  <si>
    <t xml:space="preserve">A. RAČUN PRIHODA I RASHODA </t>
  </si>
  <si>
    <t>A1. PRIHODI POSLOVANJA I PRIHODI OD PRODAJE NEFINANCIJSKE IMOVINE</t>
  </si>
  <si>
    <t>Razred</t>
  </si>
  <si>
    <t>Skupina</t>
  </si>
  <si>
    <t>Izvor</t>
  </si>
  <si>
    <t>Naziv prihoda</t>
  </si>
  <si>
    <t>Izvršenje 2021.</t>
  </si>
  <si>
    <t>Plan 2022.</t>
  </si>
  <si>
    <t>Plan za 2023.</t>
  </si>
  <si>
    <t>Projekcija 
za 2024.</t>
  </si>
  <si>
    <t>Projekcija 
za 2025.</t>
  </si>
  <si>
    <t>Prihodi poslovanja</t>
  </si>
  <si>
    <t>Pomoći iz inozemstva i od subjekata unutar općeg proračuna</t>
  </si>
  <si>
    <t>Ostale pomoći</t>
  </si>
  <si>
    <t>Vlastiti prihodi</t>
  </si>
  <si>
    <t>Prihodi od prodaje nefinancijske imovine</t>
  </si>
  <si>
    <t>Prihodi od prodaje proizvedene dugotrajne imovine</t>
  </si>
  <si>
    <t>A. 2. RASHODI POSLOVANJA I RASHODI ZA NABAVU NEFINANCIJSKE IMOVINE</t>
  </si>
  <si>
    <t>Naziv rashoda</t>
  </si>
  <si>
    <t>Rashodi poslovanja</t>
  </si>
  <si>
    <t>Rashodi za zaposlene</t>
  </si>
  <si>
    <t>Opći prihodi i primici</t>
  </si>
  <si>
    <t>Materijalni rashodi</t>
  </si>
  <si>
    <t>Ostali prihodi za posebne namjene</t>
  </si>
  <si>
    <t>Rashodi za nabavu nefinancijske imovine</t>
  </si>
  <si>
    <t>A.3. RASHODI PREMA IZVORIMA FINANCIRANJA</t>
  </si>
  <si>
    <t>BROJČANA OZNAKA I NAZIV</t>
  </si>
  <si>
    <t>UKUPNI RASHODI</t>
  </si>
  <si>
    <t>1 Opći prihodi i primici</t>
  </si>
  <si>
    <t>11 Opći prihodi i primici</t>
  </si>
  <si>
    <t>12 Sredstva učešća za pomoći</t>
  </si>
  <si>
    <t>3 Vlastiti prihodi</t>
  </si>
  <si>
    <t>31 Vlastiti prihodi</t>
  </si>
  <si>
    <t>A. 4. RASHODI PREMA FUNKCIJSKOJ KLASIFIKACIJI</t>
  </si>
  <si>
    <t>B. RAČUN FINANCIRANJA</t>
  </si>
  <si>
    <t xml:space="preserve">Naziv </t>
  </si>
  <si>
    <t>Primici od financijske imovine i zaduživanja</t>
  </si>
  <si>
    <t>Primici od zaduživanja</t>
  </si>
  <si>
    <t>Izdaci za financijsku imovinu i otplate zajmova</t>
  </si>
  <si>
    <t>Izdaci za otplatu glavnice primljenih kredita i zajmova</t>
  </si>
  <si>
    <t>Izvršenje 2021. u kunama</t>
  </si>
  <si>
    <t>Plan 2022. u kunama</t>
  </si>
  <si>
    <t>Plan za 2023. u kunama</t>
  </si>
  <si>
    <t>Plan 2022. u eurima</t>
  </si>
  <si>
    <t>Izvršenje 2021. u eurima</t>
  </si>
  <si>
    <t>Projekcija u kunama
za 2024.</t>
  </si>
  <si>
    <t>Projekcija u kunama
za 2025.</t>
  </si>
  <si>
    <t>Prihodi od imovine</t>
  </si>
  <si>
    <t>Prihodi iz nadležnog proračuna i od HZZOa NA TEMELJU UGOVORNIH OBVEZA</t>
  </si>
  <si>
    <t>Kazne, upravne mjere i ostali prihodi</t>
  </si>
  <si>
    <t>03 Javni red i sigurnost</t>
  </si>
  <si>
    <t>033 Sudovi</t>
  </si>
  <si>
    <t>034 Zatvori</t>
  </si>
  <si>
    <t>036 Rashodi za javni red i sigurnost koji nisu drugdje svrstani</t>
  </si>
  <si>
    <t>Pomoći od međunarodnih organizacija te institucija i tijela EU (AOP 050 do 053)</t>
  </si>
  <si>
    <t>Pomoći proračunu iz drugih proračuna i izvanproračunskim korisnicima (AOP 055+056)</t>
  </si>
  <si>
    <t>Pomoći od izvanproračunskih korisnika (AOP 058+059)</t>
  </si>
  <si>
    <t xml:space="preserve">Pomoći proračunskim korisnicima iz proračuna koji im nije nadležan (AOP 064+065) </t>
  </si>
  <si>
    <t xml:space="preserve"> Prihodi od upravnih i administrativnih pristojbi, pristojbi po posebnim propisima i naknada</t>
  </si>
  <si>
    <t>Izvršenje 2021.
u eurima</t>
  </si>
  <si>
    <t>Plan 2022.
u eurima</t>
  </si>
  <si>
    <t>4 Prihodi za posebne namjene</t>
  </si>
  <si>
    <t>43 Ostali prihodi za posebne namjene</t>
  </si>
  <si>
    <t>5 Pomoći</t>
  </si>
  <si>
    <t>51 Pomoći EU</t>
  </si>
  <si>
    <t>52 Ostale pomoći i darovnice</t>
  </si>
  <si>
    <t>6 Donacije</t>
  </si>
  <si>
    <t>61 Donacije</t>
  </si>
  <si>
    <t>Donacije</t>
  </si>
  <si>
    <t>Prihodi od poreza</t>
  </si>
  <si>
    <t>Prihodi od igara na sreću</t>
  </si>
  <si>
    <t>Sredstva učešća za pomoći</t>
  </si>
  <si>
    <t>Pomoći EU</t>
  </si>
  <si>
    <t>Financijski rashodi</t>
  </si>
  <si>
    <t>Naknade građanima i kućanstvima na temelju osiguranja i druge naknade</t>
  </si>
  <si>
    <t>Rashodi za nabavu proizvedene dugotrajne imovine</t>
  </si>
  <si>
    <t>Prihodi od igara na sreeću</t>
  </si>
  <si>
    <t>Rashodi za dodatna ulaganja na nefinancijskoj imovini</t>
  </si>
  <si>
    <t>Ostali rashodi</t>
  </si>
  <si>
    <t>Prijenosi između proračunskih korisnika istog proračuna</t>
  </si>
  <si>
    <t>Prihodi po posebnim propisima</t>
  </si>
  <si>
    <t>41 Prihodi od igara na sreću</t>
  </si>
  <si>
    <t>01 Opće i javne usluge</t>
  </si>
  <si>
    <t xml:space="preserve">013 Opće usluge </t>
  </si>
  <si>
    <t>Rashodi za nabavu neproizvedene dugotrajne imovine</t>
  </si>
  <si>
    <t>FINANCIJSKI PLAN 
ZA 2023. I PROJEKCIJE ZA 2024. I 2025. GODINU</t>
  </si>
  <si>
    <t>Prihodi od prodaje proizvoda i robe te pruženih usluga i prihodi od donacija</t>
  </si>
  <si>
    <t xml:space="preserve">Plan za 2023. </t>
  </si>
  <si>
    <t xml:space="preserve">Projekcija 
za 2024. </t>
  </si>
  <si>
    <t xml:space="preserve">Projekcija 
za 2025. </t>
  </si>
  <si>
    <t xml:space="preserve">Projekcija za 2024. 
</t>
  </si>
  <si>
    <t xml:space="preserve">Projekcija za 2025. 
</t>
  </si>
  <si>
    <t xml:space="preserve">Projekcija za 2024. </t>
  </si>
  <si>
    <t xml:space="preserve">Projekcija za 2025. </t>
  </si>
  <si>
    <t>10995 DRŽAVNA ŠKOLA ZA JAVNU UPRAVU</t>
  </si>
  <si>
    <t>Fondovi EU</t>
  </si>
  <si>
    <t xml:space="preserve">  56 Fondovi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</si>
</sst>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indexed="8"/>
      <name val="Arial"/>
      <family val="2"/>
      <charset val="238"/>
    </font>
    <font>
      <b/>
      <sz val="14"/>
      <color indexed="8"/>
      <name val="Arial"/>
      <family val="2"/>
      <charset val="238"/>
    </font>
    <font>
      <sz val="12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4"/>
      <color indexed="8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b/>
      <i/>
      <sz val="9"/>
      <color indexed="8"/>
      <name val="Arial"/>
      <family val="2"/>
      <charset val="238"/>
    </font>
    <font>
      <sz val="9"/>
      <color theme="1"/>
      <name val="Arial"/>
      <family val="2"/>
      <charset val="238"/>
    </font>
    <font>
      <i/>
      <sz val="10"/>
      <name val="Arial"/>
      <family val="2"/>
      <charset val="238"/>
    </font>
    <font>
      <sz val="9"/>
      <name val="Arial"/>
      <family val="2"/>
      <charset val="238"/>
    </font>
    <font>
      <b/>
      <sz val="11"/>
      <color indexed="8"/>
      <name val="Arial"/>
      <family val="2"/>
      <charset val="238"/>
    </font>
    <font>
      <b/>
      <i/>
      <sz val="10"/>
      <name val="Arial"/>
      <family val="2"/>
      <charset val="238"/>
    </font>
    <font>
      <b/>
      <sz val="9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2"/>
      <color theme="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9" fillId="0" borderId="2" xfId="0" quotePrefix="1" applyFont="1" applyBorder="1" applyAlignment="1">
      <alignment horizontal="left" wrapText="1"/>
    </xf>
    <xf numFmtId="0" fontId="9" fillId="0" borderId="3" xfId="0" quotePrefix="1" applyFont="1" applyBorder="1" applyAlignment="1">
      <alignment horizontal="left" wrapText="1"/>
    </xf>
    <xf numFmtId="0" fontId="9" fillId="0" borderId="3" xfId="0" quotePrefix="1" applyFont="1" applyBorder="1" applyAlignment="1">
      <alignment horizontal="center" wrapText="1"/>
    </xf>
    <xf numFmtId="0" fontId="9" fillId="0" borderId="3" xfId="0" quotePrefix="1" applyFont="1" applyBorder="1" applyAlignment="1">
      <alignment horizontal="left"/>
    </xf>
    <xf numFmtId="3" fontId="9" fillId="0" borderId="4" xfId="0" applyNumberFormat="1" applyFont="1" applyBorder="1" applyAlignment="1">
      <alignment horizontal="right"/>
    </xf>
    <xf numFmtId="0" fontId="11" fillId="3" borderId="3" xfId="0" applyFont="1" applyFill="1" applyBorder="1" applyAlignment="1">
      <alignment vertical="center"/>
    </xf>
    <xf numFmtId="3" fontId="9" fillId="3" borderId="4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/>
    <xf numFmtId="0" fontId="12" fillId="0" borderId="0" xfId="0" quotePrefix="1" applyFont="1" applyAlignment="1">
      <alignment horizontal="left" wrapText="1"/>
    </xf>
    <xf numFmtId="0" fontId="13" fillId="0" borderId="0" xfId="0" applyFont="1" applyAlignment="1">
      <alignment wrapText="1"/>
    </xf>
    <xf numFmtId="3" fontId="2" fillId="0" borderId="0" xfId="0" applyNumberFormat="1" applyFont="1" applyAlignment="1">
      <alignment horizontal="right"/>
    </xf>
    <xf numFmtId="0" fontId="9" fillId="4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3" fontId="5" fillId="2" borderId="5" xfId="0" applyNumberFormat="1" applyFont="1" applyFill="1" applyBorder="1" applyAlignment="1">
      <alignment horizontal="right"/>
    </xf>
    <xf numFmtId="3" fontId="5" fillId="2" borderId="4" xfId="0" applyNumberFormat="1" applyFont="1" applyFill="1" applyBorder="1" applyAlignment="1">
      <alignment horizontal="right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left" vertical="center"/>
    </xf>
    <xf numFmtId="0" fontId="16" fillId="2" borderId="4" xfId="0" quotePrefix="1" applyFont="1" applyFill="1" applyBorder="1" applyAlignment="1">
      <alignment horizontal="left" vertical="center"/>
    </xf>
    <xf numFmtId="0" fontId="10" fillId="2" borderId="4" xfId="0" quotePrefix="1" applyFont="1" applyFill="1" applyBorder="1" applyAlignment="1">
      <alignment horizontal="left" vertical="center"/>
    </xf>
    <xf numFmtId="0" fontId="16" fillId="2" borderId="4" xfId="0" quotePrefix="1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3" fontId="5" fillId="2" borderId="4" xfId="0" applyNumberFormat="1" applyFont="1" applyFill="1" applyBorder="1" applyAlignment="1">
      <alignment horizontal="right" wrapText="1"/>
    </xf>
    <xf numFmtId="0" fontId="16" fillId="2" borderId="4" xfId="0" quotePrefix="1" applyFont="1" applyFill="1" applyBorder="1" applyAlignment="1">
      <alignment horizontal="left" vertical="center" wrapText="1" indent="1"/>
    </xf>
    <xf numFmtId="0" fontId="16" fillId="2" borderId="4" xfId="0" applyFont="1" applyFill="1" applyBorder="1" applyAlignment="1">
      <alignment horizontal="left" vertical="center" indent="1"/>
    </xf>
    <xf numFmtId="0" fontId="16" fillId="2" borderId="4" xfId="0" applyFont="1" applyFill="1" applyBorder="1" applyAlignment="1">
      <alignment horizontal="left" vertical="center" wrapText="1" indent="1"/>
    </xf>
    <xf numFmtId="0" fontId="16" fillId="2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4" xfId="0" quotePrefix="1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 wrapText="1"/>
    </xf>
    <xf numFmtId="0" fontId="10" fillId="6" borderId="4" xfId="0" quotePrefix="1" applyFont="1" applyFill="1" applyBorder="1" applyAlignment="1">
      <alignment horizontal="left" vertical="center"/>
    </xf>
    <xf numFmtId="0" fontId="11" fillId="6" borderId="4" xfId="0" quotePrefix="1" applyFont="1" applyFill="1" applyBorder="1" applyAlignment="1">
      <alignment horizontal="left" vertical="center"/>
    </xf>
    <xf numFmtId="0" fontId="16" fillId="6" borderId="4" xfId="0" quotePrefix="1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 wrapText="1"/>
    </xf>
    <xf numFmtId="49" fontId="11" fillId="0" borderId="6" xfId="0" applyNumberFormat="1" applyFont="1" applyBorder="1" applyAlignment="1" applyProtection="1">
      <alignment horizontal="left" vertical="top" wrapText="1"/>
      <protection hidden="1"/>
    </xf>
    <xf numFmtId="0" fontId="11" fillId="0" borderId="4" xfId="0" quotePrefix="1" applyFont="1" applyBorder="1" applyAlignment="1">
      <alignment horizontal="left" vertical="center"/>
    </xf>
    <xf numFmtId="0" fontId="16" fillId="0" borderId="4" xfId="0" quotePrefix="1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49" fontId="11" fillId="0" borderId="4" xfId="0" applyNumberFormat="1" applyFont="1" applyBorder="1" applyAlignment="1" applyProtection="1">
      <alignment horizontal="left" vertical="top" wrapText="1"/>
      <protection hidden="1"/>
    </xf>
    <xf numFmtId="3" fontId="9" fillId="2" borderId="5" xfId="0" applyNumberFormat="1" applyFont="1" applyFill="1" applyBorder="1" applyAlignment="1">
      <alignment horizontal="right"/>
    </xf>
    <xf numFmtId="1" fontId="5" fillId="2" borderId="5" xfId="0" applyNumberFormat="1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right" wrapText="1"/>
    </xf>
    <xf numFmtId="3" fontId="5" fillId="4" borderId="5" xfId="0" applyNumberFormat="1" applyFont="1" applyFill="1" applyBorder="1" applyAlignment="1">
      <alignment horizontal="right"/>
    </xf>
    <xf numFmtId="49" fontId="17" fillId="4" borderId="6" xfId="0" applyNumberFormat="1" applyFont="1" applyFill="1" applyBorder="1" applyAlignment="1" applyProtection="1">
      <alignment horizontal="left" vertical="top" wrapText="1"/>
      <protection hidden="1"/>
    </xf>
    <xf numFmtId="0" fontId="11" fillId="4" borderId="4" xfId="0" quotePrefix="1" applyFont="1" applyFill="1" applyBorder="1" applyAlignment="1">
      <alignment horizontal="left" vertical="center" wrapText="1"/>
    </xf>
    <xf numFmtId="3" fontId="9" fillId="6" borderId="5" xfId="0" applyNumberFormat="1" applyFon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right"/>
    </xf>
    <xf numFmtId="0" fontId="16" fillId="4" borderId="4" xfId="0" quotePrefix="1" applyFont="1" applyFill="1" applyBorder="1" applyAlignment="1">
      <alignment horizontal="left" vertical="center"/>
    </xf>
    <xf numFmtId="49" fontId="11" fillId="0" borderId="7" xfId="0" applyNumberFormat="1" applyFont="1" applyBorder="1" applyAlignment="1" applyProtection="1">
      <alignment horizontal="left" vertical="top" wrapText="1"/>
      <protection hidden="1"/>
    </xf>
    <xf numFmtId="0" fontId="10" fillId="6" borderId="4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 wrapText="1"/>
    </xf>
    <xf numFmtId="0" fontId="16" fillId="0" borderId="4" xfId="0" quotePrefix="1" applyFont="1" applyBorder="1" applyAlignment="1">
      <alignment horizontal="left" vertical="center" wrapText="1"/>
    </xf>
    <xf numFmtId="3" fontId="5" fillId="0" borderId="5" xfId="0" applyNumberFormat="1" applyFont="1" applyBorder="1" applyAlignment="1">
      <alignment horizontal="right"/>
    </xf>
    <xf numFmtId="0" fontId="10" fillId="0" borderId="4" xfId="0" applyFont="1" applyBorder="1" applyAlignment="1">
      <alignment horizontal="left" vertical="center"/>
    </xf>
    <xf numFmtId="3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 vertical="center" wrapText="1"/>
    </xf>
    <xf numFmtId="0" fontId="10" fillId="4" borderId="4" xfId="0" quotePrefix="1" applyFont="1" applyFill="1" applyBorder="1" applyAlignment="1">
      <alignment horizontal="left" vertical="center"/>
    </xf>
    <xf numFmtId="0" fontId="19" fillId="2" borderId="4" xfId="0" quotePrefix="1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 wrapText="1"/>
    </xf>
    <xf numFmtId="3" fontId="9" fillId="4" borderId="5" xfId="0" applyNumberFormat="1" applyFont="1" applyFill="1" applyBorder="1" applyAlignment="1">
      <alignment horizontal="right"/>
    </xf>
    <xf numFmtId="0" fontId="20" fillId="4" borderId="4" xfId="0" applyFont="1" applyFill="1" applyBorder="1" applyAlignment="1">
      <alignment horizontal="left" vertical="center" wrapText="1"/>
    </xf>
    <xf numFmtId="3" fontId="0" fillId="0" borderId="0" xfId="0" applyNumberFormat="1"/>
    <xf numFmtId="0" fontId="21" fillId="0" borderId="0" xfId="0" applyFont="1" applyAlignment="1">
      <alignment vertical="center" wrapText="1"/>
    </xf>
    <xf numFmtId="49" fontId="16" fillId="0" borderId="4" xfId="0" applyNumberFormat="1" applyFont="1" applyBorder="1" applyAlignment="1" applyProtection="1">
      <alignment horizontal="left" vertical="top" wrapText="1"/>
      <protection hidden="1"/>
    </xf>
    <xf numFmtId="0" fontId="16" fillId="2" borderId="4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0" fillId="0" borderId="2" xfId="0" quotePrefix="1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0" fillId="0" borderId="2" xfId="0" quotePrefix="1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0" fillId="3" borderId="2" xfId="0" quotePrefix="1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9" fillId="0" borderId="2" xfId="0" quotePrefix="1" applyFont="1" applyBorder="1" applyAlignment="1">
      <alignment horizontal="left" wrapText="1"/>
    </xf>
    <xf numFmtId="0" fontId="9" fillId="0" borderId="3" xfId="0" quotePrefix="1" applyFont="1" applyBorder="1" applyAlignment="1">
      <alignment horizontal="left" wrapText="1"/>
    </xf>
    <xf numFmtId="0" fontId="9" fillId="0" borderId="5" xfId="0" quotePrefix="1" applyFont="1" applyBorder="1" applyAlignment="1">
      <alignment horizontal="left" wrapText="1"/>
    </xf>
    <xf numFmtId="0" fontId="10" fillId="3" borderId="2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H30"/>
  <sheetViews>
    <sheetView tabSelected="1" workbookViewId="0">
      <selection sqref="A1:F1"/>
    </sheetView>
  </sheetViews>
  <sheetFormatPr defaultRowHeight="15" x14ac:dyDescent="0.25"/>
  <cols>
    <col min="5" max="8" width="25.28515625" customWidth="1"/>
  </cols>
  <sheetData>
    <row r="1" spans="1:8" ht="23.45" customHeight="1" x14ac:dyDescent="0.25">
      <c r="A1" s="83" t="s">
        <v>110</v>
      </c>
      <c r="B1" s="84"/>
      <c r="C1" s="84"/>
      <c r="D1" s="85"/>
      <c r="E1" s="85"/>
      <c r="F1" s="85"/>
    </row>
    <row r="2" spans="1:8" ht="22.9" customHeight="1" x14ac:dyDescent="0.25">
      <c r="A2" s="104" t="s">
        <v>101</v>
      </c>
      <c r="B2" s="104"/>
      <c r="C2" s="104"/>
      <c r="D2" s="104"/>
      <c r="E2" s="104"/>
      <c r="F2" s="104"/>
      <c r="G2" s="104"/>
    </row>
    <row r="3" spans="1:8" ht="18" customHeight="1" x14ac:dyDescent="0.25">
      <c r="A3" s="1"/>
      <c r="B3" s="1"/>
      <c r="C3" s="1"/>
      <c r="D3" s="1"/>
      <c r="E3" s="1"/>
      <c r="F3" s="1"/>
      <c r="G3" s="1"/>
      <c r="H3" s="1"/>
    </row>
    <row r="4" spans="1:8" ht="15.75" x14ac:dyDescent="0.25">
      <c r="A4" s="94" t="s">
        <v>0</v>
      </c>
      <c r="B4" s="94"/>
      <c r="C4" s="94"/>
      <c r="D4" s="94"/>
      <c r="E4" s="94"/>
      <c r="F4" s="94"/>
      <c r="G4" s="105"/>
    </row>
    <row r="5" spans="1:8" ht="18" x14ac:dyDescent="0.25">
      <c r="A5" s="1"/>
      <c r="B5" s="1"/>
      <c r="C5" s="1"/>
      <c r="D5" s="1"/>
      <c r="E5" s="1"/>
      <c r="F5" s="1"/>
      <c r="G5" s="2"/>
      <c r="H5" s="2"/>
    </row>
    <row r="6" spans="1:8" ht="18" customHeight="1" x14ac:dyDescent="0.25">
      <c r="A6" s="94" t="s">
        <v>1</v>
      </c>
      <c r="B6" s="95"/>
      <c r="C6" s="95"/>
      <c r="D6" s="95"/>
      <c r="E6" s="95"/>
      <c r="F6" s="95"/>
      <c r="G6" s="95"/>
    </row>
    <row r="7" spans="1:8" ht="18" x14ac:dyDescent="0.25">
      <c r="A7" s="3"/>
      <c r="B7" s="4"/>
      <c r="C7" s="4"/>
      <c r="D7" s="4"/>
      <c r="E7" s="5"/>
      <c r="F7" s="6"/>
      <c r="G7" s="6"/>
      <c r="H7" s="7"/>
    </row>
    <row r="8" spans="1:8" ht="29.45" customHeight="1" x14ac:dyDescent="0.25">
      <c r="A8" s="8"/>
      <c r="B8" s="9"/>
      <c r="C8" s="9"/>
      <c r="D8" s="10"/>
      <c r="E8" s="11"/>
      <c r="F8" s="72" t="s">
        <v>103</v>
      </c>
      <c r="G8" s="72" t="s">
        <v>108</v>
      </c>
      <c r="H8" s="72" t="s">
        <v>109</v>
      </c>
    </row>
    <row r="9" spans="1:8" x14ac:dyDescent="0.25">
      <c r="A9" s="96" t="s">
        <v>2</v>
      </c>
      <c r="B9" s="89"/>
      <c r="C9" s="89"/>
      <c r="D9" s="89"/>
      <c r="E9" s="91"/>
      <c r="F9" s="12">
        <v>2078824</v>
      </c>
      <c r="G9" s="12">
        <v>811115</v>
      </c>
      <c r="H9" s="12">
        <v>805408</v>
      </c>
    </row>
    <row r="10" spans="1:8" x14ac:dyDescent="0.25">
      <c r="A10" s="90" t="s">
        <v>3</v>
      </c>
      <c r="B10" s="91"/>
      <c r="C10" s="91"/>
      <c r="D10" s="91"/>
      <c r="E10" s="91"/>
      <c r="F10" s="12">
        <v>0</v>
      </c>
      <c r="G10" s="12">
        <v>0</v>
      </c>
      <c r="H10" s="12">
        <v>0</v>
      </c>
    </row>
    <row r="11" spans="1:8" x14ac:dyDescent="0.25">
      <c r="A11" s="102" t="s">
        <v>4</v>
      </c>
      <c r="B11" s="93"/>
      <c r="C11" s="93"/>
      <c r="D11" s="93"/>
      <c r="E11" s="103"/>
      <c r="F11" s="14">
        <f>F9+F10</f>
        <v>2078824</v>
      </c>
      <c r="G11" s="14">
        <f>G9+G10</f>
        <v>811115</v>
      </c>
      <c r="H11" s="14">
        <f>H9+H10</f>
        <v>805408</v>
      </c>
    </row>
    <row r="12" spans="1:8" x14ac:dyDescent="0.25">
      <c r="A12" s="88" t="s">
        <v>5</v>
      </c>
      <c r="B12" s="89"/>
      <c r="C12" s="89"/>
      <c r="D12" s="89"/>
      <c r="E12" s="89"/>
      <c r="F12" s="12">
        <v>2060908</v>
      </c>
      <c r="G12" s="12">
        <v>800499</v>
      </c>
      <c r="H12" s="12">
        <v>793464</v>
      </c>
    </row>
    <row r="13" spans="1:8" x14ac:dyDescent="0.25">
      <c r="A13" s="90" t="s">
        <v>6</v>
      </c>
      <c r="B13" s="91"/>
      <c r="C13" s="91"/>
      <c r="D13" s="91"/>
      <c r="E13" s="91"/>
      <c r="F13" s="12">
        <v>23225</v>
      </c>
      <c r="G13" s="12">
        <v>13271</v>
      </c>
      <c r="H13" s="12">
        <v>13271</v>
      </c>
    </row>
    <row r="14" spans="1:8" x14ac:dyDescent="0.25">
      <c r="A14" s="15" t="s">
        <v>7</v>
      </c>
      <c r="B14" s="13"/>
      <c r="C14" s="13"/>
      <c r="D14" s="13"/>
      <c r="E14" s="13"/>
      <c r="F14" s="14">
        <f>F12+F13</f>
        <v>2084133</v>
      </c>
      <c r="G14" s="14">
        <f>G12+G13</f>
        <v>813770</v>
      </c>
      <c r="H14" s="14">
        <f>H12+H13</f>
        <v>806735</v>
      </c>
    </row>
    <row r="15" spans="1:8" x14ac:dyDescent="0.25">
      <c r="A15" s="92" t="s">
        <v>8</v>
      </c>
      <c r="B15" s="93"/>
      <c r="C15" s="93"/>
      <c r="D15" s="93"/>
      <c r="E15" s="93"/>
      <c r="F15" s="14">
        <f>+F11-F14</f>
        <v>-5309</v>
      </c>
      <c r="G15" s="14">
        <f t="shared" ref="G15:H15" si="0">+G11-G14</f>
        <v>-2655</v>
      </c>
      <c r="H15" s="14">
        <f t="shared" si="0"/>
        <v>-1327</v>
      </c>
    </row>
    <row r="16" spans="1:8" ht="18" x14ac:dyDescent="0.25">
      <c r="A16" s="1"/>
      <c r="B16" s="16"/>
      <c r="C16" s="16"/>
      <c r="D16" s="16"/>
      <c r="E16" s="16"/>
      <c r="F16" s="17"/>
      <c r="G16" s="17"/>
      <c r="H16" s="17"/>
    </row>
    <row r="17" spans="1:8" ht="18" customHeight="1" x14ac:dyDescent="0.25">
      <c r="A17" s="94" t="s">
        <v>9</v>
      </c>
      <c r="B17" s="95"/>
      <c r="C17" s="95"/>
      <c r="D17" s="95"/>
      <c r="E17" s="95"/>
      <c r="F17" s="95"/>
      <c r="G17" s="95"/>
    </row>
    <row r="18" spans="1:8" ht="18" x14ac:dyDescent="0.25">
      <c r="A18" s="1"/>
      <c r="B18" s="16"/>
      <c r="C18" s="16"/>
      <c r="D18" s="16"/>
      <c r="E18" s="16"/>
      <c r="F18" s="17"/>
      <c r="G18" s="17"/>
      <c r="H18" s="17"/>
    </row>
    <row r="19" spans="1:8" ht="25.5" x14ac:dyDescent="0.25">
      <c r="A19" s="8"/>
      <c r="B19" s="9"/>
      <c r="C19" s="9"/>
      <c r="D19" s="10"/>
      <c r="E19" s="11"/>
      <c r="F19" s="72" t="s">
        <v>103</v>
      </c>
      <c r="G19" s="72" t="s">
        <v>106</v>
      </c>
      <c r="H19" s="72" t="s">
        <v>107</v>
      </c>
    </row>
    <row r="20" spans="1:8" ht="15.75" customHeight="1" x14ac:dyDescent="0.25">
      <c r="A20" s="96" t="s">
        <v>10</v>
      </c>
      <c r="B20" s="97"/>
      <c r="C20" s="97"/>
      <c r="D20" s="97"/>
      <c r="E20" s="98"/>
      <c r="F20" s="12">
        <v>0</v>
      </c>
      <c r="G20" s="12">
        <v>0</v>
      </c>
      <c r="H20" s="12"/>
    </row>
    <row r="21" spans="1:8" x14ac:dyDescent="0.25">
      <c r="A21" s="96" t="s">
        <v>11</v>
      </c>
      <c r="B21" s="89"/>
      <c r="C21" s="89"/>
      <c r="D21" s="89"/>
      <c r="E21" s="89"/>
      <c r="F21" s="12">
        <v>0</v>
      </c>
      <c r="G21" s="12">
        <v>0</v>
      </c>
      <c r="H21" s="12"/>
    </row>
    <row r="22" spans="1:8" x14ac:dyDescent="0.25">
      <c r="A22" s="99" t="s">
        <v>12</v>
      </c>
      <c r="B22" s="100"/>
      <c r="C22" s="100"/>
      <c r="D22" s="100"/>
      <c r="E22" s="101"/>
      <c r="F22" s="12">
        <v>9291</v>
      </c>
      <c r="G22" s="12">
        <v>3982</v>
      </c>
      <c r="H22" s="12">
        <v>1327</v>
      </c>
    </row>
    <row r="23" spans="1:8" x14ac:dyDescent="0.25">
      <c r="A23" s="99" t="s">
        <v>13</v>
      </c>
      <c r="B23" s="100"/>
      <c r="C23" s="100"/>
      <c r="D23" s="100"/>
      <c r="E23" s="101"/>
      <c r="F23" s="12">
        <v>-3982</v>
      </c>
      <c r="G23" s="12">
        <v>-1327</v>
      </c>
      <c r="H23" s="12">
        <v>0</v>
      </c>
    </row>
    <row r="24" spans="1:8" x14ac:dyDescent="0.25">
      <c r="A24" s="92" t="s">
        <v>14</v>
      </c>
      <c r="B24" s="93"/>
      <c r="C24" s="93"/>
      <c r="D24" s="93"/>
      <c r="E24" s="93"/>
      <c r="F24" s="14">
        <f>+F22+F23</f>
        <v>5309</v>
      </c>
      <c r="G24" s="14">
        <f t="shared" ref="G24:H24" si="1">+G22+G23</f>
        <v>2655</v>
      </c>
      <c r="H24" s="14">
        <f t="shared" si="1"/>
        <v>1327</v>
      </c>
    </row>
    <row r="25" spans="1:8" x14ac:dyDescent="0.25">
      <c r="A25" s="88" t="s">
        <v>15</v>
      </c>
      <c r="B25" s="89"/>
      <c r="C25" s="89"/>
      <c r="D25" s="89"/>
      <c r="E25" s="89"/>
      <c r="F25" s="12">
        <v>0</v>
      </c>
      <c r="G25" s="12">
        <v>0</v>
      </c>
      <c r="H25" s="12">
        <v>0</v>
      </c>
    </row>
    <row r="26" spans="1:8" ht="12" customHeight="1" x14ac:dyDescent="0.25">
      <c r="A26" s="18"/>
      <c r="B26" s="19"/>
      <c r="C26" s="19"/>
      <c r="D26" s="19"/>
      <c r="E26" s="19"/>
      <c r="F26" s="20"/>
      <c r="G26" s="20"/>
      <c r="H26" s="20"/>
    </row>
    <row r="27" spans="1:8" ht="14.45" customHeight="1" x14ac:dyDescent="0.25">
      <c r="A27" s="86"/>
      <c r="B27" s="87"/>
      <c r="C27" s="87"/>
      <c r="D27" s="87"/>
      <c r="E27" s="87"/>
      <c r="F27" s="87"/>
      <c r="G27" s="87"/>
    </row>
    <row r="28" spans="1:8" ht="8.25" customHeight="1" x14ac:dyDescent="0.25"/>
    <row r="29" spans="1:8" x14ac:dyDescent="0.25">
      <c r="A29" s="86"/>
      <c r="B29" s="87"/>
      <c r="C29" s="87"/>
      <c r="D29" s="87"/>
      <c r="E29" s="87"/>
      <c r="F29" s="87"/>
      <c r="G29" s="87"/>
    </row>
    <row r="30" spans="1:8" ht="9" customHeight="1" x14ac:dyDescent="0.25"/>
  </sheetData>
  <mergeCells count="19">
    <mergeCell ref="A6:G6"/>
    <mergeCell ref="A9:E9"/>
    <mergeCell ref="A10:E10"/>
    <mergeCell ref="A1:F1"/>
    <mergeCell ref="A29:G29"/>
    <mergeCell ref="A12:E12"/>
    <mergeCell ref="A13:E13"/>
    <mergeCell ref="A15:E15"/>
    <mergeCell ref="A17:G17"/>
    <mergeCell ref="A20:E20"/>
    <mergeCell ref="A21:E21"/>
    <mergeCell ref="A22:E22"/>
    <mergeCell ref="A23:E23"/>
    <mergeCell ref="A24:E24"/>
    <mergeCell ref="A25:E25"/>
    <mergeCell ref="A27:G27"/>
    <mergeCell ref="A11:E11"/>
    <mergeCell ref="A2:G2"/>
    <mergeCell ref="A4:G4"/>
  </mergeCell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P87"/>
  <sheetViews>
    <sheetView zoomScale="85" zoomScaleNormal="85" workbookViewId="0">
      <selection activeCell="J79" sqref="J79"/>
    </sheetView>
  </sheetViews>
  <sheetFormatPr defaultRowHeight="15" x14ac:dyDescent="0.25"/>
  <cols>
    <col min="1" max="1" width="7.42578125" bestFit="1" customWidth="1"/>
    <col min="2" max="2" width="8.42578125" bestFit="1" customWidth="1"/>
    <col min="3" max="3" width="5.42578125" bestFit="1" customWidth="1"/>
    <col min="4" max="4" width="25.28515625" customWidth="1"/>
    <col min="5" max="6" width="25.28515625" hidden="1" customWidth="1"/>
    <col min="7" max="7" width="25.85546875" hidden="1" customWidth="1"/>
    <col min="8" max="9" width="25.28515625" hidden="1" customWidth="1"/>
    <col min="10" max="10" width="25.28515625" customWidth="1"/>
    <col min="11" max="11" width="25.28515625" hidden="1" customWidth="1"/>
    <col min="12" max="12" width="25.28515625" customWidth="1"/>
    <col min="13" max="13" width="25.28515625" hidden="1" customWidth="1"/>
    <col min="14" max="14" width="25.28515625" customWidth="1"/>
    <col min="16" max="16" width="9.28515625" bestFit="1" customWidth="1"/>
  </cols>
  <sheetData>
    <row r="1" spans="1:1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.75" x14ac:dyDescent="0.25">
      <c r="A2" s="94" t="s">
        <v>0</v>
      </c>
      <c r="B2" s="94"/>
      <c r="C2" s="94"/>
      <c r="D2" s="94"/>
      <c r="E2" s="94"/>
      <c r="F2" s="94"/>
      <c r="G2" s="94"/>
      <c r="H2" s="94"/>
      <c r="I2" s="94"/>
      <c r="J2" s="94"/>
      <c r="K2" s="105"/>
      <c r="L2" s="105"/>
      <c r="M2" s="105"/>
    </row>
    <row r="3" spans="1:16" ht="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</row>
    <row r="4" spans="1:16" ht="18" customHeight="1" x14ac:dyDescent="0.25">
      <c r="A4" s="94" t="s">
        <v>16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6" ht="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</row>
    <row r="6" spans="1:16" ht="15.75" x14ac:dyDescent="0.25">
      <c r="A6" s="94" t="s">
        <v>17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</row>
    <row r="7" spans="1:16" ht="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79">
        <v>7.5345000000000004</v>
      </c>
    </row>
    <row r="8" spans="1:16" ht="34.5" customHeight="1" x14ac:dyDescent="0.25">
      <c r="A8" s="22" t="s">
        <v>18</v>
      </c>
      <c r="B8" s="23" t="s">
        <v>19</v>
      </c>
      <c r="C8" s="23" t="s">
        <v>20</v>
      </c>
      <c r="D8" s="23" t="s">
        <v>21</v>
      </c>
      <c r="E8" s="23" t="s">
        <v>56</v>
      </c>
      <c r="F8" s="40" t="s">
        <v>60</v>
      </c>
      <c r="G8" s="22" t="s">
        <v>57</v>
      </c>
      <c r="H8" s="21" t="s">
        <v>59</v>
      </c>
      <c r="I8" s="22" t="s">
        <v>58</v>
      </c>
      <c r="J8" s="21" t="s">
        <v>103</v>
      </c>
      <c r="K8" s="22" t="s">
        <v>61</v>
      </c>
      <c r="L8" s="21" t="s">
        <v>25</v>
      </c>
      <c r="M8" s="22" t="s">
        <v>62</v>
      </c>
      <c r="N8" s="21" t="s">
        <v>26</v>
      </c>
    </row>
    <row r="9" spans="1:16" ht="24" customHeight="1" x14ac:dyDescent="0.25">
      <c r="A9" s="43">
        <v>6</v>
      </c>
      <c r="B9" s="43"/>
      <c r="C9" s="43"/>
      <c r="D9" s="43" t="s">
        <v>27</v>
      </c>
      <c r="E9" s="62">
        <f>E10+E13+E27+E31+E35+E38+E41</f>
        <v>65567264.369999997</v>
      </c>
      <c r="F9" s="62">
        <f t="shared" ref="F9:K9" si="0">F13+F27+F31+F35+F38+F41</f>
        <v>8702271.467250647</v>
      </c>
      <c r="G9" s="62">
        <f t="shared" si="0"/>
        <v>49359143</v>
      </c>
      <c r="H9" s="62">
        <f t="shared" si="0"/>
        <v>6551084.0798991304</v>
      </c>
      <c r="I9" s="62">
        <f t="shared" si="0"/>
        <v>53227500</v>
      </c>
      <c r="J9" s="62">
        <f>J10+J13+J27+J31+J35+J38+J41</f>
        <v>2078824</v>
      </c>
      <c r="K9" s="62">
        <f t="shared" si="0"/>
        <v>46450200</v>
      </c>
      <c r="L9" s="62">
        <f t="shared" ref="L9:N9" si="1">L10+L13+L27+L31+L35+L38+L41</f>
        <v>811115</v>
      </c>
      <c r="M9" s="62">
        <f t="shared" si="1"/>
        <v>46450200</v>
      </c>
      <c r="N9" s="62">
        <f t="shared" si="1"/>
        <v>805408</v>
      </c>
    </row>
    <row r="10" spans="1:16" ht="29.25" customHeight="1" x14ac:dyDescent="0.25">
      <c r="A10" s="24"/>
      <c r="B10" s="41">
        <v>61</v>
      </c>
      <c r="C10" s="27"/>
      <c r="D10" s="59" t="s">
        <v>85</v>
      </c>
      <c r="E10" s="58">
        <f>E11+E12</f>
        <v>0</v>
      </c>
      <c r="F10" s="58">
        <f t="shared" ref="F10:N10" si="2">F11+F12</f>
        <v>0</v>
      </c>
      <c r="G10" s="58">
        <f t="shared" si="2"/>
        <v>0</v>
      </c>
      <c r="H10" s="58">
        <f t="shared" si="2"/>
        <v>0</v>
      </c>
      <c r="I10" s="58">
        <f t="shared" si="2"/>
        <v>0</v>
      </c>
      <c r="J10" s="58">
        <f t="shared" si="2"/>
        <v>0</v>
      </c>
      <c r="K10" s="58">
        <f t="shared" si="2"/>
        <v>0</v>
      </c>
      <c r="L10" s="58">
        <f t="shared" si="2"/>
        <v>0</v>
      </c>
      <c r="M10" s="58">
        <f t="shared" si="2"/>
        <v>0</v>
      </c>
      <c r="N10" s="58">
        <f t="shared" si="2"/>
        <v>0</v>
      </c>
    </row>
    <row r="11" spans="1:16" x14ac:dyDescent="0.25">
      <c r="A11" s="24"/>
      <c r="B11" s="51"/>
      <c r="C11" s="29">
        <v>11</v>
      </c>
      <c r="D11" s="27" t="s">
        <v>37</v>
      </c>
      <c r="E11" s="25"/>
      <c r="F11" s="25">
        <f>E11/$N$7</f>
        <v>0</v>
      </c>
      <c r="G11" s="26"/>
      <c r="H11" s="25">
        <f>G11/$N$7</f>
        <v>0</v>
      </c>
      <c r="I11" s="26"/>
      <c r="J11" s="25">
        <v>0</v>
      </c>
      <c r="K11" s="26"/>
      <c r="L11" s="25">
        <v>0</v>
      </c>
      <c r="M11" s="26"/>
      <c r="N11" s="25">
        <v>0</v>
      </c>
    </row>
    <row r="12" spans="1:16" x14ac:dyDescent="0.25">
      <c r="A12" s="24"/>
      <c r="B12" s="51"/>
      <c r="C12" s="29">
        <v>41</v>
      </c>
      <c r="D12" s="29" t="s">
        <v>86</v>
      </c>
      <c r="E12" s="25"/>
      <c r="F12" s="25">
        <f>E12/$N$7</f>
        <v>0</v>
      </c>
      <c r="G12" s="26"/>
      <c r="H12" s="25">
        <f>G12/$N$7</f>
        <v>0</v>
      </c>
      <c r="I12" s="26"/>
      <c r="J12" s="25">
        <v>0</v>
      </c>
      <c r="K12" s="26"/>
      <c r="L12" s="25">
        <v>0</v>
      </c>
      <c r="M12" s="26"/>
      <c r="N12" s="25">
        <v>0</v>
      </c>
    </row>
    <row r="13" spans="1:16" ht="38.25" x14ac:dyDescent="0.25">
      <c r="A13" s="24"/>
      <c r="B13" s="75">
        <v>63</v>
      </c>
      <c r="C13" s="24"/>
      <c r="D13" s="75" t="s">
        <v>28</v>
      </c>
      <c r="E13" s="76">
        <f>E14+E19+E21+E23+E25</f>
        <v>3372.62</v>
      </c>
      <c r="F13" s="76">
        <f t="shared" ref="F13:I13" si="3">F14+F19+F21+F23+F25</f>
        <v>447.62359811533611</v>
      </c>
      <c r="G13" s="76">
        <f t="shared" si="3"/>
        <v>162543</v>
      </c>
      <c r="H13" s="76">
        <f t="shared" si="3"/>
        <v>21573.163448138563</v>
      </c>
      <c r="I13" s="76">
        <f t="shared" si="3"/>
        <v>62800</v>
      </c>
      <c r="J13" s="76">
        <f>J14</f>
        <v>1049678</v>
      </c>
      <c r="K13" s="76">
        <f t="shared" ref="K13:N13" si="4">K14</f>
        <v>35000</v>
      </c>
      <c r="L13" s="76">
        <f t="shared" si="4"/>
        <v>0</v>
      </c>
      <c r="M13" s="76">
        <f t="shared" si="4"/>
        <v>35000</v>
      </c>
      <c r="N13" s="76">
        <f t="shared" si="4"/>
        <v>0</v>
      </c>
      <c r="P13" s="78"/>
    </row>
    <row r="14" spans="1:16" ht="38.25" x14ac:dyDescent="0.25">
      <c r="A14" s="24"/>
      <c r="B14" s="51">
        <v>632</v>
      </c>
      <c r="C14" s="27"/>
      <c r="D14" s="64" t="s">
        <v>70</v>
      </c>
      <c r="E14" s="25">
        <f>E15+E16+E17+E18</f>
        <v>3372.62</v>
      </c>
      <c r="F14" s="25">
        <f t="shared" ref="F14:N14" si="5">F15+F16+F17+F18</f>
        <v>447.62359811533611</v>
      </c>
      <c r="G14" s="25">
        <f t="shared" si="5"/>
        <v>162543</v>
      </c>
      <c r="H14" s="25">
        <f t="shared" si="5"/>
        <v>21573.163448138563</v>
      </c>
      <c r="I14" s="25">
        <f t="shared" si="5"/>
        <v>62800</v>
      </c>
      <c r="J14" s="25">
        <f t="shared" si="5"/>
        <v>1049678</v>
      </c>
      <c r="K14" s="25">
        <f t="shared" si="5"/>
        <v>35000</v>
      </c>
      <c r="L14" s="25">
        <f t="shared" si="5"/>
        <v>0</v>
      </c>
      <c r="M14" s="25">
        <v>35000</v>
      </c>
      <c r="N14" s="25">
        <f t="shared" si="5"/>
        <v>0</v>
      </c>
    </row>
    <row r="15" spans="1:16" x14ac:dyDescent="0.25">
      <c r="A15" s="24"/>
      <c r="B15" s="51"/>
      <c r="C15" s="27">
        <v>51</v>
      </c>
      <c r="D15" s="80" t="s">
        <v>88</v>
      </c>
      <c r="E15" s="25">
        <v>3372.62</v>
      </c>
      <c r="F15" s="25">
        <f>E15/$N$7</f>
        <v>447.62359811533611</v>
      </c>
      <c r="G15" s="26">
        <v>30000</v>
      </c>
      <c r="H15" s="25">
        <f>G15/$N$7</f>
        <v>3981.6842524387812</v>
      </c>
      <c r="I15" s="26">
        <v>30000</v>
      </c>
      <c r="J15" s="25">
        <v>0</v>
      </c>
      <c r="K15" s="26">
        <v>35000</v>
      </c>
      <c r="L15" s="25">
        <v>0</v>
      </c>
      <c r="M15" s="26">
        <v>35000</v>
      </c>
      <c r="N15" s="25">
        <v>0</v>
      </c>
    </row>
    <row r="16" spans="1:16" x14ac:dyDescent="0.25">
      <c r="A16" s="24"/>
      <c r="B16" s="51"/>
      <c r="C16" s="29">
        <v>52</v>
      </c>
      <c r="D16" s="29" t="s">
        <v>29</v>
      </c>
      <c r="E16" s="25"/>
      <c r="F16" s="25">
        <f t="shared" ref="F16:H18" si="6">E16/$N$7</f>
        <v>0</v>
      </c>
      <c r="G16" s="26">
        <v>4121</v>
      </c>
      <c r="H16" s="25">
        <f t="shared" si="6"/>
        <v>546.95069347667391</v>
      </c>
      <c r="I16" s="26">
        <v>600</v>
      </c>
      <c r="J16" s="25">
        <v>0</v>
      </c>
      <c r="K16" s="26"/>
      <c r="L16" s="25">
        <v>0</v>
      </c>
      <c r="M16" s="26"/>
      <c r="N16" s="25">
        <v>0</v>
      </c>
    </row>
    <row r="17" spans="1:14" x14ac:dyDescent="0.25">
      <c r="A17" s="24"/>
      <c r="B17" s="51"/>
      <c r="C17" s="29">
        <v>61</v>
      </c>
      <c r="D17" s="29" t="s">
        <v>84</v>
      </c>
      <c r="E17" s="25"/>
      <c r="F17" s="25">
        <f t="shared" si="6"/>
        <v>0</v>
      </c>
      <c r="G17" s="26">
        <v>128422</v>
      </c>
      <c r="H17" s="25">
        <f t="shared" si="6"/>
        <v>17044.528502223107</v>
      </c>
      <c r="I17" s="26">
        <v>32200</v>
      </c>
      <c r="J17" s="25">
        <v>0</v>
      </c>
      <c r="K17" s="26"/>
      <c r="L17" s="25">
        <v>0</v>
      </c>
      <c r="M17" s="26"/>
      <c r="N17" s="25">
        <v>0</v>
      </c>
    </row>
    <row r="18" spans="1:14" x14ac:dyDescent="0.25">
      <c r="A18" s="24"/>
      <c r="B18" s="51"/>
      <c r="C18" s="29">
        <v>56</v>
      </c>
      <c r="D18" s="29" t="s">
        <v>111</v>
      </c>
      <c r="E18" s="25"/>
      <c r="F18" s="25">
        <f t="shared" si="6"/>
        <v>0</v>
      </c>
      <c r="G18" s="26"/>
      <c r="H18" s="25">
        <f t="shared" si="6"/>
        <v>0</v>
      </c>
      <c r="I18" s="26"/>
      <c r="J18" s="25">
        <v>1049678</v>
      </c>
      <c r="K18" s="26"/>
      <c r="L18" s="25">
        <v>0</v>
      </c>
      <c r="M18" s="26"/>
      <c r="N18" s="25">
        <v>0</v>
      </c>
    </row>
    <row r="19" spans="1:14" ht="51" x14ac:dyDescent="0.25">
      <c r="A19" s="24"/>
      <c r="B19" s="51">
        <v>633</v>
      </c>
      <c r="C19" s="27"/>
      <c r="D19" s="53" t="s">
        <v>71</v>
      </c>
      <c r="E19" s="25">
        <f>E20</f>
        <v>0</v>
      </c>
      <c r="F19" s="25">
        <f t="shared" ref="F19:N19" si="7">F20</f>
        <v>0</v>
      </c>
      <c r="G19" s="25">
        <f t="shared" si="7"/>
        <v>0</v>
      </c>
      <c r="H19" s="25">
        <f t="shared" si="7"/>
        <v>0</v>
      </c>
      <c r="I19" s="25">
        <f t="shared" si="7"/>
        <v>0</v>
      </c>
      <c r="J19" s="25">
        <f t="shared" si="7"/>
        <v>0</v>
      </c>
      <c r="K19" s="25">
        <f t="shared" si="7"/>
        <v>0</v>
      </c>
      <c r="L19" s="25">
        <f t="shared" si="7"/>
        <v>0</v>
      </c>
      <c r="M19" s="25">
        <f t="shared" si="7"/>
        <v>0</v>
      </c>
      <c r="N19" s="25">
        <f t="shared" si="7"/>
        <v>0</v>
      </c>
    </row>
    <row r="20" spans="1:14" x14ac:dyDescent="0.25">
      <c r="A20" s="24"/>
      <c r="B20" s="51"/>
      <c r="C20" s="27">
        <v>52</v>
      </c>
      <c r="D20" s="29" t="s">
        <v>29</v>
      </c>
      <c r="E20" s="25"/>
      <c r="F20" s="25">
        <f>E20/$N$7</f>
        <v>0</v>
      </c>
      <c r="G20" s="26"/>
      <c r="H20" s="25">
        <f>G20/$N$7</f>
        <v>0</v>
      </c>
      <c r="I20" s="26"/>
      <c r="J20" s="25">
        <v>0</v>
      </c>
      <c r="K20" s="26"/>
      <c r="L20" s="25">
        <v>0</v>
      </c>
      <c r="M20" s="26"/>
      <c r="N20" s="25">
        <v>0</v>
      </c>
    </row>
    <row r="21" spans="1:14" ht="38.25" x14ac:dyDescent="0.25">
      <c r="A21" s="24"/>
      <c r="B21" s="51">
        <v>634</v>
      </c>
      <c r="C21" s="27"/>
      <c r="D21" s="53" t="s">
        <v>72</v>
      </c>
      <c r="E21" s="25">
        <f>E22</f>
        <v>0</v>
      </c>
      <c r="F21" s="25">
        <f t="shared" ref="F21:N21" si="8">F22</f>
        <v>0</v>
      </c>
      <c r="G21" s="25">
        <f t="shared" si="8"/>
        <v>0</v>
      </c>
      <c r="H21" s="25">
        <f t="shared" si="8"/>
        <v>0</v>
      </c>
      <c r="I21" s="25">
        <f t="shared" si="8"/>
        <v>0</v>
      </c>
      <c r="J21" s="25">
        <f t="shared" si="8"/>
        <v>0</v>
      </c>
      <c r="K21" s="25">
        <f t="shared" si="8"/>
        <v>0</v>
      </c>
      <c r="L21" s="25">
        <f t="shared" si="8"/>
        <v>0</v>
      </c>
      <c r="M21" s="25">
        <f t="shared" si="8"/>
        <v>0</v>
      </c>
      <c r="N21" s="25">
        <f t="shared" si="8"/>
        <v>0</v>
      </c>
    </row>
    <row r="22" spans="1:14" x14ac:dyDescent="0.25">
      <c r="A22" s="24"/>
      <c r="B22" s="51"/>
      <c r="C22" s="27">
        <v>52</v>
      </c>
      <c r="D22" s="29" t="s">
        <v>29</v>
      </c>
      <c r="E22" s="25"/>
      <c r="F22" s="25">
        <f>E22/$N$7</f>
        <v>0</v>
      </c>
      <c r="G22" s="26"/>
      <c r="H22" s="25">
        <f>G22/$N$7</f>
        <v>0</v>
      </c>
      <c r="I22" s="26"/>
      <c r="J22" s="25">
        <v>0</v>
      </c>
      <c r="K22" s="26"/>
      <c r="L22" s="25">
        <v>0</v>
      </c>
      <c r="M22" s="26"/>
      <c r="N22" s="25">
        <v>0</v>
      </c>
    </row>
    <row r="23" spans="1:14" ht="51" x14ac:dyDescent="0.25">
      <c r="A23" s="24"/>
      <c r="B23" s="51">
        <v>636</v>
      </c>
      <c r="C23" s="27"/>
      <c r="D23" s="48" t="s">
        <v>73</v>
      </c>
      <c r="E23" s="25">
        <f>E24</f>
        <v>0</v>
      </c>
      <c r="F23" s="25">
        <f t="shared" ref="F23:N23" si="9">F24</f>
        <v>0</v>
      </c>
      <c r="G23" s="25">
        <f t="shared" si="9"/>
        <v>0</v>
      </c>
      <c r="H23" s="25">
        <f t="shared" si="9"/>
        <v>0</v>
      </c>
      <c r="I23" s="25">
        <f t="shared" si="9"/>
        <v>0</v>
      </c>
      <c r="J23" s="25">
        <f t="shared" si="9"/>
        <v>0</v>
      </c>
      <c r="K23" s="25">
        <f t="shared" si="9"/>
        <v>0</v>
      </c>
      <c r="L23" s="25">
        <f t="shared" si="9"/>
        <v>0</v>
      </c>
      <c r="M23" s="25">
        <f t="shared" si="9"/>
        <v>0</v>
      </c>
      <c r="N23" s="25">
        <f t="shared" si="9"/>
        <v>0</v>
      </c>
    </row>
    <row r="24" spans="1:14" x14ac:dyDescent="0.25">
      <c r="A24" s="28"/>
      <c r="B24" s="28"/>
      <c r="C24" s="27">
        <v>52</v>
      </c>
      <c r="D24" s="29" t="s">
        <v>29</v>
      </c>
      <c r="E24" s="25"/>
      <c r="F24" s="25">
        <f>E24/$N$7</f>
        <v>0</v>
      </c>
      <c r="G24" s="26"/>
      <c r="H24" s="25">
        <f>G24/$N$7</f>
        <v>0</v>
      </c>
      <c r="I24" s="26"/>
      <c r="J24" s="25">
        <v>0</v>
      </c>
      <c r="K24" s="26"/>
      <c r="L24" s="25">
        <v>0</v>
      </c>
      <c r="M24" s="26"/>
      <c r="N24" s="25">
        <v>0</v>
      </c>
    </row>
    <row r="25" spans="1:14" ht="38.25" x14ac:dyDescent="0.25">
      <c r="A25" s="49"/>
      <c r="B25" s="28">
        <v>639</v>
      </c>
      <c r="C25" s="27"/>
      <c r="D25" s="68" t="s">
        <v>95</v>
      </c>
      <c r="E25" s="25">
        <f>E26</f>
        <v>0</v>
      </c>
      <c r="F25" s="25">
        <f t="shared" ref="F25:N25" si="10">F26</f>
        <v>0</v>
      </c>
      <c r="G25" s="25">
        <f t="shared" si="10"/>
        <v>0</v>
      </c>
      <c r="H25" s="25">
        <f t="shared" si="10"/>
        <v>0</v>
      </c>
      <c r="I25" s="25">
        <f t="shared" si="10"/>
        <v>0</v>
      </c>
      <c r="J25" s="25">
        <f t="shared" si="10"/>
        <v>0</v>
      </c>
      <c r="K25" s="25">
        <f t="shared" si="10"/>
        <v>0</v>
      </c>
      <c r="L25" s="25">
        <f t="shared" si="10"/>
        <v>0</v>
      </c>
      <c r="M25" s="25">
        <f t="shared" si="10"/>
        <v>0</v>
      </c>
      <c r="N25" s="25">
        <f t="shared" si="10"/>
        <v>0</v>
      </c>
    </row>
    <row r="26" spans="1:14" x14ac:dyDescent="0.25">
      <c r="A26" s="28"/>
      <c r="B26" s="28"/>
      <c r="C26" s="27">
        <v>52</v>
      </c>
      <c r="D26" s="29" t="s">
        <v>29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ht="23.25" customHeight="1" x14ac:dyDescent="0.25">
      <c r="A27" s="28"/>
      <c r="B27" s="42">
        <v>64</v>
      </c>
      <c r="C27" s="29"/>
      <c r="D27" s="41" t="s">
        <v>63</v>
      </c>
      <c r="E27" s="58">
        <f>E28+E30+E29</f>
        <v>0</v>
      </c>
      <c r="F27" s="58">
        <f t="shared" ref="F27:N27" si="11">F28+F30+F29</f>
        <v>0</v>
      </c>
      <c r="G27" s="58">
        <f t="shared" si="11"/>
        <v>0</v>
      </c>
      <c r="H27" s="58">
        <f t="shared" si="11"/>
        <v>0</v>
      </c>
      <c r="I27" s="58">
        <f t="shared" si="11"/>
        <v>0</v>
      </c>
      <c r="J27" s="58">
        <f t="shared" si="11"/>
        <v>0</v>
      </c>
      <c r="K27" s="58">
        <f t="shared" si="11"/>
        <v>0</v>
      </c>
      <c r="L27" s="58">
        <f t="shared" si="11"/>
        <v>0</v>
      </c>
      <c r="M27" s="58">
        <f t="shared" si="11"/>
        <v>0</v>
      </c>
      <c r="N27" s="58">
        <f t="shared" si="11"/>
        <v>0</v>
      </c>
    </row>
    <row r="28" spans="1:14" x14ac:dyDescent="0.25">
      <c r="A28" s="28"/>
      <c r="B28" s="49"/>
      <c r="C28" s="29">
        <v>11</v>
      </c>
      <c r="D28" s="27" t="s">
        <v>37</v>
      </c>
      <c r="E28" s="25"/>
      <c r="F28" s="25">
        <f>E28/$N$7</f>
        <v>0</v>
      </c>
      <c r="G28" s="25"/>
      <c r="H28" s="25">
        <f>G28/$N$7</f>
        <v>0</v>
      </c>
      <c r="I28" s="25"/>
      <c r="J28" s="25">
        <v>0</v>
      </c>
      <c r="K28" s="25"/>
      <c r="L28" s="25">
        <v>0</v>
      </c>
      <c r="M28" s="25"/>
      <c r="N28" s="25">
        <v>0</v>
      </c>
    </row>
    <row r="29" spans="1:14" x14ac:dyDescent="0.25">
      <c r="A29" s="28"/>
      <c r="B29" s="49"/>
      <c r="C29" s="29">
        <v>41</v>
      </c>
      <c r="D29" s="29" t="s">
        <v>86</v>
      </c>
      <c r="E29" s="25"/>
      <c r="F29" s="25"/>
      <c r="G29" s="25"/>
      <c r="H29" s="25"/>
      <c r="I29" s="25"/>
      <c r="J29" s="25">
        <v>0</v>
      </c>
      <c r="K29" s="25"/>
      <c r="L29" s="25">
        <v>0</v>
      </c>
      <c r="M29" s="25"/>
      <c r="N29" s="25">
        <v>0</v>
      </c>
    </row>
    <row r="30" spans="1:14" ht="25.5" x14ac:dyDescent="0.25">
      <c r="A30" s="28"/>
      <c r="B30" s="49"/>
      <c r="C30" s="29">
        <v>43</v>
      </c>
      <c r="D30" s="27" t="s">
        <v>39</v>
      </c>
      <c r="E30" s="25"/>
      <c r="F30" s="25">
        <f>E30/$N$7</f>
        <v>0</v>
      </c>
      <c r="G30" s="25"/>
      <c r="H30" s="25">
        <f>G30/$N$7</f>
        <v>0</v>
      </c>
      <c r="I30" s="25"/>
      <c r="J30" s="25">
        <v>0</v>
      </c>
      <c r="K30" s="25"/>
      <c r="L30" s="25">
        <v>0</v>
      </c>
      <c r="M30" s="25"/>
      <c r="N30" s="25">
        <v>0</v>
      </c>
    </row>
    <row r="31" spans="1:14" ht="51" x14ac:dyDescent="0.25">
      <c r="A31" s="28"/>
      <c r="B31" s="42">
        <v>65</v>
      </c>
      <c r="C31" s="29"/>
      <c r="D31" s="41" t="s">
        <v>74</v>
      </c>
      <c r="E31" s="58">
        <f>E32</f>
        <v>0</v>
      </c>
      <c r="F31" s="58">
        <f t="shared" ref="F31:N31" si="12">F32</f>
        <v>0</v>
      </c>
      <c r="G31" s="58">
        <f t="shared" si="12"/>
        <v>0</v>
      </c>
      <c r="H31" s="58">
        <f t="shared" si="12"/>
        <v>0</v>
      </c>
      <c r="I31" s="58">
        <f t="shared" si="12"/>
        <v>0</v>
      </c>
      <c r="J31" s="58">
        <f t="shared" si="12"/>
        <v>0</v>
      </c>
      <c r="K31" s="58">
        <f t="shared" si="12"/>
        <v>0</v>
      </c>
      <c r="L31" s="58">
        <f t="shared" si="12"/>
        <v>0</v>
      </c>
      <c r="M31" s="58">
        <f t="shared" si="12"/>
        <v>0</v>
      </c>
      <c r="N31" s="58">
        <f t="shared" si="12"/>
        <v>0</v>
      </c>
    </row>
    <row r="32" spans="1:14" ht="27" customHeight="1" x14ac:dyDescent="0.25">
      <c r="A32" s="49"/>
      <c r="B32" s="49">
        <v>652</v>
      </c>
      <c r="C32" s="29"/>
      <c r="D32" s="27" t="s">
        <v>96</v>
      </c>
      <c r="E32" s="69">
        <f>E33+E34</f>
        <v>0</v>
      </c>
      <c r="F32" s="69">
        <f t="shared" ref="F32:N32" si="13">F33+F34</f>
        <v>0</v>
      </c>
      <c r="G32" s="69">
        <f t="shared" si="13"/>
        <v>0</v>
      </c>
      <c r="H32" s="69">
        <f t="shared" si="13"/>
        <v>0</v>
      </c>
      <c r="I32" s="69">
        <f t="shared" si="13"/>
        <v>0</v>
      </c>
      <c r="J32" s="69">
        <f t="shared" si="13"/>
        <v>0</v>
      </c>
      <c r="K32" s="69">
        <f t="shared" si="13"/>
        <v>0</v>
      </c>
      <c r="L32" s="69">
        <f t="shared" si="13"/>
        <v>0</v>
      </c>
      <c r="M32" s="69">
        <f t="shared" si="13"/>
        <v>0</v>
      </c>
      <c r="N32" s="69">
        <f t="shared" si="13"/>
        <v>0</v>
      </c>
    </row>
    <row r="33" spans="1:14" x14ac:dyDescent="0.25">
      <c r="A33" s="28"/>
      <c r="B33" s="49"/>
      <c r="C33" s="29">
        <v>11</v>
      </c>
      <c r="D33" s="27" t="s">
        <v>37</v>
      </c>
      <c r="E33" s="25"/>
      <c r="F33" s="25">
        <f>E33/$N$7</f>
        <v>0</v>
      </c>
      <c r="G33" s="25"/>
      <c r="H33" s="25">
        <f>G33/$N$7</f>
        <v>0</v>
      </c>
      <c r="I33" s="25"/>
      <c r="J33" s="25">
        <v>0</v>
      </c>
      <c r="K33" s="25"/>
      <c r="L33" s="25">
        <v>0</v>
      </c>
      <c r="M33" s="25"/>
      <c r="N33" s="25">
        <v>0</v>
      </c>
    </row>
    <row r="34" spans="1:14" ht="25.5" x14ac:dyDescent="0.25">
      <c r="A34" s="28"/>
      <c r="B34" s="49"/>
      <c r="C34" s="29">
        <v>43</v>
      </c>
      <c r="D34" s="27" t="s">
        <v>39</v>
      </c>
      <c r="E34" s="25"/>
      <c r="F34" s="25">
        <f>E34/$N$7</f>
        <v>0</v>
      </c>
      <c r="G34" s="25"/>
      <c r="H34" s="25">
        <f>G34/$N$7</f>
        <v>0</v>
      </c>
      <c r="I34" s="25"/>
      <c r="J34" s="25">
        <v>0</v>
      </c>
      <c r="K34" s="25"/>
      <c r="L34" s="25">
        <v>0</v>
      </c>
      <c r="M34" s="25"/>
      <c r="N34" s="25">
        <v>0</v>
      </c>
    </row>
    <row r="35" spans="1:14" ht="36" x14ac:dyDescent="0.25">
      <c r="A35" s="28"/>
      <c r="B35" s="73">
        <v>66</v>
      </c>
      <c r="C35" s="74"/>
      <c r="D35" s="77" t="s">
        <v>102</v>
      </c>
      <c r="E35" s="76">
        <f>E36+E37</f>
        <v>65443.75</v>
      </c>
      <c r="F35" s="76">
        <f t="shared" ref="F35:I35" si="14">F36+F37</f>
        <v>8685.8782931846836</v>
      </c>
      <c r="G35" s="76">
        <f t="shared" si="14"/>
        <v>81700</v>
      </c>
      <c r="H35" s="76">
        <f t="shared" si="14"/>
        <v>10843.453447474947</v>
      </c>
      <c r="I35" s="76">
        <f t="shared" si="14"/>
        <v>101500</v>
      </c>
      <c r="J35" s="76">
        <f>J36+J37</f>
        <v>7963</v>
      </c>
      <c r="K35" s="76">
        <f t="shared" ref="K35:N35" si="15">K36+K37</f>
        <v>101500</v>
      </c>
      <c r="L35" s="76">
        <f t="shared" si="15"/>
        <v>7963</v>
      </c>
      <c r="M35" s="76">
        <f t="shared" si="15"/>
        <v>101500</v>
      </c>
      <c r="N35" s="76">
        <f t="shared" si="15"/>
        <v>7963</v>
      </c>
    </row>
    <row r="36" spans="1:14" ht="16.5" customHeight="1" x14ac:dyDescent="0.25">
      <c r="A36" s="28"/>
      <c r="B36" s="30"/>
      <c r="C36" s="29">
        <v>31</v>
      </c>
      <c r="D36" s="27" t="s">
        <v>30</v>
      </c>
      <c r="E36" s="25">
        <v>65443.75</v>
      </c>
      <c r="F36" s="25">
        <f>E36/$N$7</f>
        <v>8685.8782931846836</v>
      </c>
      <c r="G36" s="26">
        <v>81700</v>
      </c>
      <c r="H36" s="25">
        <f>G36/$N$7</f>
        <v>10843.453447474947</v>
      </c>
      <c r="I36" s="26">
        <v>101500</v>
      </c>
      <c r="J36" s="25">
        <v>7963</v>
      </c>
      <c r="K36" s="26">
        <v>101500</v>
      </c>
      <c r="L36" s="25">
        <v>7963</v>
      </c>
      <c r="M36" s="26">
        <v>101500</v>
      </c>
      <c r="N36" s="25">
        <v>7963</v>
      </c>
    </row>
    <row r="37" spans="1:14" x14ac:dyDescent="0.25">
      <c r="A37" s="28"/>
      <c r="B37" s="30"/>
      <c r="C37" s="50">
        <v>61</v>
      </c>
      <c r="D37" s="51" t="s">
        <v>84</v>
      </c>
      <c r="E37" s="25"/>
      <c r="F37" s="25">
        <f>E37/$N$7</f>
        <v>0</v>
      </c>
      <c r="G37" s="25"/>
      <c r="H37" s="25">
        <f>G37/$N$7</f>
        <v>0</v>
      </c>
      <c r="I37" s="25"/>
      <c r="J37" s="25">
        <v>0</v>
      </c>
      <c r="K37" s="25"/>
      <c r="L37" s="25">
        <v>0</v>
      </c>
      <c r="M37" s="25"/>
      <c r="N37" s="25">
        <v>0</v>
      </c>
    </row>
    <row r="38" spans="1:14" ht="48" x14ac:dyDescent="0.25">
      <c r="A38" s="28"/>
      <c r="B38" s="73">
        <v>67</v>
      </c>
      <c r="C38" s="74"/>
      <c r="D38" s="77" t="s">
        <v>64</v>
      </c>
      <c r="E38" s="76">
        <f t="shared" ref="E38:N38" si="16">E39+E40</f>
        <v>65498448</v>
      </c>
      <c r="F38" s="76">
        <f t="shared" si="16"/>
        <v>8693137.9653593469</v>
      </c>
      <c r="G38" s="76">
        <f t="shared" si="16"/>
        <v>49114900</v>
      </c>
      <c r="H38" s="76">
        <f t="shared" si="16"/>
        <v>6518667.4630035171</v>
      </c>
      <c r="I38" s="76">
        <f t="shared" si="16"/>
        <v>53063200</v>
      </c>
      <c r="J38" s="76">
        <f t="shared" si="16"/>
        <v>1021183</v>
      </c>
      <c r="K38" s="76">
        <f t="shared" si="16"/>
        <v>46313700</v>
      </c>
      <c r="L38" s="76">
        <f t="shared" si="16"/>
        <v>803152</v>
      </c>
      <c r="M38" s="76">
        <f t="shared" si="16"/>
        <v>46313700</v>
      </c>
      <c r="N38" s="76">
        <f t="shared" si="16"/>
        <v>797445</v>
      </c>
    </row>
    <row r="39" spans="1:14" ht="16.5" customHeight="1" x14ac:dyDescent="0.25">
      <c r="A39" s="28"/>
      <c r="B39" s="49"/>
      <c r="C39" s="29">
        <v>11</v>
      </c>
      <c r="D39" s="27" t="s">
        <v>37</v>
      </c>
      <c r="E39" s="25">
        <v>65498448</v>
      </c>
      <c r="F39" s="25">
        <f t="shared" ref="F39:H44" si="17">E39/$N$7</f>
        <v>8693137.9653593469</v>
      </c>
      <c r="G39" s="25">
        <v>49114900</v>
      </c>
      <c r="H39" s="25">
        <f t="shared" si="17"/>
        <v>6518667.4630035171</v>
      </c>
      <c r="I39" s="25">
        <v>53063200</v>
      </c>
      <c r="J39" s="25">
        <v>789615</v>
      </c>
      <c r="K39" s="25">
        <v>46313700</v>
      </c>
      <c r="L39" s="25">
        <v>803152</v>
      </c>
      <c r="M39" s="25">
        <v>46313700</v>
      </c>
      <c r="N39" s="25">
        <v>797445</v>
      </c>
    </row>
    <row r="40" spans="1:14" ht="18.600000000000001" customHeight="1" x14ac:dyDescent="0.25">
      <c r="A40" s="28"/>
      <c r="B40" s="49"/>
      <c r="C40" s="29">
        <v>12</v>
      </c>
      <c r="D40" s="27" t="s">
        <v>87</v>
      </c>
      <c r="E40" s="25"/>
      <c r="F40" s="25">
        <f t="shared" si="17"/>
        <v>0</v>
      </c>
      <c r="G40" s="25"/>
      <c r="H40" s="25">
        <f t="shared" si="17"/>
        <v>0</v>
      </c>
      <c r="I40" s="25"/>
      <c r="J40" s="25">
        <v>231568</v>
      </c>
      <c r="K40" s="25"/>
      <c r="L40" s="25">
        <v>0</v>
      </c>
      <c r="M40" s="25"/>
      <c r="N40" s="25">
        <v>0</v>
      </c>
    </row>
    <row r="41" spans="1:14" ht="25.5" x14ac:dyDescent="0.25">
      <c r="A41" s="28"/>
      <c r="B41" s="42">
        <v>68</v>
      </c>
      <c r="C41" s="29"/>
      <c r="D41" s="41" t="s">
        <v>65</v>
      </c>
      <c r="E41" s="58">
        <f>E42+E43+E44</f>
        <v>0</v>
      </c>
      <c r="F41" s="58">
        <f t="shared" ref="F41:N41" si="18">F42+F43+F44</f>
        <v>0</v>
      </c>
      <c r="G41" s="58">
        <f t="shared" si="18"/>
        <v>0</v>
      </c>
      <c r="H41" s="58">
        <f t="shared" si="18"/>
        <v>0</v>
      </c>
      <c r="I41" s="58">
        <f t="shared" si="18"/>
        <v>0</v>
      </c>
      <c r="J41" s="58">
        <f t="shared" si="18"/>
        <v>0</v>
      </c>
      <c r="K41" s="58">
        <f t="shared" si="18"/>
        <v>0</v>
      </c>
      <c r="L41" s="58">
        <f t="shared" si="18"/>
        <v>0</v>
      </c>
      <c r="M41" s="58">
        <f t="shared" si="18"/>
        <v>0</v>
      </c>
      <c r="N41" s="58">
        <f t="shared" si="18"/>
        <v>0</v>
      </c>
    </row>
    <row r="42" spans="1:14" x14ac:dyDescent="0.25">
      <c r="A42" s="28"/>
      <c r="B42" s="49"/>
      <c r="C42" s="29">
        <v>11</v>
      </c>
      <c r="D42" s="27" t="s">
        <v>37</v>
      </c>
      <c r="E42" s="25"/>
      <c r="F42" s="25">
        <f t="shared" si="17"/>
        <v>0</v>
      </c>
      <c r="G42" s="26"/>
      <c r="H42" s="25">
        <f t="shared" ref="H42" si="19">G42/$N$7</f>
        <v>0</v>
      </c>
      <c r="I42" s="26"/>
      <c r="J42" s="25">
        <v>0</v>
      </c>
      <c r="K42" s="26"/>
      <c r="L42" s="25">
        <v>0</v>
      </c>
      <c r="M42" s="26"/>
      <c r="N42" s="25">
        <v>0</v>
      </c>
    </row>
    <row r="43" spans="1:14" x14ac:dyDescent="0.25">
      <c r="A43" s="28"/>
      <c r="B43" s="49"/>
      <c r="C43" s="29">
        <v>12</v>
      </c>
      <c r="D43" s="27" t="s">
        <v>87</v>
      </c>
      <c r="E43" s="25"/>
      <c r="F43" s="25">
        <f t="shared" si="17"/>
        <v>0</v>
      </c>
      <c r="G43" s="25"/>
      <c r="H43" s="25">
        <f t="shared" ref="H43" si="20">G43/$N$7</f>
        <v>0</v>
      </c>
      <c r="I43" s="25"/>
      <c r="J43" s="25">
        <v>0</v>
      </c>
      <c r="K43" s="25"/>
      <c r="L43" s="25">
        <v>0</v>
      </c>
      <c r="M43" s="25"/>
      <c r="N43" s="25">
        <v>0</v>
      </c>
    </row>
    <row r="44" spans="1:14" ht="30.75" customHeight="1" x14ac:dyDescent="0.25">
      <c r="A44" s="28"/>
      <c r="B44" s="49"/>
      <c r="C44" s="29">
        <v>43</v>
      </c>
      <c r="D44" s="27" t="s">
        <v>39</v>
      </c>
      <c r="E44" s="25"/>
      <c r="F44" s="25">
        <f t="shared" si="17"/>
        <v>0</v>
      </c>
      <c r="G44" s="25"/>
      <c r="H44" s="25">
        <f t="shared" ref="H44" si="21">G44/$N$7</f>
        <v>0</v>
      </c>
      <c r="I44" s="25"/>
      <c r="J44" s="25">
        <v>0</v>
      </c>
      <c r="K44" s="25"/>
      <c r="L44" s="25">
        <v>0</v>
      </c>
      <c r="M44" s="25"/>
      <c r="N44" s="25">
        <v>0</v>
      </c>
    </row>
    <row r="45" spans="1:14" ht="25.5" x14ac:dyDescent="0.25">
      <c r="A45" s="44">
        <v>7</v>
      </c>
      <c r="B45" s="45"/>
      <c r="C45" s="46"/>
      <c r="D45" s="47" t="s">
        <v>31</v>
      </c>
      <c r="E45" s="62">
        <f>E46</f>
        <v>0</v>
      </c>
      <c r="F45" s="62">
        <f t="shared" ref="F45:N45" si="22">F46</f>
        <v>0</v>
      </c>
      <c r="G45" s="62">
        <f t="shared" si="22"/>
        <v>0</v>
      </c>
      <c r="H45" s="62">
        <f t="shared" si="22"/>
        <v>0</v>
      </c>
      <c r="I45" s="62">
        <f t="shared" si="22"/>
        <v>0</v>
      </c>
      <c r="J45" s="62">
        <f t="shared" si="22"/>
        <v>0</v>
      </c>
      <c r="K45" s="62">
        <f t="shared" si="22"/>
        <v>0</v>
      </c>
      <c r="L45" s="62">
        <f t="shared" si="22"/>
        <v>0</v>
      </c>
      <c r="M45" s="62">
        <f t="shared" si="22"/>
        <v>0</v>
      </c>
      <c r="N45" s="62">
        <f t="shared" si="22"/>
        <v>0</v>
      </c>
    </row>
    <row r="46" spans="1:14" ht="38.25" x14ac:dyDescent="0.25">
      <c r="A46" s="28"/>
      <c r="B46" s="42">
        <v>72</v>
      </c>
      <c r="C46" s="29"/>
      <c r="D46" s="60" t="s">
        <v>32</v>
      </c>
      <c r="E46" s="58">
        <f>E47</f>
        <v>0</v>
      </c>
      <c r="F46" s="58">
        <f t="shared" ref="F46:N46" si="23">F47</f>
        <v>0</v>
      </c>
      <c r="G46" s="58">
        <f t="shared" si="23"/>
        <v>0</v>
      </c>
      <c r="H46" s="58">
        <f t="shared" si="23"/>
        <v>0</v>
      </c>
      <c r="I46" s="58">
        <f t="shared" si="23"/>
        <v>0</v>
      </c>
      <c r="J46" s="58">
        <f t="shared" si="23"/>
        <v>0</v>
      </c>
      <c r="K46" s="58">
        <f t="shared" si="23"/>
        <v>0</v>
      </c>
      <c r="L46" s="58">
        <f t="shared" si="23"/>
        <v>0</v>
      </c>
      <c r="M46" s="58">
        <f t="shared" si="23"/>
        <v>0</v>
      </c>
      <c r="N46" s="58">
        <f t="shared" si="23"/>
        <v>0</v>
      </c>
    </row>
    <row r="47" spans="1:14" x14ac:dyDescent="0.25">
      <c r="A47" s="28"/>
      <c r="B47" s="28"/>
      <c r="C47" s="29">
        <v>11</v>
      </c>
      <c r="D47" s="27" t="s">
        <v>37</v>
      </c>
      <c r="E47" s="25"/>
      <c r="F47" s="25">
        <f t="shared" ref="F47" si="24">E47/$N$7</f>
        <v>0</v>
      </c>
      <c r="G47" s="26"/>
      <c r="H47" s="26"/>
      <c r="I47" s="26"/>
      <c r="J47" s="26"/>
      <c r="K47" s="26"/>
      <c r="L47" s="26"/>
      <c r="M47" s="26"/>
      <c r="N47" s="26"/>
    </row>
    <row r="48" spans="1:14" ht="27.6" customHeight="1" x14ac:dyDescent="0.25">
      <c r="A48" s="94" t="s">
        <v>33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</row>
    <row r="49" spans="1:14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2"/>
      <c r="M49" s="2"/>
      <c r="N49" s="2"/>
    </row>
    <row r="50" spans="1:14" ht="25.5" x14ac:dyDescent="0.25">
      <c r="A50" s="22" t="s">
        <v>18</v>
      </c>
      <c r="B50" s="23" t="s">
        <v>19</v>
      </c>
      <c r="C50" s="23" t="s">
        <v>20</v>
      </c>
      <c r="D50" s="23" t="s">
        <v>34</v>
      </c>
      <c r="E50" s="23" t="s">
        <v>56</v>
      </c>
      <c r="F50" s="40" t="s">
        <v>60</v>
      </c>
      <c r="G50" s="22" t="s">
        <v>57</v>
      </c>
      <c r="H50" s="21" t="s">
        <v>59</v>
      </c>
      <c r="I50" s="22" t="s">
        <v>58</v>
      </c>
      <c r="J50" s="21" t="s">
        <v>103</v>
      </c>
      <c r="K50" s="22" t="s">
        <v>61</v>
      </c>
      <c r="L50" s="21" t="s">
        <v>25</v>
      </c>
      <c r="M50" s="22" t="s">
        <v>62</v>
      </c>
      <c r="N50" s="21" t="s">
        <v>26</v>
      </c>
    </row>
    <row r="51" spans="1:14" ht="22.5" customHeight="1" x14ac:dyDescent="0.25">
      <c r="A51" s="43">
        <v>3</v>
      </c>
      <c r="B51" s="43"/>
      <c r="C51" s="43"/>
      <c r="D51" s="43" t="s">
        <v>35</v>
      </c>
      <c r="E51" s="61">
        <f>E52+E56+E66+E69+E72</f>
        <v>65481763.75</v>
      </c>
      <c r="F51" s="61">
        <f t="shared" ref="F51:N51" si="25">F52+F56+F66+F69+F72</f>
        <v>8690923.5848430544</v>
      </c>
      <c r="G51" s="61">
        <f>G52+G56+G66+G69+G72</f>
        <v>49201143</v>
      </c>
      <c r="H51" s="61">
        <f t="shared" si="25"/>
        <v>6530113.8761696192</v>
      </c>
      <c r="I51" s="61">
        <f t="shared" si="25"/>
        <v>52869500</v>
      </c>
      <c r="J51" s="61">
        <f t="shared" si="25"/>
        <v>2060908</v>
      </c>
      <c r="K51" s="61">
        <f t="shared" si="25"/>
        <v>46072200</v>
      </c>
      <c r="L51" s="61">
        <f t="shared" si="25"/>
        <v>800499</v>
      </c>
      <c r="M51" s="61">
        <f t="shared" si="25"/>
        <v>46072200</v>
      </c>
      <c r="N51" s="61">
        <f t="shared" si="25"/>
        <v>793464</v>
      </c>
    </row>
    <row r="52" spans="1:14" ht="21.75" customHeight="1" x14ac:dyDescent="0.25">
      <c r="A52" s="24"/>
      <c r="B52" s="41">
        <v>31</v>
      </c>
      <c r="C52" s="27"/>
      <c r="D52" s="41" t="s">
        <v>36</v>
      </c>
      <c r="E52" s="58">
        <f>E53+E54+E55</f>
        <v>18176220</v>
      </c>
      <c r="F52" s="58">
        <f t="shared" ref="F52:N52" si="26">F53+F54+F55</f>
        <v>2412398.9647620944</v>
      </c>
      <c r="G52" s="58">
        <f t="shared" si="26"/>
        <v>20018000</v>
      </c>
      <c r="H52" s="58">
        <f t="shared" si="26"/>
        <v>2656845.1788439844</v>
      </c>
      <c r="I52" s="58">
        <f t="shared" si="26"/>
        <v>22538500</v>
      </c>
      <c r="J52" s="58">
        <f t="shared" si="26"/>
        <v>451390</v>
      </c>
      <c r="K52" s="58">
        <f t="shared" si="26"/>
        <v>22738500</v>
      </c>
      <c r="L52" s="58">
        <f t="shared" si="26"/>
        <v>415821</v>
      </c>
      <c r="M52" s="58">
        <f t="shared" si="26"/>
        <v>22738500</v>
      </c>
      <c r="N52" s="58">
        <f t="shared" si="26"/>
        <v>410114</v>
      </c>
    </row>
    <row r="53" spans="1:14" ht="16.5" customHeight="1" x14ac:dyDescent="0.25">
      <c r="A53" s="28"/>
      <c r="B53" s="28"/>
      <c r="C53" s="29">
        <v>11</v>
      </c>
      <c r="D53" s="29" t="s">
        <v>37</v>
      </c>
      <c r="E53" s="25">
        <v>18176220</v>
      </c>
      <c r="F53" s="25">
        <f t="shared" ref="F53:H74" si="27">E53/$N$7</f>
        <v>2412398.9647620944</v>
      </c>
      <c r="G53" s="26">
        <v>20018000</v>
      </c>
      <c r="H53" s="25">
        <f t="shared" si="27"/>
        <v>2656845.1788439844</v>
      </c>
      <c r="I53" s="26">
        <v>22538500</v>
      </c>
      <c r="J53" s="25">
        <v>414493</v>
      </c>
      <c r="K53" s="26">
        <v>22738500</v>
      </c>
      <c r="L53" s="25">
        <v>415821</v>
      </c>
      <c r="M53" s="26">
        <v>22738500</v>
      </c>
      <c r="N53" s="25">
        <v>410114</v>
      </c>
    </row>
    <row r="54" spans="1:14" ht="17.25" customHeight="1" x14ac:dyDescent="0.25">
      <c r="A54" s="28"/>
      <c r="B54" s="28"/>
      <c r="C54" s="29">
        <v>12</v>
      </c>
      <c r="D54" s="27" t="s">
        <v>87</v>
      </c>
      <c r="E54" s="25"/>
      <c r="F54" s="25">
        <f t="shared" si="27"/>
        <v>0</v>
      </c>
      <c r="G54" s="26"/>
      <c r="H54" s="25">
        <f t="shared" si="27"/>
        <v>0</v>
      </c>
      <c r="I54" s="26"/>
      <c r="J54" s="25">
        <v>6497</v>
      </c>
      <c r="K54" s="26"/>
      <c r="L54" s="25">
        <v>0</v>
      </c>
      <c r="M54" s="26"/>
      <c r="N54" s="25">
        <v>0</v>
      </c>
    </row>
    <row r="55" spans="1:14" ht="17.25" customHeight="1" x14ac:dyDescent="0.25">
      <c r="A55" s="28"/>
      <c r="B55" s="28"/>
      <c r="C55" s="29">
        <v>56</v>
      </c>
      <c r="D55" s="29" t="s">
        <v>111</v>
      </c>
      <c r="E55" s="25"/>
      <c r="F55" s="25">
        <f t="shared" si="27"/>
        <v>0</v>
      </c>
      <c r="G55" s="26"/>
      <c r="H55" s="25">
        <f t="shared" si="27"/>
        <v>0</v>
      </c>
      <c r="I55" s="26"/>
      <c r="J55" s="25">
        <v>30400</v>
      </c>
      <c r="K55" s="26"/>
      <c r="L55" s="25">
        <v>0</v>
      </c>
      <c r="M55" s="26"/>
      <c r="N55" s="25">
        <v>0</v>
      </c>
    </row>
    <row r="56" spans="1:14" ht="20.25" customHeight="1" x14ac:dyDescent="0.25">
      <c r="A56" s="28"/>
      <c r="B56" s="42">
        <v>32</v>
      </c>
      <c r="C56" s="63"/>
      <c r="D56" s="42" t="s">
        <v>38</v>
      </c>
      <c r="E56" s="58">
        <f>E57+E58+E59+E60+E61+E62+E63+E64+E65</f>
        <v>47218743.75</v>
      </c>
      <c r="F56" s="58">
        <f t="shared" ref="F56:N56" si="28">F57+F58+F59+F60+F61+F62+F63+F64+F65</f>
        <v>6267004.2803105703</v>
      </c>
      <c r="G56" s="58">
        <f t="shared" si="28"/>
        <v>29086943</v>
      </c>
      <c r="H56" s="58">
        <f t="shared" si="28"/>
        <v>3860500.7631561477</v>
      </c>
      <c r="I56" s="58">
        <f t="shared" si="28"/>
        <v>30193300</v>
      </c>
      <c r="J56" s="58">
        <f t="shared" si="28"/>
        <v>1603493</v>
      </c>
      <c r="K56" s="58">
        <f t="shared" si="28"/>
        <v>23202000</v>
      </c>
      <c r="L56" s="58">
        <f t="shared" si="28"/>
        <v>378652</v>
      </c>
      <c r="M56" s="58">
        <f t="shared" si="28"/>
        <v>23202000</v>
      </c>
      <c r="N56" s="58">
        <f t="shared" si="28"/>
        <v>377325</v>
      </c>
    </row>
    <row r="57" spans="1:14" x14ac:dyDescent="0.25">
      <c r="A57" s="28"/>
      <c r="B57" s="28"/>
      <c r="C57" s="29">
        <v>11</v>
      </c>
      <c r="D57" s="29" t="s">
        <v>37</v>
      </c>
      <c r="E57" s="25">
        <v>47149927</v>
      </c>
      <c r="F57" s="25">
        <f t="shared" si="27"/>
        <v>6257870.7279846035</v>
      </c>
      <c r="G57" s="26">
        <v>28850700</v>
      </c>
      <c r="H57" s="25">
        <f t="shared" ref="H57" si="29">G57/$N$7</f>
        <v>3829145.9287278517</v>
      </c>
      <c r="I57" s="26">
        <v>30037000</v>
      </c>
      <c r="J57" s="25">
        <v>361798</v>
      </c>
      <c r="K57" s="26">
        <v>23073500</v>
      </c>
      <c r="L57" s="25">
        <v>371353</v>
      </c>
      <c r="M57" s="26">
        <v>23073500</v>
      </c>
      <c r="N57" s="25">
        <v>371353</v>
      </c>
    </row>
    <row r="58" spans="1:14" x14ac:dyDescent="0.25">
      <c r="A58" s="28"/>
      <c r="B58" s="28"/>
      <c r="C58" s="29">
        <v>12</v>
      </c>
      <c r="D58" s="27" t="s">
        <v>87</v>
      </c>
      <c r="E58" s="25"/>
      <c r="F58" s="25">
        <f t="shared" si="27"/>
        <v>0</v>
      </c>
      <c r="G58" s="26"/>
      <c r="H58" s="25">
        <f t="shared" ref="H58" si="30">G58/$N$7</f>
        <v>0</v>
      </c>
      <c r="I58" s="26"/>
      <c r="J58" s="25">
        <v>223081</v>
      </c>
      <c r="K58" s="26"/>
      <c r="L58" s="25">
        <f t="shared" ref="L58" si="31">K58/$N$7</f>
        <v>0</v>
      </c>
      <c r="M58" s="26"/>
      <c r="N58" s="25">
        <f t="shared" ref="N58" si="32">M58/$N$7</f>
        <v>0</v>
      </c>
    </row>
    <row r="59" spans="1:14" x14ac:dyDescent="0.25">
      <c r="A59" s="28"/>
      <c r="B59" s="28"/>
      <c r="C59" s="29">
        <v>31</v>
      </c>
      <c r="D59" s="29" t="s">
        <v>30</v>
      </c>
      <c r="E59" s="25">
        <v>65443.75</v>
      </c>
      <c r="F59" s="25">
        <f t="shared" si="27"/>
        <v>8685.8782931846836</v>
      </c>
      <c r="G59" s="26">
        <v>73700</v>
      </c>
      <c r="H59" s="25">
        <f t="shared" ref="H59" si="33">G59/$N$7</f>
        <v>9781.67098015794</v>
      </c>
      <c r="I59" s="26">
        <v>93500</v>
      </c>
      <c r="J59" s="25">
        <v>9954</v>
      </c>
      <c r="K59" s="26">
        <v>93500</v>
      </c>
      <c r="L59" s="25">
        <v>7299</v>
      </c>
      <c r="M59" s="26">
        <v>93500</v>
      </c>
      <c r="N59" s="25">
        <v>5972</v>
      </c>
    </row>
    <row r="60" spans="1:14" x14ac:dyDescent="0.25">
      <c r="A60" s="28"/>
      <c r="B60" s="28"/>
      <c r="C60" s="29">
        <v>41</v>
      </c>
      <c r="D60" s="29" t="s">
        <v>92</v>
      </c>
      <c r="E60" s="25"/>
      <c r="F60" s="25">
        <f t="shared" si="27"/>
        <v>0</v>
      </c>
      <c r="G60" s="26"/>
      <c r="H60" s="25">
        <f t="shared" ref="H60" si="34">G60/$N$7</f>
        <v>0</v>
      </c>
      <c r="I60" s="26"/>
      <c r="J60" s="25">
        <v>0</v>
      </c>
      <c r="K60" s="26"/>
      <c r="L60" s="25">
        <v>0</v>
      </c>
      <c r="M60" s="26"/>
      <c r="N60" s="25">
        <v>0</v>
      </c>
    </row>
    <row r="61" spans="1:14" ht="25.5" x14ac:dyDescent="0.25">
      <c r="A61" s="28"/>
      <c r="B61" s="30"/>
      <c r="C61" s="29">
        <v>43</v>
      </c>
      <c r="D61" s="31" t="s">
        <v>39</v>
      </c>
      <c r="E61" s="25"/>
      <c r="F61" s="25">
        <f t="shared" si="27"/>
        <v>0</v>
      </c>
      <c r="G61" s="26"/>
      <c r="H61" s="25">
        <f t="shared" ref="H61" si="35">G61/$N$7</f>
        <v>0</v>
      </c>
      <c r="I61" s="26"/>
      <c r="J61" s="25">
        <v>0</v>
      </c>
      <c r="K61" s="26"/>
      <c r="L61" s="25">
        <v>0</v>
      </c>
      <c r="M61" s="26"/>
      <c r="N61" s="25">
        <v>0</v>
      </c>
    </row>
    <row r="62" spans="1:14" x14ac:dyDescent="0.25">
      <c r="A62" s="28"/>
      <c r="B62" s="30"/>
      <c r="C62" s="29">
        <v>51</v>
      </c>
      <c r="D62" s="29" t="s">
        <v>88</v>
      </c>
      <c r="E62" s="25">
        <v>3373</v>
      </c>
      <c r="F62" s="25">
        <f t="shared" si="27"/>
        <v>447.67403278253363</v>
      </c>
      <c r="G62" s="26">
        <v>30000</v>
      </c>
      <c r="H62" s="25">
        <f t="shared" ref="H62" si="36">G62/$N$7</f>
        <v>3981.6842524387812</v>
      </c>
      <c r="I62" s="26">
        <v>30000</v>
      </c>
      <c r="J62" s="25">
        <v>0</v>
      </c>
      <c r="K62" s="26">
        <v>35000</v>
      </c>
      <c r="L62" s="25">
        <v>0</v>
      </c>
      <c r="M62" s="26">
        <v>35000</v>
      </c>
      <c r="N62" s="25">
        <v>0</v>
      </c>
    </row>
    <row r="63" spans="1:14" x14ac:dyDescent="0.25">
      <c r="A63" s="28"/>
      <c r="B63" s="28"/>
      <c r="C63" s="29">
        <v>52</v>
      </c>
      <c r="D63" s="29" t="s">
        <v>29</v>
      </c>
      <c r="E63" s="25"/>
      <c r="F63" s="25">
        <f t="shared" si="27"/>
        <v>0</v>
      </c>
      <c r="G63" s="26">
        <v>4121</v>
      </c>
      <c r="H63" s="25">
        <f t="shared" ref="H63" si="37">G63/$N$7</f>
        <v>546.95069347667391</v>
      </c>
      <c r="I63" s="26">
        <v>600</v>
      </c>
      <c r="J63" s="25">
        <v>0</v>
      </c>
      <c r="K63" s="26"/>
      <c r="L63" s="25">
        <v>0</v>
      </c>
      <c r="M63" s="26"/>
      <c r="N63" s="25">
        <v>0</v>
      </c>
    </row>
    <row r="64" spans="1:14" x14ac:dyDescent="0.25">
      <c r="A64" s="28"/>
      <c r="B64" s="28"/>
      <c r="C64" s="29">
        <v>61</v>
      </c>
      <c r="D64" s="51" t="s">
        <v>84</v>
      </c>
      <c r="E64" s="25"/>
      <c r="F64" s="25">
        <f t="shared" si="27"/>
        <v>0</v>
      </c>
      <c r="G64" s="26">
        <v>128422</v>
      </c>
      <c r="H64" s="25">
        <f t="shared" ref="H64" si="38">G64/$N$7</f>
        <v>17044.528502223107</v>
      </c>
      <c r="I64" s="26">
        <v>32200</v>
      </c>
      <c r="J64" s="25">
        <v>0</v>
      </c>
      <c r="K64" s="26"/>
      <c r="L64" s="25">
        <v>0</v>
      </c>
      <c r="M64" s="26"/>
      <c r="N64" s="25">
        <v>0</v>
      </c>
    </row>
    <row r="65" spans="1:14" x14ac:dyDescent="0.25">
      <c r="A65" s="28"/>
      <c r="B65" s="28"/>
      <c r="C65" s="29">
        <v>56</v>
      </c>
      <c r="D65" s="29" t="s">
        <v>111</v>
      </c>
      <c r="E65" s="25"/>
      <c r="F65" s="25">
        <f t="shared" si="27"/>
        <v>0</v>
      </c>
      <c r="G65" s="26"/>
      <c r="H65" s="25">
        <f t="shared" ref="H65" si="39">G65/$N$7</f>
        <v>0</v>
      </c>
      <c r="I65" s="26"/>
      <c r="J65" s="25">
        <v>1008660</v>
      </c>
      <c r="K65" s="26"/>
      <c r="L65" s="25">
        <f t="shared" ref="L65" si="40">K65/$N$7</f>
        <v>0</v>
      </c>
      <c r="M65" s="26"/>
      <c r="N65" s="25">
        <f t="shared" ref="N65" si="41">M65/$N$7</f>
        <v>0</v>
      </c>
    </row>
    <row r="66" spans="1:14" ht="20.25" customHeight="1" x14ac:dyDescent="0.25">
      <c r="A66" s="28"/>
      <c r="B66" s="42">
        <v>34</v>
      </c>
      <c r="C66" s="63"/>
      <c r="D66" s="42" t="s">
        <v>89</v>
      </c>
      <c r="E66" s="58">
        <f>E67+E68</f>
        <v>86800</v>
      </c>
      <c r="F66" s="58">
        <f t="shared" ref="F66:N66" si="42">F67+F68</f>
        <v>11520.339770389541</v>
      </c>
      <c r="G66" s="58">
        <f t="shared" si="42"/>
        <v>96200</v>
      </c>
      <c r="H66" s="58">
        <f t="shared" si="42"/>
        <v>12767.934169487025</v>
      </c>
      <c r="I66" s="58">
        <f t="shared" si="42"/>
        <v>87700</v>
      </c>
      <c r="J66" s="58">
        <f t="shared" si="42"/>
        <v>53</v>
      </c>
      <c r="K66" s="58">
        <f t="shared" si="42"/>
        <v>81700</v>
      </c>
      <c r="L66" s="58">
        <f t="shared" si="42"/>
        <v>53</v>
      </c>
      <c r="M66" s="58">
        <f t="shared" si="42"/>
        <v>81700</v>
      </c>
      <c r="N66" s="58">
        <f t="shared" si="42"/>
        <v>53</v>
      </c>
    </row>
    <row r="67" spans="1:14" x14ac:dyDescent="0.25">
      <c r="A67" s="28"/>
      <c r="B67" s="28"/>
      <c r="C67" s="29">
        <v>11</v>
      </c>
      <c r="D67" s="29" t="s">
        <v>37</v>
      </c>
      <c r="E67" s="25">
        <v>86800</v>
      </c>
      <c r="F67" s="25">
        <f t="shared" si="27"/>
        <v>11520.339770389541</v>
      </c>
      <c r="G67" s="26">
        <v>96200</v>
      </c>
      <c r="H67" s="25">
        <f t="shared" si="27"/>
        <v>12767.934169487025</v>
      </c>
      <c r="I67" s="26">
        <v>87700</v>
      </c>
      <c r="J67" s="25">
        <v>53</v>
      </c>
      <c r="K67" s="26">
        <v>81700</v>
      </c>
      <c r="L67" s="25">
        <v>53</v>
      </c>
      <c r="M67" s="26">
        <v>81700</v>
      </c>
      <c r="N67" s="25">
        <v>53</v>
      </c>
    </row>
    <row r="68" spans="1:14" x14ac:dyDescent="0.25">
      <c r="A68" s="49"/>
      <c r="B68" s="28"/>
      <c r="C68" s="29">
        <v>31</v>
      </c>
      <c r="D68" s="29" t="s">
        <v>30</v>
      </c>
      <c r="E68" s="25"/>
      <c r="F68" s="25"/>
      <c r="G68" s="25"/>
      <c r="H68" s="25"/>
      <c r="I68" s="25"/>
      <c r="J68" s="25">
        <v>0</v>
      </c>
      <c r="K68" s="25"/>
      <c r="L68" s="25">
        <v>0</v>
      </c>
      <c r="M68" s="25"/>
      <c r="N68" s="25">
        <v>0</v>
      </c>
    </row>
    <row r="69" spans="1:14" ht="36.75" customHeight="1" x14ac:dyDescent="0.25">
      <c r="A69" s="28"/>
      <c r="B69" s="42">
        <v>37</v>
      </c>
      <c r="C69" s="63"/>
      <c r="D69" s="60" t="s">
        <v>90</v>
      </c>
      <c r="E69" s="58">
        <f>E70+E71</f>
        <v>0</v>
      </c>
      <c r="F69" s="58">
        <f t="shared" ref="F69:N69" si="43">F70+F71</f>
        <v>0</v>
      </c>
      <c r="G69" s="58">
        <f t="shared" si="43"/>
        <v>0</v>
      </c>
      <c r="H69" s="58">
        <f t="shared" si="43"/>
        <v>0</v>
      </c>
      <c r="I69" s="58">
        <f t="shared" si="43"/>
        <v>50000</v>
      </c>
      <c r="J69" s="58">
        <f t="shared" si="43"/>
        <v>5972</v>
      </c>
      <c r="K69" s="58">
        <f t="shared" si="43"/>
        <v>50000</v>
      </c>
      <c r="L69" s="58">
        <f t="shared" si="43"/>
        <v>5973</v>
      </c>
      <c r="M69" s="58">
        <f t="shared" si="43"/>
        <v>50000</v>
      </c>
      <c r="N69" s="58">
        <f t="shared" si="43"/>
        <v>5972</v>
      </c>
    </row>
    <row r="70" spans="1:14" x14ac:dyDescent="0.25">
      <c r="A70" s="28"/>
      <c r="B70" s="28"/>
      <c r="C70" s="29">
        <v>11</v>
      </c>
      <c r="D70" s="29" t="s">
        <v>37</v>
      </c>
      <c r="E70" s="25"/>
      <c r="F70" s="25">
        <f t="shared" si="27"/>
        <v>0</v>
      </c>
      <c r="G70" s="26"/>
      <c r="H70" s="25">
        <f t="shared" ref="H70" si="44">G70/$N$7</f>
        <v>0</v>
      </c>
      <c r="I70" s="26">
        <v>50000</v>
      </c>
      <c r="J70" s="25">
        <v>2654</v>
      </c>
      <c r="K70" s="26">
        <v>50000</v>
      </c>
      <c r="L70" s="25">
        <v>2654</v>
      </c>
      <c r="M70" s="26">
        <v>50000</v>
      </c>
      <c r="N70" s="25">
        <v>2654</v>
      </c>
    </row>
    <row r="71" spans="1:14" x14ac:dyDescent="0.25">
      <c r="A71" s="28"/>
      <c r="B71" s="28"/>
      <c r="C71" s="29">
        <v>31</v>
      </c>
      <c r="D71" s="29" t="s">
        <v>30</v>
      </c>
      <c r="E71" s="25"/>
      <c r="F71" s="25">
        <f t="shared" si="27"/>
        <v>0</v>
      </c>
      <c r="G71" s="26"/>
      <c r="H71" s="25">
        <f t="shared" ref="H71" si="45">G71/$N$7</f>
        <v>0</v>
      </c>
      <c r="I71" s="26"/>
      <c r="J71" s="25">
        <v>3318</v>
      </c>
      <c r="K71" s="26"/>
      <c r="L71" s="25">
        <v>3319</v>
      </c>
      <c r="M71" s="26"/>
      <c r="N71" s="25">
        <v>3318</v>
      </c>
    </row>
    <row r="72" spans="1:14" ht="36.75" customHeight="1" x14ac:dyDescent="0.25">
      <c r="A72" s="28"/>
      <c r="B72" s="42">
        <v>38</v>
      </c>
      <c r="C72" s="63"/>
      <c r="D72" s="60" t="s">
        <v>94</v>
      </c>
      <c r="E72" s="58">
        <f>E73+E74</f>
        <v>0</v>
      </c>
      <c r="F72" s="58">
        <f t="shared" ref="F72:N72" si="46">F73+F74</f>
        <v>0</v>
      </c>
      <c r="G72" s="58">
        <f t="shared" si="46"/>
        <v>0</v>
      </c>
      <c r="H72" s="58">
        <f t="shared" si="46"/>
        <v>0</v>
      </c>
      <c r="I72" s="58">
        <f t="shared" si="46"/>
        <v>0</v>
      </c>
      <c r="J72" s="58">
        <f t="shared" si="46"/>
        <v>0</v>
      </c>
      <c r="K72" s="58">
        <f t="shared" si="46"/>
        <v>0</v>
      </c>
      <c r="L72" s="58">
        <f t="shared" si="46"/>
        <v>0</v>
      </c>
      <c r="M72" s="58">
        <f t="shared" si="46"/>
        <v>0</v>
      </c>
      <c r="N72" s="58">
        <f t="shared" si="46"/>
        <v>0</v>
      </c>
    </row>
    <row r="73" spans="1:14" x14ac:dyDescent="0.25">
      <c r="A73" s="28"/>
      <c r="B73" s="28"/>
      <c r="C73" s="29">
        <v>11</v>
      </c>
      <c r="D73" s="29" t="s">
        <v>37</v>
      </c>
      <c r="E73" s="25"/>
      <c r="F73" s="25">
        <f t="shared" si="27"/>
        <v>0</v>
      </c>
      <c r="G73" s="26"/>
      <c r="H73" s="25">
        <f t="shared" ref="H73" si="47">G73/$N$7</f>
        <v>0</v>
      </c>
      <c r="I73" s="26"/>
      <c r="J73" s="25">
        <v>0</v>
      </c>
      <c r="K73" s="26"/>
      <c r="L73" s="25">
        <v>0</v>
      </c>
      <c r="M73" s="26"/>
      <c r="N73" s="25">
        <v>0</v>
      </c>
    </row>
    <row r="74" spans="1:14" x14ac:dyDescent="0.25">
      <c r="A74" s="28"/>
      <c r="B74" s="28"/>
      <c r="C74" s="29">
        <v>41</v>
      </c>
      <c r="D74" s="29" t="s">
        <v>92</v>
      </c>
      <c r="E74" s="25"/>
      <c r="F74" s="25">
        <f t="shared" si="27"/>
        <v>0</v>
      </c>
      <c r="G74" s="26"/>
      <c r="H74" s="25">
        <f t="shared" ref="H74" si="48">G74/$N$7</f>
        <v>0</v>
      </c>
      <c r="I74" s="26"/>
      <c r="J74" s="25">
        <v>0</v>
      </c>
      <c r="K74" s="26"/>
      <c r="L74" s="25">
        <v>0</v>
      </c>
      <c r="M74" s="26"/>
      <c r="N74" s="25">
        <v>0</v>
      </c>
    </row>
    <row r="75" spans="1:14" ht="25.5" x14ac:dyDescent="0.25">
      <c r="A75" s="65">
        <v>4</v>
      </c>
      <c r="B75" s="65"/>
      <c r="C75" s="65"/>
      <c r="D75" s="66" t="s">
        <v>40</v>
      </c>
      <c r="E75" s="61">
        <f>E79+E85+E76</f>
        <v>85500</v>
      </c>
      <c r="F75" s="61">
        <f t="shared" ref="F75:N75" si="49">F79+F85+F76</f>
        <v>11347.800119450527</v>
      </c>
      <c r="G75" s="61">
        <f t="shared" si="49"/>
        <v>158000</v>
      </c>
      <c r="H75" s="61">
        <f t="shared" si="49"/>
        <v>20970.203729510915</v>
      </c>
      <c r="I75" s="61">
        <f t="shared" si="49"/>
        <v>358000</v>
      </c>
      <c r="J75" s="61">
        <f t="shared" si="49"/>
        <v>23225</v>
      </c>
      <c r="K75" s="61">
        <f t="shared" si="49"/>
        <v>378000</v>
      </c>
      <c r="L75" s="61">
        <f t="shared" si="49"/>
        <v>13271</v>
      </c>
      <c r="M75" s="61">
        <f t="shared" si="49"/>
        <v>378000</v>
      </c>
      <c r="N75" s="61">
        <f t="shared" si="49"/>
        <v>13271</v>
      </c>
    </row>
    <row r="76" spans="1:14" ht="38.25" x14ac:dyDescent="0.25">
      <c r="A76" s="27"/>
      <c r="B76" s="41">
        <v>41</v>
      </c>
      <c r="C76" s="27"/>
      <c r="D76" s="67" t="s">
        <v>100</v>
      </c>
      <c r="E76" s="58">
        <f>E77+E78</f>
        <v>0</v>
      </c>
      <c r="F76" s="58">
        <f t="shared" ref="F76:N76" si="50">F77+F78</f>
        <v>0</v>
      </c>
      <c r="G76" s="58">
        <f t="shared" si="50"/>
        <v>0</v>
      </c>
      <c r="H76" s="58">
        <f t="shared" si="50"/>
        <v>0</v>
      </c>
      <c r="I76" s="58">
        <f t="shared" si="50"/>
        <v>0</v>
      </c>
      <c r="J76" s="58">
        <f t="shared" si="50"/>
        <v>12608</v>
      </c>
      <c r="K76" s="58">
        <f t="shared" si="50"/>
        <v>0</v>
      </c>
      <c r="L76" s="58">
        <f t="shared" si="50"/>
        <v>0</v>
      </c>
      <c r="M76" s="58">
        <f t="shared" si="50"/>
        <v>0</v>
      </c>
      <c r="N76" s="58">
        <f t="shared" si="50"/>
        <v>0</v>
      </c>
    </row>
    <row r="77" spans="1:14" x14ac:dyDescent="0.25">
      <c r="A77" s="51"/>
      <c r="B77" s="70"/>
      <c r="C77" s="29">
        <v>12</v>
      </c>
      <c r="D77" s="29" t="s">
        <v>87</v>
      </c>
      <c r="E77" s="71"/>
      <c r="F77" s="71"/>
      <c r="G77" s="71"/>
      <c r="H77" s="71"/>
      <c r="I77" s="71"/>
      <c r="J77" s="69">
        <v>1990</v>
      </c>
      <c r="K77" s="71"/>
      <c r="L77" s="71"/>
      <c r="M77" s="71"/>
      <c r="N77" s="71"/>
    </row>
    <row r="78" spans="1:14" x14ac:dyDescent="0.25">
      <c r="A78" s="51"/>
      <c r="B78" s="70"/>
      <c r="C78" s="29">
        <v>56</v>
      </c>
      <c r="D78" s="29" t="s">
        <v>111</v>
      </c>
      <c r="E78" s="71"/>
      <c r="F78" s="71"/>
      <c r="G78" s="71"/>
      <c r="H78" s="71"/>
      <c r="I78" s="71"/>
      <c r="J78" s="69">
        <v>10618</v>
      </c>
      <c r="K78" s="71"/>
      <c r="L78" s="71"/>
      <c r="M78" s="71"/>
      <c r="N78" s="71"/>
    </row>
    <row r="79" spans="1:14" ht="38.25" x14ac:dyDescent="0.25">
      <c r="A79" s="27"/>
      <c r="B79" s="41">
        <v>42</v>
      </c>
      <c r="C79" s="27"/>
      <c r="D79" s="67" t="s">
        <v>91</v>
      </c>
      <c r="E79" s="58">
        <f>E80+E82+E83+E81+E84</f>
        <v>85500</v>
      </c>
      <c r="F79" s="58">
        <f t="shared" ref="F79:N79" si="51">F80+F82+F83+F81+F84</f>
        <v>11347.800119450527</v>
      </c>
      <c r="G79" s="58">
        <f t="shared" si="51"/>
        <v>148000</v>
      </c>
      <c r="H79" s="58">
        <f t="shared" si="51"/>
        <v>19642.975645364655</v>
      </c>
      <c r="I79" s="58">
        <f t="shared" si="51"/>
        <v>348000</v>
      </c>
      <c r="J79" s="58">
        <f t="shared" si="51"/>
        <v>10617</v>
      </c>
      <c r="K79" s="58">
        <f t="shared" si="51"/>
        <v>368000</v>
      </c>
      <c r="L79" s="58">
        <f t="shared" si="51"/>
        <v>13271</v>
      </c>
      <c r="M79" s="58">
        <f t="shared" si="51"/>
        <v>368000</v>
      </c>
      <c r="N79" s="58">
        <f t="shared" si="51"/>
        <v>13271</v>
      </c>
    </row>
    <row r="80" spans="1:14" x14ac:dyDescent="0.25">
      <c r="A80" s="27"/>
      <c r="B80" s="27"/>
      <c r="C80" s="29">
        <v>11</v>
      </c>
      <c r="D80" s="29" t="s">
        <v>37</v>
      </c>
      <c r="E80" s="25">
        <v>85500</v>
      </c>
      <c r="F80" s="25">
        <f t="shared" ref="F80:H87" si="52">E80/$N$7</f>
        <v>11347.800119450527</v>
      </c>
      <c r="G80" s="26">
        <v>140000</v>
      </c>
      <c r="H80" s="25">
        <f t="shared" si="52"/>
        <v>18581.193178047648</v>
      </c>
      <c r="I80" s="26">
        <v>340000</v>
      </c>
      <c r="J80" s="25">
        <v>10617</v>
      </c>
      <c r="K80" s="26">
        <v>360000</v>
      </c>
      <c r="L80" s="25">
        <v>13271</v>
      </c>
      <c r="M80" s="35">
        <v>360000</v>
      </c>
      <c r="N80" s="25">
        <v>13271</v>
      </c>
    </row>
    <row r="81" spans="1:14" x14ac:dyDescent="0.25">
      <c r="A81" s="27"/>
      <c r="B81" s="27"/>
      <c r="C81" s="29">
        <v>12</v>
      </c>
      <c r="D81" s="27" t="s">
        <v>87</v>
      </c>
      <c r="E81" s="25"/>
      <c r="F81" s="25"/>
      <c r="G81" s="26"/>
      <c r="H81" s="25"/>
      <c r="I81" s="26"/>
      <c r="J81" s="25">
        <v>0</v>
      </c>
      <c r="K81" s="26"/>
      <c r="L81" s="25">
        <v>0</v>
      </c>
      <c r="M81" s="35"/>
      <c r="N81" s="25">
        <v>0</v>
      </c>
    </row>
    <row r="82" spans="1:14" x14ac:dyDescent="0.25">
      <c r="A82" s="28"/>
      <c r="B82" s="28"/>
      <c r="C82" s="29">
        <v>31</v>
      </c>
      <c r="D82" s="29" t="s">
        <v>30</v>
      </c>
      <c r="E82" s="25"/>
      <c r="F82" s="25">
        <f t="shared" si="52"/>
        <v>0</v>
      </c>
      <c r="G82" s="26">
        <v>8000</v>
      </c>
      <c r="H82" s="25">
        <f t="shared" si="52"/>
        <v>1061.7824673170085</v>
      </c>
      <c r="I82" s="26">
        <v>8000</v>
      </c>
      <c r="J82" s="25">
        <v>0</v>
      </c>
      <c r="K82" s="26">
        <v>8000</v>
      </c>
      <c r="L82" s="25">
        <v>0</v>
      </c>
      <c r="M82" s="26">
        <v>8000</v>
      </c>
      <c r="N82" s="25">
        <v>0</v>
      </c>
    </row>
    <row r="83" spans="1:14" ht="25.5" x14ac:dyDescent="0.25">
      <c r="A83" s="49"/>
      <c r="B83" s="28"/>
      <c r="C83" s="29">
        <v>43</v>
      </c>
      <c r="D83" s="31" t="s">
        <v>39</v>
      </c>
      <c r="E83" s="25"/>
      <c r="F83" s="25"/>
      <c r="G83" s="25"/>
      <c r="H83" s="25"/>
      <c r="I83" s="25"/>
      <c r="J83" s="25">
        <v>0</v>
      </c>
      <c r="K83" s="25"/>
      <c r="L83" s="25">
        <v>0</v>
      </c>
      <c r="M83" s="25"/>
      <c r="N83" s="25">
        <v>0</v>
      </c>
    </row>
    <row r="84" spans="1:14" x14ac:dyDescent="0.25">
      <c r="A84" s="49"/>
      <c r="B84" s="28"/>
      <c r="C84" s="29">
        <v>61</v>
      </c>
      <c r="D84" s="51" t="s">
        <v>84</v>
      </c>
      <c r="E84" s="25"/>
      <c r="F84" s="25"/>
      <c r="G84" s="25"/>
      <c r="H84" s="25"/>
      <c r="I84" s="25"/>
      <c r="J84" s="25">
        <v>0</v>
      </c>
      <c r="K84" s="25"/>
      <c r="L84" s="25">
        <v>0</v>
      </c>
      <c r="M84" s="25"/>
      <c r="N84" s="25">
        <v>0</v>
      </c>
    </row>
    <row r="85" spans="1:14" ht="30.75" customHeight="1" x14ac:dyDescent="0.25">
      <c r="A85" s="27"/>
      <c r="B85" s="41">
        <v>45</v>
      </c>
      <c r="C85" s="27"/>
      <c r="D85" s="67" t="s">
        <v>93</v>
      </c>
      <c r="E85" s="58">
        <f>E86+E87</f>
        <v>0</v>
      </c>
      <c r="F85" s="58">
        <f t="shared" ref="F85:N85" si="53">F86+F87</f>
        <v>0</v>
      </c>
      <c r="G85" s="58">
        <f t="shared" si="53"/>
        <v>10000</v>
      </c>
      <c r="H85" s="58">
        <f t="shared" si="53"/>
        <v>1327.2280841462605</v>
      </c>
      <c r="I85" s="58">
        <f t="shared" si="53"/>
        <v>10000</v>
      </c>
      <c r="J85" s="58">
        <f t="shared" si="53"/>
        <v>0</v>
      </c>
      <c r="K85" s="58">
        <f t="shared" si="53"/>
        <v>10000</v>
      </c>
      <c r="L85" s="58">
        <f t="shared" si="53"/>
        <v>0</v>
      </c>
      <c r="M85" s="58">
        <f t="shared" si="53"/>
        <v>10000</v>
      </c>
      <c r="N85" s="58">
        <f t="shared" si="53"/>
        <v>0</v>
      </c>
    </row>
    <row r="86" spans="1:14" x14ac:dyDescent="0.25">
      <c r="A86" s="27"/>
      <c r="B86" s="27"/>
      <c r="C86" s="29">
        <v>11</v>
      </c>
      <c r="D86" s="29" t="s">
        <v>37</v>
      </c>
      <c r="E86" s="25"/>
      <c r="F86" s="25">
        <f t="shared" si="52"/>
        <v>0</v>
      </c>
      <c r="G86" s="26">
        <v>10000</v>
      </c>
      <c r="H86" s="25">
        <f t="shared" ref="H86" si="54">G86/$N$7</f>
        <v>1327.2280841462605</v>
      </c>
      <c r="I86" s="26">
        <v>10000</v>
      </c>
      <c r="J86" s="25">
        <v>0</v>
      </c>
      <c r="K86" s="26">
        <v>10000</v>
      </c>
      <c r="L86" s="25">
        <v>0</v>
      </c>
      <c r="M86" s="35">
        <v>10000</v>
      </c>
      <c r="N86" s="25">
        <v>0</v>
      </c>
    </row>
    <row r="87" spans="1:14" x14ac:dyDescent="0.25">
      <c r="A87" s="28"/>
      <c r="B87" s="28"/>
      <c r="C87" s="29">
        <v>31</v>
      </c>
      <c r="D87" s="29" t="s">
        <v>30</v>
      </c>
      <c r="E87" s="25"/>
      <c r="F87" s="25">
        <f t="shared" si="52"/>
        <v>0</v>
      </c>
      <c r="G87" s="26"/>
      <c r="H87" s="25">
        <f t="shared" ref="H87" si="55">G87/$N$7</f>
        <v>0</v>
      </c>
      <c r="I87" s="26"/>
      <c r="J87" s="25">
        <v>0</v>
      </c>
      <c r="K87" s="26"/>
      <c r="L87" s="25">
        <v>0</v>
      </c>
      <c r="M87" s="26"/>
      <c r="N87" s="25">
        <v>0</v>
      </c>
    </row>
  </sheetData>
  <mergeCells count="4">
    <mergeCell ref="A2:M2"/>
    <mergeCell ref="A4:M4"/>
    <mergeCell ref="A6:M6"/>
    <mergeCell ref="A48:M48"/>
  </mergeCells>
  <pageMargins left="0.7" right="0.7" top="0.75" bottom="0.75" header="0.3" footer="0.3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D19"/>
  <sheetViews>
    <sheetView workbookViewId="0">
      <selection activeCell="B5" sqref="B5:D5"/>
    </sheetView>
  </sheetViews>
  <sheetFormatPr defaultRowHeight="15" x14ac:dyDescent="0.25"/>
  <cols>
    <col min="1" max="1" width="37.7109375" customWidth="1"/>
    <col min="2" max="2" width="25.28515625" customWidth="1"/>
    <col min="3" max="3" width="22.42578125" customWidth="1"/>
    <col min="4" max="4" width="21.140625" customWidth="1"/>
  </cols>
  <sheetData>
    <row r="1" spans="1:4" ht="18" x14ac:dyDescent="0.25">
      <c r="A1" s="1"/>
      <c r="B1" s="1"/>
      <c r="C1" s="2"/>
      <c r="D1" s="2"/>
    </row>
    <row r="2" spans="1:4" ht="15.75" x14ac:dyDescent="0.25">
      <c r="A2" s="94" t="s">
        <v>41</v>
      </c>
      <c r="B2" s="106"/>
      <c r="C2" s="106"/>
    </row>
    <row r="3" spans="1:4" ht="18" x14ac:dyDescent="0.25">
      <c r="A3" s="1"/>
      <c r="B3" s="1"/>
      <c r="C3" s="2"/>
      <c r="D3" s="2"/>
    </row>
    <row r="4" spans="1:4" ht="25.5" x14ac:dyDescent="0.25">
      <c r="A4" s="22" t="s">
        <v>42</v>
      </c>
      <c r="B4" s="21" t="s">
        <v>103</v>
      </c>
      <c r="C4" s="21" t="s">
        <v>104</v>
      </c>
      <c r="D4" s="21" t="s">
        <v>105</v>
      </c>
    </row>
    <row r="5" spans="1:4" ht="15.75" customHeight="1" x14ac:dyDescent="0.25">
      <c r="A5" s="24" t="s">
        <v>43</v>
      </c>
      <c r="B5" s="54">
        <f>B6+B9+B11+B14+B18</f>
        <v>2084133</v>
      </c>
      <c r="C5" s="54">
        <f>C6+C9+C11+C14+C18</f>
        <v>813770</v>
      </c>
      <c r="D5" s="54">
        <f>D6+D9+D11+D14+D18</f>
        <v>806735</v>
      </c>
    </row>
    <row r="6" spans="1:4" ht="15.75" customHeight="1" x14ac:dyDescent="0.25">
      <c r="A6" s="24" t="s">
        <v>44</v>
      </c>
      <c r="B6" s="54">
        <f>B7+B8</f>
        <v>1021183</v>
      </c>
      <c r="C6" s="54">
        <f t="shared" ref="C6:D6" si="0">C7+C8</f>
        <v>803152</v>
      </c>
      <c r="D6" s="54">
        <f t="shared" si="0"/>
        <v>797445</v>
      </c>
    </row>
    <row r="7" spans="1:4" x14ac:dyDescent="0.25">
      <c r="A7" s="36" t="s">
        <v>45</v>
      </c>
      <c r="B7" s="25">
        <v>789615</v>
      </c>
      <c r="C7" s="25">
        <v>803152</v>
      </c>
      <c r="D7" s="25">
        <v>797445</v>
      </c>
    </row>
    <row r="8" spans="1:4" x14ac:dyDescent="0.25">
      <c r="A8" s="37" t="s">
        <v>46</v>
      </c>
      <c r="B8" s="25">
        <v>231568</v>
      </c>
      <c r="C8" s="25">
        <v>0</v>
      </c>
      <c r="D8" s="25">
        <v>0</v>
      </c>
    </row>
    <row r="9" spans="1:4" x14ac:dyDescent="0.25">
      <c r="A9" s="24" t="s">
        <v>47</v>
      </c>
      <c r="B9" s="54">
        <f>B10</f>
        <v>13272</v>
      </c>
      <c r="C9" s="54">
        <f>C10</f>
        <v>10618</v>
      </c>
      <c r="D9" s="54">
        <f>D10</f>
        <v>9290</v>
      </c>
    </row>
    <row r="10" spans="1:4" x14ac:dyDescent="0.25">
      <c r="A10" s="38" t="s">
        <v>48</v>
      </c>
      <c r="B10" s="25">
        <v>13272</v>
      </c>
      <c r="C10" s="25">
        <v>10618</v>
      </c>
      <c r="D10" s="25">
        <v>9290</v>
      </c>
    </row>
    <row r="11" spans="1:4" x14ac:dyDescent="0.25">
      <c r="A11" s="24" t="s">
        <v>77</v>
      </c>
      <c r="B11" s="54">
        <f>B12+B13</f>
        <v>0</v>
      </c>
      <c r="C11" s="54">
        <f>C12+C13</f>
        <v>0</v>
      </c>
      <c r="D11" s="54">
        <f>D12+D13</f>
        <v>0</v>
      </c>
    </row>
    <row r="12" spans="1:4" x14ac:dyDescent="0.25">
      <c r="A12" s="37" t="s">
        <v>97</v>
      </c>
      <c r="B12" s="25"/>
      <c r="C12" s="25">
        <v>0</v>
      </c>
      <c r="D12" s="25">
        <v>0</v>
      </c>
    </row>
    <row r="13" spans="1:4" x14ac:dyDescent="0.25">
      <c r="A13" s="37" t="s">
        <v>78</v>
      </c>
      <c r="B13" s="25">
        <v>0</v>
      </c>
      <c r="C13" s="25">
        <v>0</v>
      </c>
      <c r="D13" s="25">
        <v>0</v>
      </c>
    </row>
    <row r="14" spans="1:4" x14ac:dyDescent="0.25">
      <c r="A14" s="24" t="s">
        <v>79</v>
      </c>
      <c r="B14" s="54">
        <f>B15+B16+B17</f>
        <v>1049678</v>
      </c>
      <c r="C14" s="54">
        <f t="shared" ref="C14:D14" si="1">C15+C16+C17</f>
        <v>0</v>
      </c>
      <c r="D14" s="54">
        <f t="shared" si="1"/>
        <v>0</v>
      </c>
    </row>
    <row r="15" spans="1:4" x14ac:dyDescent="0.25">
      <c r="A15" s="37" t="s">
        <v>80</v>
      </c>
      <c r="B15" s="25">
        <v>0</v>
      </c>
      <c r="C15" s="25">
        <v>0</v>
      </c>
      <c r="D15" s="25">
        <v>0</v>
      </c>
    </row>
    <row r="16" spans="1:4" x14ac:dyDescent="0.25">
      <c r="A16" s="37" t="s">
        <v>81</v>
      </c>
      <c r="B16" s="25">
        <v>0</v>
      </c>
      <c r="C16" s="25">
        <v>0</v>
      </c>
      <c r="D16" s="25">
        <v>0</v>
      </c>
    </row>
    <row r="17" spans="1:4" ht="16.899999999999999" customHeight="1" x14ac:dyDescent="0.25">
      <c r="A17" s="81" t="s">
        <v>112</v>
      </c>
      <c r="B17" s="25">
        <v>1049678</v>
      </c>
      <c r="C17" s="25">
        <v>0</v>
      </c>
      <c r="D17" s="25">
        <v>0</v>
      </c>
    </row>
    <row r="18" spans="1:4" x14ac:dyDescent="0.25">
      <c r="A18" s="24" t="s">
        <v>82</v>
      </c>
      <c r="B18" s="54">
        <f>B19</f>
        <v>0</v>
      </c>
      <c r="C18" s="54">
        <f>C19</f>
        <v>0</v>
      </c>
      <c r="D18" s="54">
        <f>D19</f>
        <v>0</v>
      </c>
    </row>
    <row r="19" spans="1:4" x14ac:dyDescent="0.25">
      <c r="A19" s="27" t="s">
        <v>83</v>
      </c>
      <c r="B19" s="25">
        <v>0</v>
      </c>
      <c r="C19" s="25">
        <v>0</v>
      </c>
      <c r="D19" s="25">
        <v>0</v>
      </c>
    </row>
  </sheetData>
  <mergeCells count="1">
    <mergeCell ref="A2:C2"/>
  </mergeCells>
  <pageMargins left="0.7" right="0.7" top="0.75" bottom="0.75" header="0.3" footer="0.3"/>
  <pageSetup paperSize="9"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D13"/>
  <sheetViews>
    <sheetView workbookViewId="0">
      <selection activeCell="B5" sqref="B5:D5"/>
    </sheetView>
  </sheetViews>
  <sheetFormatPr defaultRowHeight="15" x14ac:dyDescent="0.25"/>
  <cols>
    <col min="1" max="1" width="52.140625" customWidth="1"/>
    <col min="2" max="2" width="25.28515625" customWidth="1"/>
    <col min="3" max="3" width="27.85546875" customWidth="1"/>
    <col min="4" max="4" width="29" customWidth="1"/>
  </cols>
  <sheetData>
    <row r="1" spans="1:4" ht="18" x14ac:dyDescent="0.25">
      <c r="A1" s="1"/>
      <c r="B1" s="1"/>
      <c r="C1" s="2"/>
      <c r="D1" s="2"/>
    </row>
    <row r="2" spans="1:4" ht="15.75" x14ac:dyDescent="0.25">
      <c r="A2" s="94" t="s">
        <v>49</v>
      </c>
      <c r="B2" s="106"/>
      <c r="C2" s="106"/>
      <c r="D2" s="106"/>
    </row>
    <row r="3" spans="1:4" ht="18" x14ac:dyDescent="0.25">
      <c r="A3" s="1"/>
      <c r="B3" s="1"/>
      <c r="C3" s="2"/>
      <c r="D3" s="2"/>
    </row>
    <row r="4" spans="1:4" ht="25.5" x14ac:dyDescent="0.25">
      <c r="A4" s="22" t="s">
        <v>42</v>
      </c>
      <c r="B4" s="21" t="s">
        <v>103</v>
      </c>
      <c r="C4" s="21" t="s">
        <v>104</v>
      </c>
      <c r="D4" s="21" t="s">
        <v>105</v>
      </c>
    </row>
    <row r="5" spans="1:4" ht="15.75" customHeight="1" x14ac:dyDescent="0.25">
      <c r="A5" s="24" t="s">
        <v>43</v>
      </c>
      <c r="B5" s="54">
        <f t="shared" ref="B5:D5" si="0">B6+B10</f>
        <v>2084133</v>
      </c>
      <c r="C5" s="54">
        <f t="shared" si="0"/>
        <v>813770</v>
      </c>
      <c r="D5" s="54">
        <f t="shared" si="0"/>
        <v>806735</v>
      </c>
    </row>
    <row r="6" spans="1:4" ht="15.75" customHeight="1" x14ac:dyDescent="0.25">
      <c r="A6" s="24" t="s">
        <v>66</v>
      </c>
      <c r="B6" s="25">
        <f t="shared" ref="B6:D6" si="1">B7+B8+B9</f>
        <v>0</v>
      </c>
      <c r="C6" s="25">
        <f t="shared" si="1"/>
        <v>0</v>
      </c>
      <c r="D6" s="25">
        <f t="shared" si="1"/>
        <v>0</v>
      </c>
    </row>
    <row r="7" spans="1:4" x14ac:dyDescent="0.25">
      <c r="A7" s="31" t="s">
        <v>67</v>
      </c>
      <c r="B7" s="26"/>
      <c r="C7" s="26"/>
      <c r="D7" s="26"/>
    </row>
    <row r="8" spans="1:4" x14ac:dyDescent="0.25">
      <c r="A8" s="39" t="s">
        <v>68</v>
      </c>
      <c r="B8" s="26"/>
      <c r="C8" s="26"/>
      <c r="D8" s="26"/>
    </row>
    <row r="9" spans="1:4" x14ac:dyDescent="0.25">
      <c r="A9" s="39" t="s">
        <v>69</v>
      </c>
      <c r="B9" s="26"/>
      <c r="C9" s="26"/>
      <c r="D9" s="26"/>
    </row>
    <row r="10" spans="1:4" x14ac:dyDescent="0.25">
      <c r="A10" s="24" t="s">
        <v>98</v>
      </c>
      <c r="B10" s="25">
        <f t="shared" ref="B10:D10" si="2">B11</f>
        <v>2084133</v>
      </c>
      <c r="C10" s="25">
        <f t="shared" si="2"/>
        <v>813770</v>
      </c>
      <c r="D10" s="25">
        <f t="shared" si="2"/>
        <v>806735</v>
      </c>
    </row>
    <row r="11" spans="1:4" x14ac:dyDescent="0.25">
      <c r="A11" s="38" t="s">
        <v>99</v>
      </c>
      <c r="B11" s="26">
        <v>2084133</v>
      </c>
      <c r="C11" s="26">
        <v>813770</v>
      </c>
      <c r="D11" s="26">
        <v>806735</v>
      </c>
    </row>
    <row r="13" spans="1:4" x14ac:dyDescent="0.25">
      <c r="A13" s="52"/>
    </row>
  </sheetData>
  <mergeCells count="1">
    <mergeCell ref="A2:D2"/>
  </mergeCells>
  <pageMargins left="0.7" right="0.7" top="0.75" bottom="0.75" header="0.3" footer="0.3"/>
  <pageSetup paperSize="9"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N13"/>
  <sheetViews>
    <sheetView workbookViewId="0">
      <selection activeCell="J18" sqref="J18"/>
    </sheetView>
  </sheetViews>
  <sheetFormatPr defaultRowHeight="15" x14ac:dyDescent="0.25"/>
  <cols>
    <col min="1" max="1" width="7.42578125" bestFit="1" customWidth="1"/>
    <col min="2" max="2" width="8.42578125" bestFit="1" customWidth="1"/>
    <col min="3" max="3" width="5.42578125" bestFit="1" customWidth="1"/>
    <col min="4" max="4" width="25.28515625" customWidth="1"/>
    <col min="5" max="9" width="25.28515625" hidden="1" customWidth="1"/>
    <col min="10" max="10" width="18.7109375" customWidth="1"/>
    <col min="11" max="11" width="25.28515625" hidden="1" customWidth="1"/>
    <col min="12" max="12" width="20.7109375" customWidth="1"/>
    <col min="13" max="13" width="25.28515625" hidden="1" customWidth="1"/>
    <col min="14" max="14" width="21.28515625" customWidth="1"/>
  </cols>
  <sheetData>
    <row r="1" spans="1:14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x14ac:dyDescent="0.25">
      <c r="A2" s="94" t="s">
        <v>0</v>
      </c>
      <c r="B2" s="94"/>
      <c r="C2" s="94"/>
      <c r="D2" s="94"/>
      <c r="E2" s="94"/>
      <c r="F2" s="94"/>
      <c r="G2" s="94"/>
      <c r="H2" s="94"/>
      <c r="I2" s="94"/>
      <c r="J2" s="94"/>
      <c r="K2" s="105"/>
      <c r="L2" s="105"/>
      <c r="M2" s="105"/>
    </row>
    <row r="3" spans="1:14" ht="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</row>
    <row r="4" spans="1:14" ht="18" customHeight="1" x14ac:dyDescent="0.25">
      <c r="A4" s="94" t="s">
        <v>50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4" ht="18" x14ac:dyDescent="0.25">
      <c r="A5" s="1"/>
      <c r="B5" s="1"/>
      <c r="C5" s="1"/>
      <c r="D5" s="82">
        <v>7.5345000000000004</v>
      </c>
      <c r="E5" s="1"/>
      <c r="F5" s="1"/>
      <c r="G5" s="1"/>
      <c r="H5" s="1"/>
      <c r="I5" s="1"/>
      <c r="J5" s="1"/>
      <c r="K5" s="2"/>
      <c r="L5" s="2"/>
      <c r="M5" s="2"/>
      <c r="N5" s="2"/>
    </row>
    <row r="6" spans="1:14" ht="25.5" x14ac:dyDescent="0.25">
      <c r="A6" s="22" t="s">
        <v>18</v>
      </c>
      <c r="B6" s="23" t="s">
        <v>19</v>
      </c>
      <c r="C6" s="23" t="s">
        <v>20</v>
      </c>
      <c r="D6" s="23" t="s">
        <v>51</v>
      </c>
      <c r="E6" s="23" t="s">
        <v>22</v>
      </c>
      <c r="F6" s="40" t="s">
        <v>75</v>
      </c>
      <c r="G6" s="22" t="s">
        <v>23</v>
      </c>
      <c r="H6" s="21" t="s">
        <v>76</v>
      </c>
      <c r="I6" s="22" t="s">
        <v>24</v>
      </c>
      <c r="J6" s="21" t="s">
        <v>24</v>
      </c>
      <c r="K6" s="22" t="s">
        <v>25</v>
      </c>
      <c r="L6" s="21" t="s">
        <v>25</v>
      </c>
      <c r="M6" s="22" t="s">
        <v>26</v>
      </c>
      <c r="N6" s="21" t="s">
        <v>26</v>
      </c>
    </row>
    <row r="7" spans="1:14" ht="25.5" x14ac:dyDescent="0.25">
      <c r="A7" s="24">
        <v>8</v>
      </c>
      <c r="B7" s="24"/>
      <c r="C7" s="24"/>
      <c r="D7" s="24" t="s">
        <v>52</v>
      </c>
      <c r="E7" s="54">
        <f>E8</f>
        <v>0</v>
      </c>
      <c r="F7" s="54">
        <f>E7/$D$5</f>
        <v>0</v>
      </c>
      <c r="G7" s="54">
        <f t="shared" ref="G7:M7" si="0">G8</f>
        <v>0</v>
      </c>
      <c r="H7" s="54">
        <f>G7/$D$5</f>
        <v>0</v>
      </c>
      <c r="I7" s="54">
        <f>I8</f>
        <v>0</v>
      </c>
      <c r="J7" s="54">
        <f>I7/$D$5</f>
        <v>0</v>
      </c>
      <c r="K7" s="54">
        <f t="shared" si="0"/>
        <v>0</v>
      </c>
      <c r="L7" s="54">
        <f>K7/$D$5</f>
        <v>0</v>
      </c>
      <c r="M7" s="54">
        <f t="shared" si="0"/>
        <v>0</v>
      </c>
      <c r="N7" s="54">
        <f>M7/$D$5</f>
        <v>0</v>
      </c>
    </row>
    <row r="8" spans="1:14" x14ac:dyDescent="0.25">
      <c r="A8" s="24"/>
      <c r="B8" s="27">
        <v>84</v>
      </c>
      <c r="C8" s="27"/>
      <c r="D8" s="27" t="s">
        <v>53</v>
      </c>
      <c r="E8" s="25">
        <f>E9</f>
        <v>0</v>
      </c>
      <c r="F8" s="25">
        <f t="shared" ref="F8:H13" si="1">E8/$D$5</f>
        <v>0</v>
      </c>
      <c r="G8" s="25">
        <f>G9</f>
        <v>0</v>
      </c>
      <c r="H8" s="25">
        <f t="shared" si="1"/>
        <v>0</v>
      </c>
      <c r="I8" s="25">
        <f>I9</f>
        <v>0</v>
      </c>
      <c r="J8" s="25">
        <f t="shared" ref="J8:L13" si="2">I8/$D$5</f>
        <v>0</v>
      </c>
      <c r="K8" s="25">
        <f>K9</f>
        <v>0</v>
      </c>
      <c r="L8" s="25">
        <f t="shared" si="2"/>
        <v>0</v>
      </c>
      <c r="M8" s="25">
        <f>M9</f>
        <v>0</v>
      </c>
      <c r="N8" s="25">
        <f t="shared" ref="N8:N13" si="3">M8/$D$5</f>
        <v>0</v>
      </c>
    </row>
    <row r="9" spans="1:14" x14ac:dyDescent="0.25">
      <c r="A9" s="28"/>
      <c r="B9" s="28"/>
      <c r="C9" s="29">
        <v>11</v>
      </c>
      <c r="D9" s="29" t="s">
        <v>37</v>
      </c>
      <c r="E9" s="55"/>
      <c r="F9" s="25">
        <f t="shared" si="1"/>
        <v>0</v>
      </c>
      <c r="G9" s="56"/>
      <c r="H9" s="25">
        <f t="shared" si="1"/>
        <v>0</v>
      </c>
      <c r="I9" s="56"/>
      <c r="J9" s="25">
        <f t="shared" si="2"/>
        <v>0</v>
      </c>
      <c r="K9" s="56"/>
      <c r="L9" s="25">
        <f t="shared" si="2"/>
        <v>0</v>
      </c>
      <c r="M9" s="56"/>
      <c r="N9" s="25">
        <f t="shared" si="3"/>
        <v>0</v>
      </c>
    </row>
    <row r="10" spans="1:14" ht="25.5" x14ac:dyDescent="0.25">
      <c r="A10" s="32">
        <v>5</v>
      </c>
      <c r="B10" s="32"/>
      <c r="C10" s="32"/>
      <c r="D10" s="33" t="s">
        <v>54</v>
      </c>
      <c r="E10" s="54">
        <f>E11</f>
        <v>0</v>
      </c>
      <c r="F10" s="54">
        <f t="shared" si="1"/>
        <v>0</v>
      </c>
      <c r="G10" s="54">
        <f>G11</f>
        <v>0</v>
      </c>
      <c r="H10" s="54">
        <f t="shared" si="1"/>
        <v>0</v>
      </c>
      <c r="I10" s="54">
        <f>I11</f>
        <v>0</v>
      </c>
      <c r="J10" s="54">
        <f t="shared" si="2"/>
        <v>0</v>
      </c>
      <c r="K10" s="54">
        <f>K11</f>
        <v>0</v>
      </c>
      <c r="L10" s="54">
        <f t="shared" si="2"/>
        <v>0</v>
      </c>
      <c r="M10" s="54">
        <f>M11</f>
        <v>0</v>
      </c>
      <c r="N10" s="54">
        <f t="shared" si="3"/>
        <v>0</v>
      </c>
    </row>
    <row r="11" spans="1:14" ht="25.5" x14ac:dyDescent="0.25">
      <c r="A11" s="27"/>
      <c r="B11" s="27">
        <v>54</v>
      </c>
      <c r="C11" s="27"/>
      <c r="D11" s="34" t="s">
        <v>55</v>
      </c>
      <c r="E11" s="25">
        <f>E12</f>
        <v>0</v>
      </c>
      <c r="F11" s="54">
        <f t="shared" si="1"/>
        <v>0</v>
      </c>
      <c r="G11" s="25">
        <f>G12</f>
        <v>0</v>
      </c>
      <c r="H11" s="54">
        <f t="shared" si="1"/>
        <v>0</v>
      </c>
      <c r="I11" s="25">
        <f>I12</f>
        <v>0</v>
      </c>
      <c r="J11" s="54">
        <f t="shared" si="2"/>
        <v>0</v>
      </c>
      <c r="K11" s="25">
        <f>K12</f>
        <v>0</v>
      </c>
      <c r="L11" s="54">
        <f t="shared" si="2"/>
        <v>0</v>
      </c>
      <c r="M11" s="25">
        <f>M12</f>
        <v>0</v>
      </c>
      <c r="N11" s="54">
        <f t="shared" si="3"/>
        <v>0</v>
      </c>
    </row>
    <row r="12" spans="1:14" x14ac:dyDescent="0.25">
      <c r="A12" s="27"/>
      <c r="B12" s="27"/>
      <c r="C12" s="29">
        <v>11</v>
      </c>
      <c r="D12" s="29" t="s">
        <v>37</v>
      </c>
      <c r="E12" s="55"/>
      <c r="F12" s="25">
        <f t="shared" si="1"/>
        <v>0</v>
      </c>
      <c r="G12" s="56"/>
      <c r="H12" s="25">
        <f t="shared" si="1"/>
        <v>0</v>
      </c>
      <c r="I12" s="56"/>
      <c r="J12" s="25">
        <f t="shared" si="2"/>
        <v>0</v>
      </c>
      <c r="K12" s="56"/>
      <c r="L12" s="25">
        <f t="shared" si="2"/>
        <v>0</v>
      </c>
      <c r="M12" s="57"/>
      <c r="N12" s="25">
        <f t="shared" si="3"/>
        <v>0</v>
      </c>
    </row>
    <row r="13" spans="1:14" x14ac:dyDescent="0.25">
      <c r="A13" s="27"/>
      <c r="B13" s="27"/>
      <c r="C13" s="29"/>
      <c r="D13" s="29"/>
      <c r="E13" s="25"/>
      <c r="F13" s="25">
        <f t="shared" si="1"/>
        <v>0</v>
      </c>
      <c r="G13" s="26"/>
      <c r="H13" s="25">
        <f t="shared" si="1"/>
        <v>0</v>
      </c>
      <c r="I13" s="26"/>
      <c r="J13" s="25">
        <f t="shared" si="2"/>
        <v>0</v>
      </c>
      <c r="K13" s="26"/>
      <c r="L13" s="25">
        <f t="shared" si="2"/>
        <v>0</v>
      </c>
      <c r="M13" s="35"/>
      <c r="N13" s="25">
        <f t="shared" si="3"/>
        <v>0</v>
      </c>
    </row>
  </sheetData>
  <mergeCells count="2">
    <mergeCell ref="A2:M2"/>
    <mergeCell ref="A4:M4"/>
  </mergeCells>
  <pageMargins left="0.7" right="0.7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SAŽETAK</vt:lpstr>
      <vt:lpstr> Račun prihoda i rashoda</vt:lpstr>
      <vt:lpstr>Rashodi prema izvorima finan</vt:lpstr>
      <vt:lpstr>Rashodi prema funkcijskoj k </vt:lpstr>
      <vt:lpstr>Račun financiranja</vt:lpstr>
      <vt:lpstr>' Račun prihoda i rashoda'!Print_Area</vt:lpstr>
      <vt:lpstr>'Rashodi prema funkcijskoj k '!Print_Area</vt:lpstr>
      <vt:lpstr>SAŽETAK!Print_Area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Gordana Zeba</dc:creator>
  <cp:lastModifiedBy>Suzana Vidović</cp:lastModifiedBy>
  <cp:lastPrinted>2022-09-15T12:10:36Z</cp:lastPrinted>
  <dcterms:created xsi:type="dcterms:W3CDTF">2022-09-15T11:39:10Z</dcterms:created>
  <dcterms:modified xsi:type="dcterms:W3CDTF">2023-01-26T08:45:55Z</dcterms:modified>
</cp:coreProperties>
</file>