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3974D6EC-9740-4319-89D7-FA35DE96C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30" i="1"/>
  <c r="P31" i="1"/>
  <c r="S29" i="1"/>
  <c r="T29" i="1" s="1"/>
  <c r="S30" i="1"/>
  <c r="T30" i="1" s="1"/>
  <c r="S31" i="1"/>
  <c r="T31" i="1" s="1"/>
  <c r="U29" i="1"/>
  <c r="U30" i="1"/>
  <c r="U31" i="1"/>
  <c r="V29" i="1"/>
  <c r="V30" i="1"/>
  <c r="V31" i="1"/>
  <c r="P28" i="1"/>
  <c r="S28" i="1"/>
  <c r="T28" i="1"/>
  <c r="U28" i="1"/>
  <c r="V28" i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P8" i="1"/>
  <c r="P26" i="1"/>
  <c r="P18" i="1"/>
  <c r="P17" i="1"/>
  <c r="P22" i="1"/>
  <c r="P21" i="1"/>
  <c r="P15" i="1"/>
  <c r="P25" i="1"/>
  <c r="P27" i="1"/>
  <c r="P12" i="1"/>
  <c r="P4" i="1"/>
  <c r="P2" i="1"/>
  <c r="P19" i="1"/>
  <c r="P16" i="1"/>
  <c r="P10" i="1"/>
  <c r="P20" i="1"/>
  <c r="P5" i="1"/>
  <c r="P14" i="1"/>
  <c r="P23" i="1"/>
  <c r="P11" i="1"/>
  <c r="P3" i="1"/>
  <c r="P24" i="1"/>
  <c r="P6" i="1"/>
  <c r="P7" i="1"/>
  <c r="P9" i="1"/>
  <c r="P13" i="1"/>
  <c r="U8" i="1"/>
  <c r="U26" i="1"/>
  <c r="U18" i="1"/>
  <c r="U17" i="1"/>
  <c r="U22" i="1"/>
  <c r="U21" i="1"/>
  <c r="U15" i="1"/>
  <c r="U25" i="1"/>
  <c r="U27" i="1"/>
  <c r="U12" i="1"/>
  <c r="U4" i="1"/>
  <c r="U2" i="1"/>
  <c r="U19" i="1"/>
  <c r="U16" i="1"/>
  <c r="U10" i="1"/>
  <c r="U20" i="1"/>
  <c r="U5" i="1"/>
  <c r="U14" i="1"/>
  <c r="U23" i="1"/>
  <c r="U11" i="1"/>
  <c r="U3" i="1"/>
  <c r="U24" i="1"/>
  <c r="U6" i="1"/>
  <c r="U7" i="1"/>
  <c r="U9" i="1"/>
  <c r="U13" i="1"/>
  <c r="V8" i="1"/>
  <c r="V26" i="1"/>
  <c r="V18" i="1"/>
  <c r="V17" i="1"/>
  <c r="V22" i="1"/>
  <c r="V21" i="1"/>
  <c r="V15" i="1"/>
  <c r="V25" i="1"/>
  <c r="V27" i="1"/>
  <c r="V12" i="1"/>
  <c r="V4" i="1"/>
  <c r="V2" i="1"/>
  <c r="V19" i="1"/>
  <c r="V16" i="1"/>
  <c r="V10" i="1"/>
  <c r="V20" i="1"/>
  <c r="V5" i="1"/>
  <c r="V14" i="1"/>
  <c r="V23" i="1"/>
  <c r="V11" i="1"/>
  <c r="V3" i="1"/>
  <c r="V24" i="1"/>
  <c r="V6" i="1"/>
  <c r="V7" i="1"/>
  <c r="V9" i="1"/>
  <c r="V13" i="1"/>
</calcChain>
</file>

<file path=xl/sharedStrings.xml><?xml version="1.0" encoding="utf-8"?>
<sst xmlns="http://schemas.openxmlformats.org/spreadsheetml/2006/main" count="283" uniqueCount="63">
  <si>
    <t>CUSTOM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</si>
  <si>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</si>
  <si>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</si>
  <si>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</si>
  <si>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</si>
  <si>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</si>
  <si>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</si>
  <si>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</si>
  <si>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</si>
  <si>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</si>
  <si>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</si>
  <si>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</si>
  <si>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</si>
  <si>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Verluste [Mw.]
(Anzahl)</t>
  </si>
  <si>
    <t>Pakete [Mw.]
(Anzahl)</t>
  </si>
  <si>
    <t>Timer Misses [Mw.]</t>
  </si>
  <si>
    <t>Verluste [Mw.]
(Verhaeltnis)</t>
  </si>
  <si>
    <t>BOTH</t>
  </si>
  <si>
    <t>SUCCESS</t>
  </si>
  <si>
    <t>Duration (s)</t>
  </si>
  <si>
    <t>Method</t>
  </si>
  <si>
    <t>CPU Avg
(U/S/W/I)</t>
  </si>
  <si>
    <t>Disk Write Avg
(KB/s)</t>
  </si>
  <si>
    <t>Bemerkung</t>
  </si>
  <si>
    <t>119684_045132_111023</t>
  </si>
  <si>
    <t>10.0.0.1</t>
  </si>
  <si>
    <t>10.0.0.2</t>
  </si>
  <si>
    <t>REAL</t>
  </si>
  <si>
    <t>176595_130252_111023</t>
  </si>
  <si>
    <t>195235_111739_111023</t>
  </si>
  <si>
    <t>208148_111546_111023</t>
  </si>
  <si>
    <t>248266_112651_111023</t>
  </si>
  <si>
    <t>260661_112418_111023</t>
  </si>
  <si>
    <t>299995_111230_111023</t>
  </si>
  <si>
    <t>329254_121139_111023</t>
  </si>
  <si>
    <t>332576_141905_111023</t>
  </si>
  <si>
    <t>372096_110836_111023</t>
  </si>
  <si>
    <t>399172_170506_101023</t>
  </si>
  <si>
    <t>441618_150322_101023</t>
  </si>
  <si>
    <t>534580_111942_111023</t>
  </si>
  <si>
    <t>542067_111403_111023</t>
  </si>
  <si>
    <t>623485_045308_111023</t>
  </si>
  <si>
    <t>658096_112155_111023</t>
  </si>
  <si>
    <t>687030_190518_101023</t>
  </si>
  <si>
    <t>693824_111107_111023</t>
  </si>
  <si>
    <t>706422_112934_111023</t>
  </si>
  <si>
    <t>715761_064821_111023</t>
  </si>
  <si>
    <t>747278_150453_101023</t>
  </si>
  <si>
    <t>754163_114306_111023</t>
  </si>
  <si>
    <t>766076_200001_101023</t>
  </si>
  <si>
    <t>864216_045109_111023</t>
  </si>
  <si>
    <t>877920_045155_111023</t>
  </si>
  <si>
    <t>941464_110952_111023</t>
  </si>
  <si>
    <t>(max. Dauer 7200s, Abbruchbedingung 50)</t>
  </si>
  <si>
    <t>Verluste [Ort]</t>
  </si>
  <si>
    <t>Switch</t>
  </si>
  <si>
    <t>Switch, Server</t>
  </si>
  <si>
    <t>Pakete [Mw.]
(UDP PpS)</t>
  </si>
  <si>
    <t>Pakete [Mw.]
(IP PpS)</t>
  </si>
  <si>
    <t>817829_161918_111023</t>
  </si>
  <si>
    <t>128142_181831_111023</t>
  </si>
  <si>
    <t>535747_201843_111023</t>
  </si>
  <si>
    <t>228282_221855_111023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</si>
</sst>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0" fontId="6" fillId="0" borderId="0" xfId="0" applyFont="1"/>
    <xf numFmtId="0" fontId="5" fillId="0" borderId="0" xfId="0" applyFont="1"/>
    <xf numFmtId="0" fontId="5" fillId="0" borderId="0" xfId="0" applyNumberFormat="1" applyFont="1"/>
    <xf numFmtId="164" fontId="6" fillId="0" borderId="0" xfId="1" applyNumberFormat="1" applyFont="1"/>
    <xf numFmtId="2" fontId="5" fillId="0" borderId="0" xfId="0" applyNumberFormat="1" applyFont="1"/>
    <xf numFmtId="164" fontId="2" fillId="0" borderId="0" xfId="1" applyNumberFormat="1" applyFont="1"/>
    <xf numFmtId="164" fontId="5" fillId="0" borderId="0" xfId="1" applyNumberFormat="1" applyFont="1"/>
    <xf numFmtId="165" fontId="0" fillId="0" borderId="0" xfId="0" applyNumberFormat="1"/>
    <xf numFmtId="165" fontId="5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7" fillId="0" borderId="0" xfId="0" applyNumberFormat="1" applyFont="1"/>
    <xf numFmtId="1" fontId="7" fillId="0" borderId="0" xfId="0" applyNumberFormat="1" applyFont="1"/>
    <xf numFmtId="2" fontId="7" fillId="0" borderId="0" xfId="0" applyNumberFormat="1" applyFont="1"/>
  </cellXfs>
  <cellStyles count="2">
    <cellStyle name="Normal" xfId="0" builtinId="0"/>
    <cellStyle name="Percent" xfId="1" builtinId="5"/>
  </cellStyles>
  <dxfs count="14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  <numFmt numFmtId="164" formatCode="0.000%"/>
    </dxf>
    <dxf>
      <font>
        <b/>
      </font>
    </dxf>
    <dxf>
      <numFmt numFmtId="0" formatCode="General"/>
    </dxf>
    <dxf>
      <numFmt numFmtId="165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X31" totalsRowShown="0" headerRowDxfId="13" headerRowBorderDxfId="12" tableBorderDxfId="11">
  <autoFilter ref="A1:X31" xr:uid="{F3BBF563-1890-4707-A2D7-7DFD0767C04A}"/>
  <sortState xmlns:xlrd2="http://schemas.microsoft.com/office/spreadsheetml/2017/richdata2" ref="A2:X27">
    <sortCondition ref="H1:H27"/>
  </sortState>
  <tableColumns count="24">
    <tableColumn id="1" xr3:uid="{BF229500-5BDC-4A9D-816A-3ECDFDDBFC9C}" name="Duration (s)" dataDxfId="10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9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8"/>
    <tableColumn id="16" xr3:uid="{87F3AD7B-507A-487F-AF4C-176AA4CA438B}" name="Verluste [Mw.]_x000a_(Verhaeltnis)" dataDxfId="7" dataCellStyle="Percent">
      <calculatedColumnFormula>Table1[[#This Row],[Verluste '[Mw.']
(Anzahl)]]/Table1[[#This Row],[Pakete '[Mw.']
(Anzahl)]]</calculatedColumnFormula>
    </tableColumn>
    <tableColumn id="21" xr3:uid="{13DE55BA-A50B-4269-8984-67D9982233AA}" name="Verluste [Ort]" dataDxfId="6" dataCellStyle="Percent"/>
    <tableColumn id="14" xr3:uid="{8725EA04-C06E-40B7-93FF-0D89909564F0}" name="Pakete [Mw.]_x000a_(Anzahl)" dataDxfId="5"/>
    <tableColumn id="54" xr3:uid="{BD727F69-6C55-4591-B4B5-C9F811870DAD}" name="Pakete [Mw.]_x000a_(UDP PpS)" dataDxfId="4">
      <calculatedColumnFormula>Table1[[#This Row],[Pakete '[Mw.']
(Anzahl)]]/Table1[[#This Row],[Duration (s)]]</calculatedColumnFormula>
    </tableColumn>
    <tableColumn id="22" xr3:uid="{30D6237A-FE4C-4E6F-837E-B03983CB21AF}" name="Pakete [Mw.]_x000a_(IP PpS)" dataDxfId="3">
      <calculatedColumnFormula>IF(OR((Table1[[#This Row],[Datagram]]=80), (Table1[[#This Row],[Datagram]]=8900)), (Table1[[#This Row],[Pakete '[Mw.']
(UDP PpS)]]), Table1[[#This Row],[Pakete '[Mw.']
(UDP PpS)]] * 8)</calculatedColumnFormula>
    </tableColumn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31"/>
  <sheetViews>
    <sheetView tabSelected="1" zoomScale="85" zoomScaleNormal="85" workbookViewId="0">
      <selection activeCell="G4" sqref="G4:G6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9.140625" hidden="1" customWidth="1"/>
    <col min="7" max="7" width="10.85546875" customWidth="1"/>
    <col min="8" max="8" width="11.5703125" customWidth="1"/>
    <col min="9" max="9" width="8.85546875" bestFit="1" customWidth="1"/>
    <col min="10" max="10" width="11" customWidth="1"/>
    <col min="11" max="11" width="12.42578125" bestFit="1" customWidth="1"/>
    <col min="12" max="12" width="16.5703125" hidden="1" customWidth="1"/>
    <col min="13" max="13" width="10.7109375" bestFit="1" customWidth="1"/>
    <col min="14" max="14" width="8.7109375" bestFit="1" customWidth="1"/>
    <col min="15" max="16" width="17.28515625" style="6" customWidth="1"/>
    <col min="17" max="17" width="15.7109375" style="6" bestFit="1" customWidth="1"/>
    <col min="18" max="18" width="17.28515625" style="6" customWidth="1"/>
    <col min="19" max="20" width="17.28515625" customWidth="1"/>
    <col min="21" max="22" width="18.28515625" customWidth="1"/>
    <col min="23" max="23" width="21.140625" bestFit="1" customWidth="1"/>
    <col min="24" max="24" width="46.5703125" bestFit="1" customWidth="1"/>
  </cols>
  <sheetData>
    <row r="1" spans="1:24" s="2" customFormat="1" ht="30" x14ac:dyDescent="0.25">
      <c r="A1" s="5" t="s">
        <v>19</v>
      </c>
      <c r="B1" s="4" t="s">
        <v>20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8</v>
      </c>
      <c r="J1" s="4" t="s">
        <v>7</v>
      </c>
      <c r="K1" s="5" t="s">
        <v>21</v>
      </c>
      <c r="L1" s="5" t="s">
        <v>22</v>
      </c>
      <c r="M1" s="4" t="s">
        <v>6</v>
      </c>
      <c r="N1" s="4" t="s">
        <v>9</v>
      </c>
      <c r="O1" s="5" t="s">
        <v>13</v>
      </c>
      <c r="P1" s="5" t="s">
        <v>16</v>
      </c>
      <c r="Q1" s="5" t="s">
        <v>54</v>
      </c>
      <c r="R1" s="5" t="s">
        <v>14</v>
      </c>
      <c r="S1" s="5" t="s">
        <v>57</v>
      </c>
      <c r="T1" s="5" t="s">
        <v>58</v>
      </c>
      <c r="U1" s="5" t="s">
        <v>10</v>
      </c>
      <c r="V1" s="5" t="s">
        <v>11</v>
      </c>
      <c r="W1" s="4" t="s">
        <v>15</v>
      </c>
      <c r="X1" s="4" t="s">
        <v>23</v>
      </c>
    </row>
    <row r="2" spans="1:24" x14ac:dyDescent="0.25">
      <c r="A2" s="15">
        <v>78.116847000000007</v>
      </c>
      <c r="B2" t="s">
        <v>0</v>
      </c>
      <c r="C2" t="s">
        <v>38</v>
      </c>
      <c r="D2" t="s">
        <v>25</v>
      </c>
      <c r="E2" t="s">
        <v>26</v>
      </c>
      <c r="F2">
        <v>8120</v>
      </c>
      <c r="G2" s="1">
        <v>2500</v>
      </c>
      <c r="H2">
        <v>80</v>
      </c>
      <c r="I2" t="s">
        <v>27</v>
      </c>
      <c r="J2">
        <v>1</v>
      </c>
      <c r="M2" t="s">
        <v>17</v>
      </c>
      <c r="N2" t="s">
        <v>18</v>
      </c>
      <c r="O2" s="6">
        <v>72</v>
      </c>
      <c r="P2" s="7">
        <f>Table1[[#This Row],[Verluste '[Mw.']
(Anzahl)]]/Table1[[#This Row],[Pakete '[Mw.']
(Anzahl)]]</f>
        <v>6.545453950413277E-6</v>
      </c>
      <c r="Q2" s="13" t="s">
        <v>55</v>
      </c>
      <c r="R2">
        <v>11000001</v>
      </c>
      <c r="S2" s="17">
        <f>Table1[[#This Row],[Pakete '[Mw.']
(Anzahl)]]/Table1[[#This Row],[Duration (s)]]</f>
        <v>140814.70799762307</v>
      </c>
      <c r="T2" s="17">
        <f>IF(OR((Table1[[#This Row],[Datagram]]=80), (Table1[[#This Row],[Datagram]]=8900)), (Table1[[#This Row],[Pakete '[Mw.']
(UDP PpS)]]), Table1[[#This Row],[Pakete '[Mw.']
(UDP PpS)]] * 8)</f>
        <v>140814.70799762307</v>
      </c>
      <c r="U2" s="3">
        <f>((Table1[[#This Row],[Pakete '[Mw.']
(Anzahl)]]/Table1[[#This Row],[Duration (s)]])*Table1[[#This Row],[Datagram]]*8)/1000000</f>
        <v>90.12141311847877</v>
      </c>
      <c r="V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137.43515500568012</v>
      </c>
      <c r="W2">
        <v>20246703</v>
      </c>
      <c r="X2" t="s">
        <v>53</v>
      </c>
    </row>
    <row r="3" spans="1:24" x14ac:dyDescent="0.25">
      <c r="A3" s="15">
        <v>7199.8896020000002</v>
      </c>
      <c r="B3" t="s">
        <v>0</v>
      </c>
      <c r="C3" t="s">
        <v>47</v>
      </c>
      <c r="D3" t="s">
        <v>25</v>
      </c>
      <c r="E3" t="s">
        <v>26</v>
      </c>
      <c r="F3">
        <v>8120</v>
      </c>
      <c r="G3" s="1">
        <v>10000</v>
      </c>
      <c r="H3">
        <v>80</v>
      </c>
      <c r="I3" t="s">
        <v>27</v>
      </c>
      <c r="J3">
        <v>1</v>
      </c>
      <c r="M3" t="s">
        <v>17</v>
      </c>
      <c r="N3" t="s">
        <v>18</v>
      </c>
      <c r="O3" s="6">
        <v>15</v>
      </c>
      <c r="P3" s="7">
        <f>Table1[[#This Row],[Verluste '[Mw.']
(Anzahl)]]/Table1[[#This Row],[Pakete '[Mw.']
(Anzahl)]]</f>
        <v>2.0833816620007204E-8</v>
      </c>
      <c r="Q3" s="13" t="s">
        <v>55</v>
      </c>
      <c r="R3">
        <v>719983298</v>
      </c>
      <c r="S3" s="17">
        <f>Table1[[#This Row],[Pakete '[Mw.']
(Anzahl)]]/Table1[[#This Row],[Duration (s)]]</f>
        <v>99999.213571274973</v>
      </c>
      <c r="T3" s="17">
        <f>IF(OR((Table1[[#This Row],[Datagram]]=80), (Table1[[#This Row],[Datagram]]=8900)), (Table1[[#This Row],[Pakete '[Mw.']
(UDP PpS)]]), Table1[[#This Row],[Pakete '[Mw.']
(UDP PpS)]] * 8)</f>
        <v>99999.213571274973</v>
      </c>
      <c r="U3" s="3">
        <f>((Table1[[#This Row],[Pakete '[Mw.']
(Anzahl)]]/Table1[[#This Row],[Duration (s)]])*Table1[[#This Row],[Datagram]]*8)/1000000</f>
        <v>63.999496685615988</v>
      </c>
      <c r="V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97.599232445564368</v>
      </c>
      <c r="W3">
        <v>6381</v>
      </c>
      <c r="X3" t="s">
        <v>53</v>
      </c>
    </row>
    <row r="4" spans="1:24" x14ac:dyDescent="0.25">
      <c r="A4" s="15">
        <v>7199.0734229999998</v>
      </c>
      <c r="B4" t="s">
        <v>0</v>
      </c>
      <c r="C4" t="s">
        <v>37</v>
      </c>
      <c r="D4" t="s">
        <v>25</v>
      </c>
      <c r="E4" t="s">
        <v>26</v>
      </c>
      <c r="F4">
        <v>8120</v>
      </c>
      <c r="G4" s="1">
        <v>20000</v>
      </c>
      <c r="H4">
        <v>80</v>
      </c>
      <c r="I4" t="s">
        <v>27</v>
      </c>
      <c r="J4">
        <v>1</v>
      </c>
      <c r="M4" t="s">
        <v>17</v>
      </c>
      <c r="N4" t="s">
        <v>18</v>
      </c>
      <c r="O4" s="6">
        <v>41</v>
      </c>
      <c r="P4" s="7">
        <f>Table1[[#This Row],[Verluste '[Mw.']
(Anzahl)]]/Table1[[#This Row],[Pakete '[Mw.']
(Anzahl)]]</f>
        <v>1.139038849681443E-7</v>
      </c>
      <c r="Q4" s="13" t="s">
        <v>55</v>
      </c>
      <c r="R4">
        <v>359952604</v>
      </c>
      <c r="S4" s="17">
        <f>Table1[[#This Row],[Pakete '[Mw.']
(Anzahl)]]/Table1[[#This Row],[Duration (s)]]</f>
        <v>49999.851765645762</v>
      </c>
      <c r="T4" s="17">
        <f>IF(OR((Table1[[#This Row],[Datagram]]=80), (Table1[[#This Row],[Datagram]]=8900)), (Table1[[#This Row],[Pakete '[Mw.']
(UDP PpS)]]), Table1[[#This Row],[Pakete '[Mw.']
(UDP PpS)]] * 8)</f>
        <v>49999.851765645762</v>
      </c>
      <c r="U4" s="3">
        <f>((Table1[[#This Row],[Pakete '[Mw.']
(Anzahl)]]/Table1[[#This Row],[Duration (s)]])*Table1[[#This Row],[Datagram]]*8)/1000000</f>
        <v>31.999905130013286</v>
      </c>
      <c r="V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48.799855323270265</v>
      </c>
      <c r="W4">
        <v>1426</v>
      </c>
      <c r="X4" t="s">
        <v>53</v>
      </c>
    </row>
    <row r="5" spans="1:24" x14ac:dyDescent="0.25">
      <c r="A5" s="16">
        <v>3270.006218</v>
      </c>
      <c r="B5" s="9" t="s">
        <v>0</v>
      </c>
      <c r="C5" s="9" t="s">
        <v>43</v>
      </c>
      <c r="D5" s="9" t="s">
        <v>25</v>
      </c>
      <c r="E5" s="9" t="s">
        <v>26</v>
      </c>
      <c r="F5" s="9">
        <v>8120</v>
      </c>
      <c r="G5" s="10">
        <v>30000</v>
      </c>
      <c r="H5" s="9">
        <v>80</v>
      </c>
      <c r="I5" s="9" t="s">
        <v>27</v>
      </c>
      <c r="J5" s="9">
        <v>1</v>
      </c>
      <c r="K5" s="9"/>
      <c r="L5" s="9"/>
      <c r="M5" s="9" t="s">
        <v>17</v>
      </c>
      <c r="N5" s="9" t="s">
        <v>18</v>
      </c>
      <c r="O5" s="8">
        <v>94450</v>
      </c>
      <c r="P5" s="11">
        <f>Table1[[#This Row],[Verluste '[Mw.']
(Anzahl)]]/Table1[[#This Row],[Pakete '[Mw.']
(Anzahl)]]</f>
        <v>8.665137535182225E-4</v>
      </c>
      <c r="Q5" s="14" t="s">
        <v>56</v>
      </c>
      <c r="R5" s="9">
        <v>109000001</v>
      </c>
      <c r="S5" s="18">
        <f>Table1[[#This Row],[Pakete '[Mw.']
(Anzahl)]]/Table1[[#This Row],[Duration (s)]]</f>
        <v>33333.270254961943</v>
      </c>
      <c r="T5" s="18">
        <f>IF(OR((Table1[[#This Row],[Datagram]]=80), (Table1[[#This Row],[Datagram]]=8900)), (Table1[[#This Row],[Pakete '[Mw.']
(UDP PpS)]]), Table1[[#This Row],[Pakete '[Mw.']
(UDP PpS)]] * 8)</f>
        <v>33333.270254961943</v>
      </c>
      <c r="U5" s="12">
        <f>((Table1[[#This Row],[Pakete '[Mw.']
(Anzahl)]]/Table1[[#This Row],[Duration (s)]])*Table1[[#This Row],[Datagram]]*8)/1000000</f>
        <v>21.333292963175644</v>
      </c>
      <c r="V5" s="1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32.533271768842859</v>
      </c>
      <c r="W5" s="9">
        <v>313</v>
      </c>
      <c r="X5" s="9" t="s">
        <v>53</v>
      </c>
    </row>
    <row r="6" spans="1:24" x14ac:dyDescent="0.25">
      <c r="A6" s="21">
        <v>7199.1395229999998</v>
      </c>
      <c r="B6" s="19" t="s">
        <v>0</v>
      </c>
      <c r="C6" s="19" t="s">
        <v>49</v>
      </c>
      <c r="D6" s="19" t="s">
        <v>25</v>
      </c>
      <c r="E6" s="19" t="s">
        <v>26</v>
      </c>
      <c r="F6" s="19">
        <v>8120</v>
      </c>
      <c r="G6" s="22">
        <v>40000</v>
      </c>
      <c r="H6" s="19">
        <v>80</v>
      </c>
      <c r="I6" s="19" t="s">
        <v>27</v>
      </c>
      <c r="J6" s="19">
        <v>1</v>
      </c>
      <c r="K6" s="19"/>
      <c r="L6" s="19"/>
      <c r="M6" s="19" t="s">
        <v>17</v>
      </c>
      <c r="N6" s="19" t="s">
        <v>18</v>
      </c>
      <c r="O6" s="19">
        <v>0</v>
      </c>
      <c r="P6" s="20">
        <f>Table1[[#This Row],[Verluste '[Mw.']
(Anzahl)]]/Table1[[#This Row],[Pakete '[Mw.']
(Anzahl)]]</f>
        <v>0</v>
      </c>
      <c r="Q6" s="20"/>
      <c r="R6" s="19">
        <v>179978416</v>
      </c>
      <c r="S6" s="23">
        <f>Table1[[#This Row],[Pakete '[Mw.']
(Anzahl)]]/Table1[[#This Row],[Duration (s)]]</f>
        <v>24999.989988386838</v>
      </c>
      <c r="T6" s="23">
        <f>IF(OR((Table1[[#This Row],[Datagram]]=80), (Table1[[#This Row],[Datagram]]=8900)), (Table1[[#This Row],[Pakete '[Mw.']
(UDP PpS)]]), Table1[[#This Row],[Pakete '[Mw.']
(UDP PpS)]] * 8)</f>
        <v>24999.989988386838</v>
      </c>
      <c r="U6" s="24">
        <f>((Table1[[#This Row],[Pakete '[Mw.']
(Anzahl)]]/Table1[[#This Row],[Duration (s)]])*Table1[[#This Row],[Datagram]]*8)/1000000</f>
        <v>15.999993592567575</v>
      </c>
      <c r="V6" s="24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24.399990228665555</v>
      </c>
      <c r="W6" s="19">
        <v>251</v>
      </c>
      <c r="X6" s="19" t="s">
        <v>53</v>
      </c>
    </row>
    <row r="7" spans="1:24" x14ac:dyDescent="0.25">
      <c r="A7" s="15">
        <v>9.8933300000000006</v>
      </c>
      <c r="B7" t="s">
        <v>0</v>
      </c>
      <c r="C7" t="s">
        <v>50</v>
      </c>
      <c r="D7" t="s">
        <v>25</v>
      </c>
      <c r="E7" t="s">
        <v>26</v>
      </c>
      <c r="F7">
        <v>8120</v>
      </c>
      <c r="G7" s="1">
        <v>2500</v>
      </c>
      <c r="H7">
        <v>8900</v>
      </c>
      <c r="I7" t="s">
        <v>27</v>
      </c>
      <c r="J7">
        <v>1</v>
      </c>
      <c r="M7" t="s">
        <v>17</v>
      </c>
      <c r="N7" t="s">
        <v>18</v>
      </c>
      <c r="O7" s="6">
        <v>43097</v>
      </c>
      <c r="P7" s="7">
        <f>Table1[[#This Row],[Verluste '[Mw.']
(Anzahl)]]/Table1[[#This Row],[Pakete '[Mw.']
(Anzahl)]]</f>
        <v>4.3097000000000003E-2</v>
      </c>
      <c r="Q7" s="13" t="s">
        <v>55</v>
      </c>
      <c r="R7">
        <v>1000000</v>
      </c>
      <c r="S7" s="17">
        <f>Table1[[#This Row],[Pakete '[Mw.']
(Anzahl)]]/Table1[[#This Row],[Duration (s)]]</f>
        <v>101078.20117190066</v>
      </c>
      <c r="T7" s="17">
        <f>IF(OR((Table1[[#This Row],[Datagram]]=80), (Table1[[#This Row],[Datagram]]=8900)), (Table1[[#This Row],[Pakete '[Mw.']
(UDP PpS)]]), Table1[[#This Row],[Pakete '[Mw.']
(UDP PpS)]] * 8)</f>
        <v>101078.20117190066</v>
      </c>
      <c r="U7" s="3">
        <f>((Table1[[#This Row],[Pakete '[Mw.']
(Anzahl)]]/Table1[[#This Row],[Duration (s)]])*Table1[[#This Row],[Datagram]]*8)/1000000</f>
        <v>7196.7679234393263</v>
      </c>
      <c r="V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7230.7301990330852</v>
      </c>
      <c r="W7">
        <v>2557310</v>
      </c>
      <c r="X7" t="s">
        <v>53</v>
      </c>
    </row>
    <row r="8" spans="1:24" x14ac:dyDescent="0.25">
      <c r="A8" s="15">
        <v>10.00112</v>
      </c>
      <c r="B8" t="s">
        <v>0</v>
      </c>
      <c r="C8" t="s">
        <v>24</v>
      </c>
      <c r="D8" t="s">
        <v>25</v>
      </c>
      <c r="E8" t="s">
        <v>26</v>
      </c>
      <c r="F8">
        <v>8120</v>
      </c>
      <c r="G8" s="1">
        <v>10000</v>
      </c>
      <c r="H8">
        <v>8900</v>
      </c>
      <c r="I8" t="s">
        <v>27</v>
      </c>
      <c r="J8">
        <v>1</v>
      </c>
      <c r="M8" t="s">
        <v>17</v>
      </c>
      <c r="N8" t="s">
        <v>18</v>
      </c>
      <c r="O8" s="6">
        <v>20511</v>
      </c>
      <c r="P8" s="7">
        <f>Table1[[#This Row],[Verluste '[Mw.']
(Anzahl)]]/Table1[[#This Row],[Pakete '[Mw.']
(Anzahl)]]</f>
        <v>2.051097948902051E-2</v>
      </c>
      <c r="Q8" s="13" t="s">
        <v>55</v>
      </c>
      <c r="R8">
        <v>1000001</v>
      </c>
      <c r="S8" s="17">
        <f>Table1[[#This Row],[Pakete '[Mw.']
(Anzahl)]]/Table1[[#This Row],[Duration (s)]]</f>
        <v>99988.901243060769</v>
      </c>
      <c r="T8" s="17">
        <f>IF(OR((Table1[[#This Row],[Datagram]]=80), (Table1[[#This Row],[Datagram]]=8900)), (Table1[[#This Row],[Pakete '[Mw.']
(UDP PpS)]]), Table1[[#This Row],[Pakete '[Mw.']
(UDP PpS)]] * 8)</f>
        <v>99988.901243060769</v>
      </c>
      <c r="U8" s="3">
        <f>((Table1[[#This Row],[Pakete '[Mw.']
(Anzahl)]]/Table1[[#This Row],[Duration (s)]])*Table1[[#This Row],[Datagram]]*8)/1000000</f>
        <v>7119.2097685059271</v>
      </c>
      <c r="V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7152.8060393235946</v>
      </c>
      <c r="W8">
        <v>97</v>
      </c>
      <c r="X8" t="s">
        <v>53</v>
      </c>
    </row>
    <row r="9" spans="1:24" x14ac:dyDescent="0.25">
      <c r="A9" s="15">
        <v>60.000345000000003</v>
      </c>
      <c r="B9" t="s">
        <v>0</v>
      </c>
      <c r="C9" t="s">
        <v>51</v>
      </c>
      <c r="D9" t="s">
        <v>25</v>
      </c>
      <c r="E9" t="s">
        <v>26</v>
      </c>
      <c r="F9">
        <v>8120</v>
      </c>
      <c r="G9" s="1">
        <v>20000</v>
      </c>
      <c r="H9">
        <v>8900</v>
      </c>
      <c r="I9" t="s">
        <v>27</v>
      </c>
      <c r="J9">
        <v>1</v>
      </c>
      <c r="M9" t="s">
        <v>17</v>
      </c>
      <c r="N9" t="s">
        <v>18</v>
      </c>
      <c r="O9" s="6">
        <v>66</v>
      </c>
      <c r="P9" s="7">
        <f>Table1[[#This Row],[Verluste '[Mw.']
(Anzahl)]]/Table1[[#This Row],[Pakete '[Mw.']
(Anzahl)]]</f>
        <v>2.199999266666911E-5</v>
      </c>
      <c r="Q9" s="13" t="s">
        <v>55</v>
      </c>
      <c r="R9">
        <v>3000001</v>
      </c>
      <c r="S9" s="17">
        <f>Table1[[#This Row],[Pakete '[Mw.']
(Anzahl)]]/Table1[[#This Row],[Duration (s)]]</f>
        <v>49999.729168223945</v>
      </c>
      <c r="T9" s="17">
        <f>IF(OR((Table1[[#This Row],[Datagram]]=80), (Table1[[#This Row],[Datagram]]=8900)), (Table1[[#This Row],[Pakete '[Mw.']
(UDP PpS)]]), Table1[[#This Row],[Pakete '[Mw.']
(UDP PpS)]] * 8)</f>
        <v>49999.729168223945</v>
      </c>
      <c r="U9" s="3">
        <f>((Table1[[#This Row],[Pakete '[Mw.']
(Anzahl)]]/Table1[[#This Row],[Duration (s)]])*Table1[[#This Row],[Datagram]]*8)/1000000</f>
        <v>3559.9807167775448</v>
      </c>
      <c r="V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3576.780625778068</v>
      </c>
      <c r="W9">
        <v>10</v>
      </c>
      <c r="X9" t="s">
        <v>53</v>
      </c>
    </row>
    <row r="10" spans="1:24" x14ac:dyDescent="0.25">
      <c r="A10" s="15">
        <v>6900.0206829999997</v>
      </c>
      <c r="B10" t="s">
        <v>0</v>
      </c>
      <c r="C10" t="s">
        <v>41</v>
      </c>
      <c r="D10" t="s">
        <v>25</v>
      </c>
      <c r="E10" t="s">
        <v>26</v>
      </c>
      <c r="F10">
        <v>8120</v>
      </c>
      <c r="G10" s="1">
        <v>30000</v>
      </c>
      <c r="H10">
        <v>8900</v>
      </c>
      <c r="I10" t="s">
        <v>27</v>
      </c>
      <c r="J10">
        <v>1</v>
      </c>
      <c r="M10" t="s">
        <v>17</v>
      </c>
      <c r="N10" t="s">
        <v>18</v>
      </c>
      <c r="O10" s="6">
        <v>51</v>
      </c>
      <c r="P10" s="7">
        <f>Table1[[#This Row],[Verluste '[Mw.']
(Anzahl)]]/Table1[[#This Row],[Pakete '[Mw.']
(Anzahl)]]</f>
        <v>2.2173912947069943E-7</v>
      </c>
      <c r="Q10" s="13" t="s">
        <v>55</v>
      </c>
      <c r="R10">
        <v>230000001</v>
      </c>
      <c r="S10" s="17">
        <f>Table1[[#This Row],[Pakete '[Mw.']
(Anzahl)]]/Table1[[#This Row],[Duration (s)]]</f>
        <v>33333.233560685549</v>
      </c>
      <c r="T10" s="17">
        <f>IF(OR((Table1[[#This Row],[Datagram]]=80), (Table1[[#This Row],[Datagram]]=8900)), (Table1[[#This Row],[Pakete '[Mw.']
(UDP PpS)]]), Table1[[#This Row],[Pakete '[Mw.']
(UDP PpS)]] * 8)</f>
        <v>33333.233560685549</v>
      </c>
      <c r="U10" s="3">
        <f>((Table1[[#This Row],[Pakete '[Mw.']
(Anzahl)]]/Table1[[#This Row],[Duration (s)]])*Table1[[#This Row],[Datagram]]*8)/1000000</f>
        <v>2373.326229520811</v>
      </c>
      <c r="V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2384.5261959972013</v>
      </c>
      <c r="W10">
        <v>913</v>
      </c>
      <c r="X10" t="s">
        <v>53</v>
      </c>
    </row>
    <row r="11" spans="1:24" x14ac:dyDescent="0.25">
      <c r="A11" s="21">
        <v>7199.9621630000001</v>
      </c>
      <c r="B11" s="19" t="s">
        <v>0</v>
      </c>
      <c r="C11" s="19" t="s">
        <v>46</v>
      </c>
      <c r="D11" s="19" t="s">
        <v>25</v>
      </c>
      <c r="E11" s="19" t="s">
        <v>26</v>
      </c>
      <c r="F11" s="19">
        <v>8120</v>
      </c>
      <c r="G11" s="22">
        <v>40000</v>
      </c>
      <c r="H11" s="19">
        <v>8900</v>
      </c>
      <c r="I11" s="19" t="s">
        <v>27</v>
      </c>
      <c r="J11" s="19">
        <v>1</v>
      </c>
      <c r="K11" s="19"/>
      <c r="L11" s="19"/>
      <c r="M11" s="19" t="s">
        <v>17</v>
      </c>
      <c r="N11" s="19" t="s">
        <v>18</v>
      </c>
      <c r="O11" s="19">
        <v>0</v>
      </c>
      <c r="P11" s="20">
        <f>Table1[[#This Row],[Verluste '[Mw.']
(Anzahl)]]/Table1[[#This Row],[Pakete '[Mw.']
(Anzahl)]]</f>
        <v>0</v>
      </c>
      <c r="Q11" s="20"/>
      <c r="R11" s="19">
        <v>179998885</v>
      </c>
      <c r="S11" s="23">
        <f>Table1[[#This Row],[Pakete '[Mw.']
(Anzahl)]]/Table1[[#This Row],[Duration (s)]]</f>
        <v>24999.976517237705</v>
      </c>
      <c r="T11" s="23">
        <f>IF(OR((Table1[[#This Row],[Datagram]]=80), (Table1[[#This Row],[Datagram]]=8900)), (Table1[[#This Row],[Pakete '[Mw.']
(UDP PpS)]]), Table1[[#This Row],[Pakete '[Mw.']
(UDP PpS)]] * 8)</f>
        <v>24999.976517237705</v>
      </c>
      <c r="U11" s="24">
        <f>((Table1[[#This Row],[Pakete '[Mw.']
(Anzahl)]]/Table1[[#This Row],[Duration (s)]])*Table1[[#This Row],[Datagram]]*8)/1000000</f>
        <v>1779.9983280273248</v>
      </c>
      <c r="V11" s="24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1788.3983201371163</v>
      </c>
      <c r="W11" s="19">
        <v>348</v>
      </c>
      <c r="X11" s="19" t="s">
        <v>53</v>
      </c>
    </row>
    <row r="12" spans="1:24" x14ac:dyDescent="0.25">
      <c r="A12" s="15">
        <v>62.919601999999998</v>
      </c>
      <c r="B12" t="s">
        <v>0</v>
      </c>
      <c r="C12" t="s">
        <v>36</v>
      </c>
      <c r="D12" t="s">
        <v>25</v>
      </c>
      <c r="E12" t="s">
        <v>26</v>
      </c>
      <c r="F12">
        <v>8120</v>
      </c>
      <c r="G12" s="1">
        <v>2500</v>
      </c>
      <c r="H12">
        <v>65000</v>
      </c>
      <c r="I12" t="s">
        <v>27</v>
      </c>
      <c r="J12">
        <v>1</v>
      </c>
      <c r="M12" t="s">
        <v>17</v>
      </c>
      <c r="N12" t="s">
        <v>18</v>
      </c>
      <c r="O12" s="6">
        <v>998942</v>
      </c>
      <c r="P12" s="7">
        <f>Table1[[#This Row],[Verluste '[Mw.']
(Anzahl)]]/Table1[[#This Row],[Pakete '[Mw.']
(Anzahl)]]</f>
        <v>0.99894100105899897</v>
      </c>
      <c r="Q12" s="13" t="s">
        <v>55</v>
      </c>
      <c r="R12">
        <v>1000001</v>
      </c>
      <c r="S12" s="17">
        <f>Table1[[#This Row],[Pakete '[Mw.']
(Anzahl)]]/Table1[[#This Row],[Duration (s)]]</f>
        <v>15893.314137619625</v>
      </c>
      <c r="T12" s="17">
        <f>IF(OR((Table1[[#This Row],[Datagram]]=80), (Table1[[#This Row],[Datagram]]=8900)), (Table1[[#This Row],[Pakete '[Mw.']
(UDP PpS)]]), Table1[[#This Row],[Pakete '[Mw.']
(UDP PpS)]] * 8)</f>
        <v>127146.513100957</v>
      </c>
      <c r="U12" s="3">
        <f>((Table1[[#This Row],[Pakete '[Mw.']
(Anzahl)]]/Table1[[#This Row],[Duration (s)]])*Table1[[#This Row],[Datagram]]*8)/1000000</f>
        <v>8264.5233515622058</v>
      </c>
      <c r="V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8300.1243752304727</v>
      </c>
      <c r="W12">
        <v>24167736</v>
      </c>
      <c r="X12" t="s">
        <v>53</v>
      </c>
    </row>
    <row r="13" spans="1:24" x14ac:dyDescent="0.25">
      <c r="A13" s="15">
        <v>62.440075</v>
      </c>
      <c r="B13" t="s">
        <v>0</v>
      </c>
      <c r="C13" t="s">
        <v>52</v>
      </c>
      <c r="D13" t="s">
        <v>25</v>
      </c>
      <c r="E13" t="s">
        <v>26</v>
      </c>
      <c r="F13">
        <v>8120</v>
      </c>
      <c r="G13" s="1">
        <v>60000</v>
      </c>
      <c r="H13">
        <v>65000</v>
      </c>
      <c r="I13" t="s">
        <v>27</v>
      </c>
      <c r="J13">
        <v>1</v>
      </c>
      <c r="M13" t="s">
        <v>17</v>
      </c>
      <c r="N13" t="s">
        <v>18</v>
      </c>
      <c r="O13" s="6">
        <v>998958</v>
      </c>
      <c r="P13" s="7">
        <f>Table1[[#This Row],[Verluste '[Mw.']
(Anzahl)]]/Table1[[#This Row],[Pakete '[Mw.']
(Anzahl)]]</f>
        <v>0.998957001042999</v>
      </c>
      <c r="Q13" s="13" t="s">
        <v>55</v>
      </c>
      <c r="R13">
        <v>1000001</v>
      </c>
      <c r="S13" s="17">
        <f>Table1[[#This Row],[Pakete '[Mw.']
(Anzahl)]]/Table1[[#This Row],[Duration (s)]]</f>
        <v>16015.371538230856</v>
      </c>
      <c r="T13" s="17">
        <f>IF(OR((Table1[[#This Row],[Datagram]]=80), (Table1[[#This Row],[Datagram]]=8900)), (Table1[[#This Row],[Pakete '[Mw.']
(UDP PpS)]]), Table1[[#This Row],[Pakete '[Mw.']
(UDP PpS)]] * 8)</f>
        <v>128122.97230584685</v>
      </c>
      <c r="U13" s="3">
        <f>((Table1[[#This Row],[Pakete '[Mw.']
(Anzahl)]]/Table1[[#This Row],[Duration (s)]])*Table1[[#This Row],[Datagram]]*8)/1000000</f>
        <v>8327.9931998800457</v>
      </c>
      <c r="V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8363.8676321256826</v>
      </c>
      <c r="W13">
        <v>40663</v>
      </c>
      <c r="X13" t="s">
        <v>53</v>
      </c>
    </row>
    <row r="14" spans="1:24" x14ac:dyDescent="0.25">
      <c r="A14" s="15">
        <v>70.000314000000003</v>
      </c>
      <c r="B14" t="s">
        <v>0</v>
      </c>
      <c r="C14" t="s">
        <v>44</v>
      </c>
      <c r="D14" t="s">
        <v>25</v>
      </c>
      <c r="E14" t="s">
        <v>26</v>
      </c>
      <c r="F14">
        <v>8120</v>
      </c>
      <c r="G14" s="1">
        <v>70000</v>
      </c>
      <c r="H14">
        <v>65000</v>
      </c>
      <c r="I14" t="s">
        <v>27</v>
      </c>
      <c r="J14">
        <v>1</v>
      </c>
      <c r="M14" t="s">
        <v>17</v>
      </c>
      <c r="N14" t="s">
        <v>18</v>
      </c>
      <c r="O14" s="6">
        <v>999258</v>
      </c>
      <c r="P14" s="7">
        <f>Table1[[#This Row],[Verluste '[Mw.']
(Anzahl)]]/Table1[[#This Row],[Pakete '[Mw.']
(Anzahl)]]</f>
        <v>0.99925700074299928</v>
      </c>
      <c r="Q14" s="13" t="s">
        <v>55</v>
      </c>
      <c r="R14">
        <v>1000001</v>
      </c>
      <c r="S14" s="17">
        <f>Table1[[#This Row],[Pakete '[Mw.']
(Anzahl)]]/Table1[[#This Row],[Duration (s)]]</f>
        <v>14285.664490019288</v>
      </c>
      <c r="T14" s="17">
        <f>IF(OR((Table1[[#This Row],[Datagram]]=80), (Table1[[#This Row],[Datagram]]=8900)), (Table1[[#This Row],[Pakete '[Mw.']
(UDP PpS)]]), Table1[[#This Row],[Pakete '[Mw.']
(UDP PpS)]] * 8)</f>
        <v>114285.3159201543</v>
      </c>
      <c r="U14" s="3">
        <f>((Table1[[#This Row],[Pakete '[Mw.']
(Anzahl)]]/Table1[[#This Row],[Duration (s)]])*Table1[[#This Row],[Datagram]]*8)/1000000</f>
        <v>7428.5455348100304</v>
      </c>
      <c r="V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7460.545423267673</v>
      </c>
      <c r="W14">
        <v>1</v>
      </c>
      <c r="X14" t="s">
        <v>53</v>
      </c>
    </row>
    <row r="15" spans="1:24" x14ac:dyDescent="0.25">
      <c r="A15" s="15">
        <v>80.000197999999997</v>
      </c>
      <c r="B15" t="s">
        <v>0</v>
      </c>
      <c r="C15" t="s">
        <v>33</v>
      </c>
      <c r="D15" t="s">
        <v>25</v>
      </c>
      <c r="E15" t="s">
        <v>26</v>
      </c>
      <c r="F15">
        <v>8120</v>
      </c>
      <c r="G15" s="1">
        <v>80000</v>
      </c>
      <c r="H15">
        <v>65000</v>
      </c>
      <c r="I15" t="s">
        <v>27</v>
      </c>
      <c r="J15">
        <v>1</v>
      </c>
      <c r="M15" t="s">
        <v>17</v>
      </c>
      <c r="N15" t="s">
        <v>18</v>
      </c>
      <c r="O15" s="6">
        <v>995119</v>
      </c>
      <c r="P15" s="7">
        <f>Table1[[#This Row],[Verluste '[Mw.']
(Anzahl)]]/Table1[[#This Row],[Pakete '[Mw.']
(Anzahl)]]</f>
        <v>0.99511800488199509</v>
      </c>
      <c r="Q15" s="13" t="s">
        <v>55</v>
      </c>
      <c r="R15">
        <v>1000001</v>
      </c>
      <c r="S15" s="17">
        <f>Table1[[#This Row],[Pakete '[Mw.']
(Anzahl)]]/Table1[[#This Row],[Duration (s)]]</f>
        <v>12499.981562545632</v>
      </c>
      <c r="T15" s="17">
        <f>IF(OR((Table1[[#This Row],[Datagram]]=80), (Table1[[#This Row],[Datagram]]=8900)), (Table1[[#This Row],[Pakete '[Mw.']
(UDP PpS)]]), Table1[[#This Row],[Pakete '[Mw.']
(UDP PpS)]] * 8)</f>
        <v>99999.852500365057</v>
      </c>
      <c r="U15" s="3">
        <f>((Table1[[#This Row],[Pakete '[Mw.']
(Anzahl)]]/Table1[[#This Row],[Duration (s)]])*Table1[[#This Row],[Datagram]]*8)/1000000</f>
        <v>6499.9904125237281</v>
      </c>
      <c r="V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6527.9903712238311</v>
      </c>
      <c r="W15">
        <v>0</v>
      </c>
      <c r="X15" t="s">
        <v>53</v>
      </c>
    </row>
    <row r="16" spans="1:24" x14ac:dyDescent="0.25">
      <c r="A16" s="15">
        <v>90.000187999999994</v>
      </c>
      <c r="B16" t="s">
        <v>0</v>
      </c>
      <c r="C16" t="s">
        <v>40</v>
      </c>
      <c r="D16" t="s">
        <v>25</v>
      </c>
      <c r="E16" t="s">
        <v>26</v>
      </c>
      <c r="F16">
        <v>8120</v>
      </c>
      <c r="G16" s="1">
        <v>90000</v>
      </c>
      <c r="H16">
        <v>65000</v>
      </c>
      <c r="I16" t="s">
        <v>27</v>
      </c>
      <c r="J16">
        <v>1</v>
      </c>
      <c r="M16" t="s">
        <v>17</v>
      </c>
      <c r="N16" t="s">
        <v>18</v>
      </c>
      <c r="O16" s="6">
        <v>988127</v>
      </c>
      <c r="P16" s="7">
        <f>Table1[[#This Row],[Verluste '[Mw.']
(Anzahl)]]/Table1[[#This Row],[Pakete '[Mw.']
(Anzahl)]]</f>
        <v>0.98812601187398807</v>
      </c>
      <c r="Q16" s="13" t="s">
        <v>55</v>
      </c>
      <c r="R16">
        <v>1000001</v>
      </c>
      <c r="S16" s="17">
        <f>Table1[[#This Row],[Pakete '[Mw.']
(Anzahl)]]/Table1[[#This Row],[Duration (s)]]</f>
        <v>11111.099012370953</v>
      </c>
      <c r="T16" s="17">
        <f>IF(OR((Table1[[#This Row],[Datagram]]=80), (Table1[[#This Row],[Datagram]]=8900)), (Table1[[#This Row],[Pakete '[Mw.']
(UDP PpS)]]), Table1[[#This Row],[Pakete '[Mw.']
(UDP PpS)]] * 8)</f>
        <v>88888.79209896762</v>
      </c>
      <c r="U16" s="3">
        <f>((Table1[[#This Row],[Pakete '[Mw.']
(Anzahl)]]/Table1[[#This Row],[Duration (s)]])*Table1[[#This Row],[Datagram]]*8)/1000000</f>
        <v>5777.7714864328955</v>
      </c>
      <c r="V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5802.6603482206056</v>
      </c>
      <c r="W16">
        <v>1</v>
      </c>
      <c r="X16" t="s">
        <v>53</v>
      </c>
    </row>
    <row r="17" spans="1:24" x14ac:dyDescent="0.25">
      <c r="A17" s="15">
        <v>100.00008</v>
      </c>
      <c r="B17" t="s">
        <v>0</v>
      </c>
      <c r="C17" t="s">
        <v>30</v>
      </c>
      <c r="D17" t="s">
        <v>25</v>
      </c>
      <c r="E17" t="s">
        <v>26</v>
      </c>
      <c r="F17">
        <v>8120</v>
      </c>
      <c r="G17" s="1">
        <v>100000</v>
      </c>
      <c r="H17">
        <v>65000</v>
      </c>
      <c r="I17" t="s">
        <v>27</v>
      </c>
      <c r="J17">
        <v>1</v>
      </c>
      <c r="M17" t="s">
        <v>17</v>
      </c>
      <c r="N17" t="s">
        <v>18</v>
      </c>
      <c r="O17" s="6">
        <v>949720</v>
      </c>
      <c r="P17" s="7">
        <f>Table1[[#This Row],[Verluste '[Mw.']
(Anzahl)]]/Table1[[#This Row],[Pakete '[Mw.']
(Anzahl)]]</f>
        <v>0.94971905028094972</v>
      </c>
      <c r="Q17" s="13" t="s">
        <v>55</v>
      </c>
      <c r="R17">
        <v>1000001</v>
      </c>
      <c r="S17" s="17">
        <f>Table1[[#This Row],[Pakete '[Mw.']
(Anzahl)]]/Table1[[#This Row],[Duration (s)]]</f>
        <v>10000.0019999984</v>
      </c>
      <c r="T17" s="17">
        <f>IF(OR((Table1[[#This Row],[Datagram]]=80), (Table1[[#This Row],[Datagram]]=8900)), (Table1[[#This Row],[Pakete '[Mw.']
(UDP PpS)]]), Table1[[#This Row],[Pakete '[Mw.']
(UDP PpS)]] * 8)</f>
        <v>80000.015999987198</v>
      </c>
      <c r="U17" s="3">
        <f>((Table1[[#This Row],[Pakete '[Mw.']
(Anzahl)]]/Table1[[#This Row],[Duration (s)]])*Table1[[#This Row],[Datagram]]*8)/1000000</f>
        <v>5200.001039999167</v>
      </c>
      <c r="V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5222.4010444791638</v>
      </c>
      <c r="W17">
        <v>0</v>
      </c>
      <c r="X17" t="s">
        <v>53</v>
      </c>
    </row>
    <row r="18" spans="1:24" x14ac:dyDescent="0.25">
      <c r="A18" s="15">
        <v>110.000169</v>
      </c>
      <c r="B18" t="s">
        <v>0</v>
      </c>
      <c r="C18" t="s">
        <v>29</v>
      </c>
      <c r="D18" t="s">
        <v>25</v>
      </c>
      <c r="E18" t="s">
        <v>26</v>
      </c>
      <c r="F18">
        <v>8120</v>
      </c>
      <c r="G18" s="1">
        <v>110000</v>
      </c>
      <c r="H18">
        <v>65000</v>
      </c>
      <c r="I18" t="s">
        <v>27</v>
      </c>
      <c r="J18">
        <v>1</v>
      </c>
      <c r="M18" t="s">
        <v>17</v>
      </c>
      <c r="N18" t="s">
        <v>18</v>
      </c>
      <c r="O18" s="6">
        <v>903394</v>
      </c>
      <c r="P18" s="7">
        <f>Table1[[#This Row],[Verluste '[Mw.']
(Anzahl)]]/Table1[[#This Row],[Pakete '[Mw.']
(Anzahl)]]</f>
        <v>0.90339309660690337</v>
      </c>
      <c r="Q18" s="13" t="s">
        <v>55</v>
      </c>
      <c r="R18">
        <v>1000001</v>
      </c>
      <c r="S18" s="17">
        <f>Table1[[#This Row],[Pakete '[Mw.']
(Anzahl)]]/Table1[[#This Row],[Duration (s)]]</f>
        <v>9090.9042148835251</v>
      </c>
      <c r="T18" s="17">
        <f>IF(OR((Table1[[#This Row],[Datagram]]=80), (Table1[[#This Row],[Datagram]]=8900)), (Table1[[#This Row],[Pakete '[Mw.']
(UDP PpS)]]), Table1[[#This Row],[Pakete '[Mw.']
(UDP PpS)]] * 8)</f>
        <v>72727.233719068201</v>
      </c>
      <c r="U18" s="3">
        <f>((Table1[[#This Row],[Pakete '[Mw.']
(Anzahl)]]/Table1[[#This Row],[Duration (s)]])*Table1[[#This Row],[Datagram]]*8)/1000000</f>
        <v>4727.2701917394334</v>
      </c>
      <c r="V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4747.633817180772</v>
      </c>
      <c r="W18">
        <v>0</v>
      </c>
      <c r="X18" t="s">
        <v>53</v>
      </c>
    </row>
    <row r="19" spans="1:24" x14ac:dyDescent="0.25">
      <c r="A19" s="15">
        <v>120.000079</v>
      </c>
      <c r="B19" t="s">
        <v>0</v>
      </c>
      <c r="C19" t="s">
        <v>39</v>
      </c>
      <c r="D19" t="s">
        <v>25</v>
      </c>
      <c r="E19" t="s">
        <v>26</v>
      </c>
      <c r="F19">
        <v>8120</v>
      </c>
      <c r="G19" s="1">
        <v>120000</v>
      </c>
      <c r="H19">
        <v>65000</v>
      </c>
      <c r="I19" t="s">
        <v>27</v>
      </c>
      <c r="J19">
        <v>1</v>
      </c>
      <c r="M19" t="s">
        <v>17</v>
      </c>
      <c r="N19" t="s">
        <v>18</v>
      </c>
      <c r="O19" s="6">
        <v>833753</v>
      </c>
      <c r="P19" s="7">
        <f>Table1[[#This Row],[Verluste '[Mw.']
(Anzahl)]]/Table1[[#This Row],[Pakete '[Mw.']
(Anzahl)]]</f>
        <v>0.83375216624783377</v>
      </c>
      <c r="Q19" s="13" t="s">
        <v>55</v>
      </c>
      <c r="R19">
        <v>1000001</v>
      </c>
      <c r="S19" s="17">
        <f>Table1[[#This Row],[Pakete '[Mw.']
(Anzahl)]]/Table1[[#This Row],[Duration (s)]]</f>
        <v>8333.3361805536806</v>
      </c>
      <c r="T19" s="17">
        <f>IF(OR((Table1[[#This Row],[Datagram]]=80), (Table1[[#This Row],[Datagram]]=8900)), (Table1[[#This Row],[Pakete '[Mw.']
(UDP PpS)]]), Table1[[#This Row],[Pakete '[Mw.']
(UDP PpS)]] * 8)</f>
        <v>66666.689444429445</v>
      </c>
      <c r="U19" s="3">
        <f>((Table1[[#This Row],[Pakete '[Mw.']
(Anzahl)]]/Table1[[#This Row],[Duration (s)]])*Table1[[#This Row],[Datagram]]*8)/1000000</f>
        <v>4333.3348138879137</v>
      </c>
      <c r="V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4352.0014869323541</v>
      </c>
      <c r="W19">
        <v>0</v>
      </c>
      <c r="X19" t="s">
        <v>53</v>
      </c>
    </row>
    <row r="20" spans="1:24" x14ac:dyDescent="0.25">
      <c r="A20" s="15">
        <v>130.00004200000001</v>
      </c>
      <c r="B20" t="s">
        <v>0</v>
      </c>
      <c r="C20" t="s">
        <v>42</v>
      </c>
      <c r="D20" t="s">
        <v>25</v>
      </c>
      <c r="E20" t="s">
        <v>26</v>
      </c>
      <c r="F20">
        <v>8120</v>
      </c>
      <c r="G20" s="1">
        <v>130000</v>
      </c>
      <c r="H20">
        <v>65000</v>
      </c>
      <c r="I20" t="s">
        <v>27</v>
      </c>
      <c r="J20">
        <v>1</v>
      </c>
      <c r="M20" t="s">
        <v>17</v>
      </c>
      <c r="N20" t="s">
        <v>18</v>
      </c>
      <c r="O20" s="6">
        <v>695456</v>
      </c>
      <c r="P20" s="7">
        <f>Table1[[#This Row],[Verluste '[Mw.']
(Anzahl)]]/Table1[[#This Row],[Pakete '[Mw.']
(Anzahl)]]</f>
        <v>0.69545530454469551</v>
      </c>
      <c r="Q20" s="13" t="s">
        <v>55</v>
      </c>
      <c r="R20">
        <v>1000001</v>
      </c>
      <c r="S20" s="17">
        <f>Table1[[#This Row],[Pakete '[Mw.']
(Anzahl)]]/Table1[[#This Row],[Duration (s)]]</f>
        <v>7692.312899406601</v>
      </c>
      <c r="T20" s="17">
        <f>IF(OR((Table1[[#This Row],[Datagram]]=80), (Table1[[#This Row],[Datagram]]=8900)), (Table1[[#This Row],[Pakete '[Mw.']
(UDP PpS)]]), Table1[[#This Row],[Pakete '[Mw.']
(UDP PpS)]] * 8)</f>
        <v>61538.503195252808</v>
      </c>
      <c r="U20" s="3">
        <f>((Table1[[#This Row],[Pakete '[Mw.']
(Anzahl)]]/Table1[[#This Row],[Duration (s)]])*Table1[[#This Row],[Datagram]]*8)/1000000</f>
        <v>4000.0027076914325</v>
      </c>
      <c r="V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4017.2334885861032</v>
      </c>
      <c r="W20">
        <v>0</v>
      </c>
      <c r="X20" t="s">
        <v>53</v>
      </c>
    </row>
    <row r="21" spans="1:24" x14ac:dyDescent="0.25">
      <c r="A21" s="15">
        <v>140.000057</v>
      </c>
      <c r="B21" t="s">
        <v>0</v>
      </c>
      <c r="C21" t="s">
        <v>32</v>
      </c>
      <c r="D21" t="s">
        <v>25</v>
      </c>
      <c r="E21" t="s">
        <v>26</v>
      </c>
      <c r="F21">
        <v>8120</v>
      </c>
      <c r="G21" s="1">
        <v>140000</v>
      </c>
      <c r="H21">
        <v>65000</v>
      </c>
      <c r="I21" t="s">
        <v>27</v>
      </c>
      <c r="J21">
        <v>1</v>
      </c>
      <c r="M21" t="s">
        <v>17</v>
      </c>
      <c r="N21" t="s">
        <v>18</v>
      </c>
      <c r="O21" s="6">
        <v>135206</v>
      </c>
      <c r="P21" s="7">
        <f>Table1[[#This Row],[Verluste '[Mw.']
(Anzahl)]]/Table1[[#This Row],[Pakete '[Mw.']
(Anzahl)]]</f>
        <v>0.13520586479413521</v>
      </c>
      <c r="Q21" s="13" t="s">
        <v>55</v>
      </c>
      <c r="R21">
        <v>1000001</v>
      </c>
      <c r="S21" s="17">
        <f>Table1[[#This Row],[Pakete '[Mw.']
(Anzahl)]]/Table1[[#This Row],[Duration (s)]]</f>
        <v>7142.8613775492968</v>
      </c>
      <c r="T21" s="17">
        <f>IF(OR((Table1[[#This Row],[Datagram]]=80), (Table1[[#This Row],[Datagram]]=8900)), (Table1[[#This Row],[Pakete '[Mw.']
(UDP PpS)]]), Table1[[#This Row],[Pakete '[Mw.']
(UDP PpS)]] * 8)</f>
        <v>57142.891020394374</v>
      </c>
      <c r="U21" s="3">
        <f>((Table1[[#This Row],[Pakete '[Mw.']
(Anzahl)]]/Table1[[#This Row],[Duration (s)]])*Table1[[#This Row],[Datagram]]*8)/1000000</f>
        <v>3714.2879163256343</v>
      </c>
      <c r="V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3730.2879258113448</v>
      </c>
      <c r="W21">
        <v>0</v>
      </c>
      <c r="X21" t="s">
        <v>53</v>
      </c>
    </row>
    <row r="22" spans="1:24" x14ac:dyDescent="0.25">
      <c r="A22" s="15">
        <v>150.000114</v>
      </c>
      <c r="B22" t="s">
        <v>0</v>
      </c>
      <c r="C22" t="s">
        <v>31</v>
      </c>
      <c r="D22" t="s">
        <v>25</v>
      </c>
      <c r="E22" t="s">
        <v>26</v>
      </c>
      <c r="F22">
        <v>8120</v>
      </c>
      <c r="G22" s="1">
        <v>150000</v>
      </c>
      <c r="H22">
        <v>65000</v>
      </c>
      <c r="I22" t="s">
        <v>27</v>
      </c>
      <c r="J22">
        <v>1</v>
      </c>
      <c r="M22" t="s">
        <v>17</v>
      </c>
      <c r="N22" t="s">
        <v>18</v>
      </c>
      <c r="O22" s="6">
        <v>132</v>
      </c>
      <c r="P22" s="7">
        <f>Table1[[#This Row],[Verluste '[Mw.']
(Anzahl)]]/Table1[[#This Row],[Pakete '[Mw.']
(Anzahl)]]</f>
        <v>1.31999868000132E-4</v>
      </c>
      <c r="Q22" s="13" t="s">
        <v>55</v>
      </c>
      <c r="R22">
        <v>1000001</v>
      </c>
      <c r="S22" s="17">
        <f>Table1[[#This Row],[Pakete '[Mw.']
(Anzahl)]]/Table1[[#This Row],[Duration (s)]]</f>
        <v>6666.6682666654506</v>
      </c>
      <c r="T22" s="17">
        <f>IF(OR((Table1[[#This Row],[Datagram]]=80), (Table1[[#This Row],[Datagram]]=8900)), (Table1[[#This Row],[Pakete '[Mw.']
(UDP PpS)]]), Table1[[#This Row],[Pakete '[Mw.']
(UDP PpS)]] * 8)</f>
        <v>53333.346133323605</v>
      </c>
      <c r="U22" s="3">
        <f>((Table1[[#This Row],[Pakete '[Mw.']
(Anzahl)]]/Table1[[#This Row],[Duration (s)]])*Table1[[#This Row],[Datagram]]*8)/1000000</f>
        <v>3466.6674986660341</v>
      </c>
      <c r="V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3481.6008355833651</v>
      </c>
      <c r="W22">
        <v>0</v>
      </c>
      <c r="X22" t="s">
        <v>53</v>
      </c>
    </row>
    <row r="23" spans="1:24" x14ac:dyDescent="0.25">
      <c r="A23" s="15">
        <v>799.99939700000004</v>
      </c>
      <c r="B23" t="s">
        <v>0</v>
      </c>
      <c r="C23" t="s">
        <v>45</v>
      </c>
      <c r="D23" t="s">
        <v>25</v>
      </c>
      <c r="E23" t="s">
        <v>26</v>
      </c>
      <c r="F23">
        <v>8120</v>
      </c>
      <c r="G23" s="1">
        <v>160000</v>
      </c>
      <c r="H23">
        <v>65000</v>
      </c>
      <c r="I23" t="s">
        <v>27</v>
      </c>
      <c r="J23">
        <v>1</v>
      </c>
      <c r="M23" t="s">
        <v>17</v>
      </c>
      <c r="N23" t="s">
        <v>18</v>
      </c>
      <c r="O23" s="6">
        <v>64</v>
      </c>
      <c r="P23" s="7">
        <f>Table1[[#This Row],[Verluste '[Mw.']
(Anzahl)]]/Table1[[#This Row],[Pakete '[Mw.']
(Anzahl)]]</f>
        <v>1.2799997440000512E-5</v>
      </c>
      <c r="Q23" s="13" t="s">
        <v>55</v>
      </c>
      <c r="R23">
        <v>5000001</v>
      </c>
      <c r="S23" s="17">
        <f>Table1[[#This Row],[Pakete '[Mw.']
(Anzahl)]]/Table1[[#This Row],[Duration (s)]]</f>
        <v>6250.0059609419923</v>
      </c>
      <c r="T23" s="17">
        <f>IF(OR((Table1[[#This Row],[Datagram]]=80), (Table1[[#This Row],[Datagram]]=8900)), (Table1[[#This Row],[Pakete '[Mw.']
(UDP PpS)]]), Table1[[#This Row],[Pakete '[Mw.']
(UDP PpS)]] * 8)</f>
        <v>50000.047687535938</v>
      </c>
      <c r="U23" s="3">
        <f>((Table1[[#This Row],[Pakete '[Mw.']
(Anzahl)]]/Table1[[#This Row],[Duration (s)]])*Table1[[#This Row],[Datagram]]*8)/1000000</f>
        <v>3250.0030996898358</v>
      </c>
      <c r="V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3264.0031130423458</v>
      </c>
      <c r="W23">
        <v>0</v>
      </c>
      <c r="X23" t="s">
        <v>53</v>
      </c>
    </row>
    <row r="24" spans="1:24" x14ac:dyDescent="0.25">
      <c r="A24" s="15">
        <v>1699.999217</v>
      </c>
      <c r="B24" t="s">
        <v>0</v>
      </c>
      <c r="C24" t="s">
        <v>48</v>
      </c>
      <c r="D24" t="s">
        <v>25</v>
      </c>
      <c r="E24" t="s">
        <v>26</v>
      </c>
      <c r="F24">
        <v>8120</v>
      </c>
      <c r="G24" s="1">
        <v>170000</v>
      </c>
      <c r="H24">
        <v>65000</v>
      </c>
      <c r="I24" t="s">
        <v>27</v>
      </c>
      <c r="J24">
        <v>1</v>
      </c>
      <c r="M24" t="s">
        <v>17</v>
      </c>
      <c r="N24" t="s">
        <v>18</v>
      </c>
      <c r="O24" s="6">
        <v>54</v>
      </c>
      <c r="P24" s="7">
        <f>Table1[[#This Row],[Verluste '[Mw.']
(Anzahl)]]/Table1[[#This Row],[Pakete '[Mw.']
(Anzahl)]]</f>
        <v>5.3999994600000543E-6</v>
      </c>
      <c r="Q24" s="13" t="s">
        <v>55</v>
      </c>
      <c r="R24">
        <v>10000001</v>
      </c>
      <c r="S24" s="17">
        <f>Table1[[#This Row],[Pakete '[Mw.']
(Anzahl)]]/Table1[[#This Row],[Duration (s)]]</f>
        <v>5882.3562387558441</v>
      </c>
      <c r="T24" s="17">
        <f>IF(OR((Table1[[#This Row],[Datagram]]=80), (Table1[[#This Row],[Datagram]]=8900)), (Table1[[#This Row],[Pakete '[Mw.']
(UDP PpS)]]), Table1[[#This Row],[Pakete '[Mw.']
(UDP PpS)]] * 8)</f>
        <v>47058.849910046752</v>
      </c>
      <c r="U24" s="3">
        <f>((Table1[[#This Row],[Pakete '[Mw.']
(Anzahl)]]/Table1[[#This Row],[Duration (s)]])*Table1[[#This Row],[Datagram]]*8)/1000000</f>
        <v>3058.825244153039</v>
      </c>
      <c r="V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3072.0017221278522</v>
      </c>
      <c r="W24">
        <v>4</v>
      </c>
      <c r="X24" t="s">
        <v>53</v>
      </c>
    </row>
    <row r="25" spans="1:24" x14ac:dyDescent="0.25">
      <c r="A25" s="15">
        <v>3059.997112</v>
      </c>
      <c r="B25" t="s">
        <v>0</v>
      </c>
      <c r="C25" t="s">
        <v>34</v>
      </c>
      <c r="D25" t="s">
        <v>25</v>
      </c>
      <c r="E25" t="s">
        <v>26</v>
      </c>
      <c r="F25">
        <v>8120</v>
      </c>
      <c r="G25" s="1">
        <v>180000</v>
      </c>
      <c r="H25">
        <v>65000</v>
      </c>
      <c r="I25" t="s">
        <v>27</v>
      </c>
      <c r="J25">
        <v>1</v>
      </c>
      <c r="M25" t="s">
        <v>17</v>
      </c>
      <c r="N25" t="s">
        <v>18</v>
      </c>
      <c r="O25" s="6">
        <v>50</v>
      </c>
      <c r="P25" s="7">
        <f>Table1[[#This Row],[Verluste '[Mw.']
(Anzahl)]]/Table1[[#This Row],[Pakete '[Mw.']
(Anzahl)]]</f>
        <v>2.9411762975778647E-6</v>
      </c>
      <c r="Q25" s="13" t="s">
        <v>55</v>
      </c>
      <c r="R25">
        <v>17000001</v>
      </c>
      <c r="S25" s="17">
        <f>Table1[[#This Row],[Pakete '[Mw.']
(Anzahl)]]/Table1[[#This Row],[Duration (s)]]</f>
        <v>5555.5611256406964</v>
      </c>
      <c r="T25" s="17">
        <f>IF(OR((Table1[[#This Row],[Datagram]]=80), (Table1[[#This Row],[Datagram]]=8900)), (Table1[[#This Row],[Pakete '[Mw.']
(UDP PpS)]]), Table1[[#This Row],[Pakete '[Mw.']
(UDP PpS)]] * 8)</f>
        <v>44444.489005125572</v>
      </c>
      <c r="U25" s="3">
        <f>((Table1[[#This Row],[Pakete '[Mw.']
(Anzahl)]]/Table1[[#This Row],[Duration (s)]])*Table1[[#This Row],[Datagram]]*8)/1000000</f>
        <v>2888.8917853331623</v>
      </c>
      <c r="V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2901.336242254597</v>
      </c>
      <c r="W25">
        <v>0</v>
      </c>
      <c r="X25" t="s">
        <v>53</v>
      </c>
    </row>
    <row r="26" spans="1:24" x14ac:dyDescent="0.25">
      <c r="A26" s="15">
        <v>4559.9957969999996</v>
      </c>
      <c r="B26" t="s">
        <v>0</v>
      </c>
      <c r="C26" t="s">
        <v>28</v>
      </c>
      <c r="D26" t="s">
        <v>25</v>
      </c>
      <c r="E26" t="s">
        <v>26</v>
      </c>
      <c r="F26">
        <v>8120</v>
      </c>
      <c r="G26" s="1">
        <v>190000</v>
      </c>
      <c r="H26">
        <v>65000</v>
      </c>
      <c r="I26" t="s">
        <v>27</v>
      </c>
      <c r="J26">
        <v>1</v>
      </c>
      <c r="M26" t="s">
        <v>17</v>
      </c>
      <c r="N26" t="s">
        <v>18</v>
      </c>
      <c r="O26" s="6">
        <v>52</v>
      </c>
      <c r="P26" s="7">
        <f>Table1[[#This Row],[Verluste '[Mw.']
(Anzahl)]]/Table1[[#This Row],[Pakete '[Mw.']
(Anzahl)]]</f>
        <v>2.1666665763888926E-6</v>
      </c>
      <c r="Q26" s="13" t="s">
        <v>55</v>
      </c>
      <c r="R26">
        <v>24000001</v>
      </c>
      <c r="S26" s="17">
        <f>Table1[[#This Row],[Pakete '[Mw.']
(Anzahl)]]/Table1[[#This Row],[Duration (s)]]</f>
        <v>5263.1629651477951</v>
      </c>
      <c r="T26" s="17">
        <f>IF(OR((Table1[[#This Row],[Datagram]]=80), (Table1[[#This Row],[Datagram]]=8900)), (Table1[[#This Row],[Pakete '[Mw.']
(UDP PpS)]]), Table1[[#This Row],[Pakete '[Mw.']
(UDP PpS)]] * 8)</f>
        <v>42105.303721182361</v>
      </c>
      <c r="U26" s="3">
        <f>((Table1[[#This Row],[Pakete '[Mw.']
(Anzahl)]]/Table1[[#This Row],[Duration (s)]])*Table1[[#This Row],[Datagram]]*8)/1000000</f>
        <v>2736.8447418768533</v>
      </c>
      <c r="V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2748.6342269187844</v>
      </c>
      <c r="W26">
        <v>1</v>
      </c>
      <c r="X26" t="s">
        <v>53</v>
      </c>
    </row>
    <row r="27" spans="1:24" x14ac:dyDescent="0.25">
      <c r="A27" s="15">
        <v>7199.4684029999999</v>
      </c>
      <c r="B27" t="s">
        <v>0</v>
      </c>
      <c r="C27" t="s">
        <v>35</v>
      </c>
      <c r="D27" t="s">
        <v>25</v>
      </c>
      <c r="E27" t="s">
        <v>26</v>
      </c>
      <c r="F27">
        <v>8120</v>
      </c>
      <c r="G27" s="1">
        <v>200000</v>
      </c>
      <c r="H27">
        <v>65000</v>
      </c>
      <c r="I27" t="s">
        <v>27</v>
      </c>
      <c r="J27">
        <v>1</v>
      </c>
      <c r="M27" t="s">
        <v>17</v>
      </c>
      <c r="N27" t="s">
        <v>18</v>
      </c>
      <c r="O27" s="6">
        <v>45</v>
      </c>
      <c r="P27" s="7">
        <f>Table1[[#This Row],[Verluste '[Mw.']
(Anzahl)]]/Table1[[#This Row],[Pakete '[Mw.']
(Anzahl)]]</f>
        <v>1.2500910830252992E-6</v>
      </c>
      <c r="Q27" s="13" t="s">
        <v>55</v>
      </c>
      <c r="R27">
        <v>35997377</v>
      </c>
      <c r="S27" s="17">
        <f>Table1[[#This Row],[Pakete '[Mw.']
(Anzahl)]]/Table1[[#This Row],[Duration (s)]]</f>
        <v>5000.0048593865604</v>
      </c>
      <c r="T27" s="17">
        <f>IF(OR((Table1[[#This Row],[Datagram]]=80), (Table1[[#This Row],[Datagram]]=8900)), (Table1[[#This Row],[Pakete '[Mw.']
(UDP PpS)]]), Table1[[#This Row],[Pakete '[Mw.']
(UDP PpS)]] * 8)</f>
        <v>40000.038875092483</v>
      </c>
      <c r="U27" s="3">
        <f>((Table1[[#This Row],[Pakete '[Mw.']
(Anzahl)]]/Table1[[#This Row],[Duration (s)]])*Table1[[#This Row],[Datagram]]*8)/1000000</f>
        <v>2600.0025268810114</v>
      </c>
      <c r="V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2611.2025377660375</v>
      </c>
      <c r="W27">
        <v>0</v>
      </c>
      <c r="X27" t="s">
        <v>53</v>
      </c>
    </row>
    <row r="28" spans="1:24" x14ac:dyDescent="0.25">
      <c r="A28" s="15">
        <v>7139.9944830000004</v>
      </c>
      <c r="B28" t="s">
        <v>0</v>
      </c>
      <c r="C28" t="s">
        <v>59</v>
      </c>
      <c r="G28" s="1">
        <v>210000</v>
      </c>
      <c r="H28">
        <v>65000</v>
      </c>
      <c r="I28" t="s">
        <v>27</v>
      </c>
      <c r="J28">
        <v>1</v>
      </c>
      <c r="M28" t="s">
        <v>17</v>
      </c>
      <c r="N28" t="s">
        <v>18</v>
      </c>
      <c r="O28" s="6">
        <v>50</v>
      </c>
      <c r="P28" s="7">
        <f>Table1[[#This Row],[Verluste '[Mw.']
(Anzahl)]]/Table1[[#This Row],[Pakete '[Mw.']
(Anzahl)]]</f>
        <v>1.4705881920415238E-6</v>
      </c>
      <c r="Q28" s="13" t="s">
        <v>55</v>
      </c>
      <c r="R28">
        <v>34000001</v>
      </c>
      <c r="S28" s="17">
        <f>Table1[[#This Row],[Pakete '[Mw.']
(Anzahl)]]/Table1[[#This Row],[Duration (s)]]</f>
        <v>4761.908581435524</v>
      </c>
      <c r="T28" s="17">
        <f>IF(OR((Table1[[#This Row],[Datagram]]=80), (Table1[[#This Row],[Datagram]]=8900)), (Table1[[#This Row],[Pakete '[Mw.']
(UDP PpS)]]), Table1[[#This Row],[Pakete '[Mw.']
(UDP PpS)]] * 8)</f>
        <v>38095.268651484192</v>
      </c>
      <c r="U28" s="3">
        <f>((Table1[[#This Row],[Pakete '[Mw.']
(Anzahl)]]/Table1[[#This Row],[Duration (s)]])*Table1[[#This Row],[Datagram]]*8)/1000000</f>
        <v>2476.1924623464724</v>
      </c>
      <c r="V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2486.8591375688884</v>
      </c>
      <c r="W28">
        <v>7</v>
      </c>
      <c r="X28" t="s">
        <v>53</v>
      </c>
    </row>
    <row r="29" spans="1:24" x14ac:dyDescent="0.25">
      <c r="A29" s="15">
        <v>7199.151304</v>
      </c>
      <c r="B29" t="s">
        <v>0</v>
      </c>
      <c r="C29" t="s">
        <v>60</v>
      </c>
      <c r="G29">
        <v>220000</v>
      </c>
      <c r="H29">
        <v>65000</v>
      </c>
      <c r="I29" t="s">
        <v>27</v>
      </c>
      <c r="J29">
        <v>1</v>
      </c>
      <c r="M29" t="s">
        <v>17</v>
      </c>
      <c r="N29" t="s">
        <v>18</v>
      </c>
      <c r="O29" s="6">
        <v>25</v>
      </c>
      <c r="P29" s="7">
        <f>Table1[[#This Row],[Verluste '[Mw.']
(Anzahl)]]/Table1[[#This Row],[Pakete '[Mw.']
(Anzahl)]]</f>
        <v>7.639782425108359E-7</v>
      </c>
      <c r="Q29" s="13" t="s">
        <v>55</v>
      </c>
      <c r="R29">
        <v>32723445</v>
      </c>
      <c r="S29" s="17">
        <f>Table1[[#This Row],[Pakete '[Mw.']
(Anzahl)]]/Table1[[#This Row],[Duration (s)]]</f>
        <v>4545.458710086863</v>
      </c>
      <c r="T29" s="17">
        <f>IF(OR((Table1[[#This Row],[Datagram]]=80), (Table1[[#This Row],[Datagram]]=8900)), (Table1[[#This Row],[Pakete '[Mw.']
(UDP PpS)]]), Table1[[#This Row],[Pakete '[Mw.']
(UDP PpS)]] * 8)</f>
        <v>36363.669680694904</v>
      </c>
      <c r="U29" s="3">
        <f>((Table1[[#This Row],[Pakete '[Mw.']
(Anzahl)]]/Table1[[#This Row],[Duration (s)]])*Table1[[#This Row],[Datagram]]*8)/1000000</f>
        <v>2363.6385292451687</v>
      </c>
      <c r="V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2373.8203567557634</v>
      </c>
      <c r="W29">
        <v>0</v>
      </c>
      <c r="X29" t="s">
        <v>53</v>
      </c>
    </row>
    <row r="30" spans="1:24" x14ac:dyDescent="0.25">
      <c r="A30" s="15">
        <v>7199.072913</v>
      </c>
      <c r="B30" t="s">
        <v>0</v>
      </c>
      <c r="C30" t="s">
        <v>61</v>
      </c>
      <c r="G30">
        <v>230000</v>
      </c>
      <c r="H30">
        <v>65000</v>
      </c>
      <c r="I30" t="s">
        <v>27</v>
      </c>
      <c r="J30">
        <v>1</v>
      </c>
      <c r="M30" t="s">
        <v>17</v>
      </c>
      <c r="N30" t="s">
        <v>18</v>
      </c>
      <c r="O30" s="6">
        <v>19</v>
      </c>
      <c r="P30" s="7">
        <f>Table1[[#This Row],[Verluste '[Mw.']
(Anzahl)]]/Table1[[#This Row],[Pakete '[Mw.']
(Anzahl)]]</f>
        <v>6.0702227650350316E-7</v>
      </c>
      <c r="Q30" s="13" t="s">
        <v>55</v>
      </c>
      <c r="R30">
        <v>31300334</v>
      </c>
      <c r="S30" s="17">
        <f>Table1[[#This Row],[Pakete '[Mw.']
(Anzahl)]]/Table1[[#This Row],[Duration (s)]]</f>
        <v>4347.8284465598663</v>
      </c>
      <c r="T30" s="17">
        <f>IF(OR((Table1[[#This Row],[Datagram]]=80), (Table1[[#This Row],[Datagram]]=8900)), (Table1[[#This Row],[Pakete '[Mw.']
(UDP PpS)]]), Table1[[#This Row],[Pakete '[Mw.']
(UDP PpS)]] * 8)</f>
        <v>34782.62757247893</v>
      </c>
      <c r="U30" s="3">
        <f>((Table1[[#This Row],[Pakete '[Mw.']
(Anzahl)]]/Table1[[#This Row],[Duration (s)]])*Table1[[#This Row],[Datagram]]*8)/1000000</f>
        <v>2260.8707922111307</v>
      </c>
      <c r="V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2270.6099279314244</v>
      </c>
      <c r="W30">
        <v>0</v>
      </c>
      <c r="X30" t="s">
        <v>53</v>
      </c>
    </row>
    <row r="31" spans="1:24" x14ac:dyDescent="0.25">
      <c r="A31" s="21">
        <v>7199.0728829999998</v>
      </c>
      <c r="B31" s="19" t="s">
        <v>0</v>
      </c>
      <c r="C31" s="19" t="s">
        <v>62</v>
      </c>
      <c r="D31" s="19"/>
      <c r="E31" s="19"/>
      <c r="F31" s="19"/>
      <c r="G31" s="19">
        <v>240000</v>
      </c>
      <c r="H31" s="19">
        <v>65000</v>
      </c>
      <c r="I31" s="19" t="s">
        <v>27</v>
      </c>
      <c r="J31" s="19">
        <v>1</v>
      </c>
      <c r="K31" s="19"/>
      <c r="L31" s="19"/>
      <c r="M31" s="19" t="s">
        <v>17</v>
      </c>
      <c r="N31" s="19" t="s">
        <v>18</v>
      </c>
      <c r="O31" s="19">
        <v>0</v>
      </c>
      <c r="P31" s="20">
        <f>Table1[[#This Row],[Verluste '[Mw.']
(Anzahl)]]/Table1[[#This Row],[Pakete '[Mw.']
(Anzahl)]]</f>
        <v>0</v>
      </c>
      <c r="Q31" s="20"/>
      <c r="R31" s="19">
        <v>29996153</v>
      </c>
      <c r="S31" s="23">
        <f>Table1[[#This Row],[Pakete '[Mw.']
(Anzahl)]]/Table1[[#This Row],[Duration (s)]]</f>
        <v>4166.6688874387382</v>
      </c>
      <c r="T31" s="23">
        <f>IF(OR((Table1[[#This Row],[Datagram]]=80), (Table1[[#This Row],[Datagram]]=8900)), (Table1[[#This Row],[Pakete '[Mw.']
(UDP PpS)]]), Table1[[#This Row],[Pakete '[Mw.']
(UDP PpS)]] * 8)</f>
        <v>33333.351099509906</v>
      </c>
      <c r="U31" s="24">
        <f>((Table1[[#This Row],[Pakete '[Mw.']
(Anzahl)]]/Table1[[#This Row],[Duration (s)]])*Table1[[#This Row],[Datagram]]*8)/1000000</f>
        <v>2166.6678214681438</v>
      </c>
      <c r="V31" s="24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2176.0011597760067</v>
      </c>
      <c r="W31" s="19">
        <v>1</v>
      </c>
      <c r="X31" s="19" t="s">
        <v>53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2023-10-16T08:44:20Z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f4316f6a-7d21-4980-a2bb-2224299fb0be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