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E1\Documents\대학교\4학년 1학기\회귀분석실습1\실습\"/>
    </mc:Choice>
  </mc:AlternateContent>
  <xr:revisionPtr revIDLastSave="0" documentId="8_{E54693A4-CB23-48BB-B396-8F94DF06F4E8}" xr6:coauthVersionLast="44" xr6:coauthVersionMax="44" xr10:uidLastSave="{00000000-0000-0000-0000-000000000000}"/>
  <bookViews>
    <workbookView xWindow="8400" yWindow="3204" windowWidth="13644" windowHeight="8316"/>
  </bookViews>
  <sheets>
    <sheet name="data5_2 적합결여검정" sheetId="1" r:id="rId1"/>
  </sheets>
  <calcPr calcId="0"/>
</workbook>
</file>

<file path=xl/calcChain.xml><?xml version="1.0" encoding="utf-8"?>
<calcChain xmlns="http://schemas.openxmlformats.org/spreadsheetml/2006/main">
  <c r="E19" i="1" l="1"/>
  <c r="E18" i="1"/>
  <c r="H16" i="1"/>
  <c r="G16" i="1"/>
  <c r="E16" i="1"/>
  <c r="H14" i="1"/>
  <c r="G14" i="1"/>
  <c r="G4" i="1"/>
  <c r="G5" i="1"/>
  <c r="G6" i="1"/>
  <c r="G7" i="1"/>
  <c r="G8" i="1"/>
  <c r="G9" i="1"/>
  <c r="G10" i="1"/>
  <c r="G11" i="1"/>
  <c r="G12" i="1"/>
  <c r="G3" i="1"/>
  <c r="F12" i="1"/>
  <c r="F11" i="1"/>
  <c r="F10" i="1"/>
  <c r="F9" i="1"/>
  <c r="F8" i="1"/>
  <c r="F7" i="1"/>
  <c r="F6" i="1"/>
  <c r="F5" i="1"/>
  <c r="F4" i="1"/>
  <c r="F3" i="1"/>
  <c r="E14" i="1"/>
  <c r="E12" i="1"/>
  <c r="E4" i="1"/>
  <c r="E5" i="1"/>
  <c r="E6" i="1"/>
  <c r="E7" i="1"/>
  <c r="E8" i="1"/>
  <c r="E9" i="1"/>
  <c r="E10" i="1"/>
  <c r="E11" i="1"/>
  <c r="E3" i="1"/>
  <c r="D4" i="1"/>
  <c r="D5" i="1"/>
  <c r="D6" i="1"/>
  <c r="D7" i="1"/>
  <c r="D8" i="1"/>
  <c r="D9" i="1"/>
  <c r="D10" i="1"/>
  <c r="D11" i="1"/>
  <c r="D12" i="1"/>
  <c r="D3" i="1"/>
  <c r="G1" i="1"/>
  <c r="E1" i="1"/>
</calcChain>
</file>

<file path=xl/sharedStrings.xml><?xml version="1.0" encoding="utf-8"?>
<sst xmlns="http://schemas.openxmlformats.org/spreadsheetml/2006/main" count="20" uniqueCount="19">
  <si>
    <t>obs</t>
  </si>
  <si>
    <t>x</t>
  </si>
  <si>
    <t>y</t>
  </si>
  <si>
    <t>intercept</t>
    <phoneticPr fontId="18" type="noConversion"/>
  </si>
  <si>
    <t>slope</t>
    <phoneticPr fontId="18" type="noConversion"/>
  </si>
  <si>
    <t>H0:yhat</t>
    <phoneticPr fontId="18" type="noConversion"/>
  </si>
  <si>
    <t>H0:resid</t>
    <phoneticPr fontId="18" type="noConversion"/>
  </si>
  <si>
    <t>H0: SSE</t>
    <phoneticPr fontId="18" type="noConversion"/>
  </si>
  <si>
    <t>SSE</t>
    <phoneticPr fontId="18" type="noConversion"/>
  </si>
  <si>
    <t>H1</t>
    <phoneticPr fontId="18" type="noConversion"/>
  </si>
  <si>
    <t>H1:resid</t>
    <phoneticPr fontId="18" type="noConversion"/>
  </si>
  <si>
    <t>H1: SSE</t>
    <phoneticPr fontId="18" type="noConversion"/>
  </si>
  <si>
    <t>SSPE</t>
    <phoneticPr fontId="18" type="noConversion"/>
  </si>
  <si>
    <t>diff</t>
    <phoneticPr fontId="18" type="noConversion"/>
  </si>
  <si>
    <t>SSLF</t>
    <phoneticPr fontId="18" type="noConversion"/>
  </si>
  <si>
    <t>F</t>
    <phoneticPr fontId="18" type="noConversion"/>
  </si>
  <si>
    <t>df</t>
    <phoneticPr fontId="18" type="noConversion"/>
  </si>
  <si>
    <t>p-value</t>
    <phoneticPr fontId="18" type="noConversion"/>
  </si>
  <si>
    <t>level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</si>
</sst>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12</xdr:row>
      <xdr:rowOff>175260</xdr:rowOff>
    </xdr:from>
    <xdr:to>
      <xdr:col>1</xdr:col>
      <xdr:colOff>632460</xdr:colOff>
      <xdr:row>14</xdr:row>
      <xdr:rowOff>114300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1DF84C2-D154-402F-BAA9-E74BE5FCC3E2}"/>
                </a:ext>
              </a:extLst>
            </xdr:cNvPr>
            <xdr:cNvSpPr txBox="1"/>
          </xdr:nvSpPr>
          <xdr:spPr>
            <a:xfrm>
              <a:off x="182880" y="2827020"/>
              <a:ext cx="1120140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ko-KR" altLang="en-US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altLang="ko-KR" sz="1100" b="0" i="1">
                          <a:latin typeface="Cambria Math" panose="02040503050406030204" pitchFamily="18" charset="0"/>
                        </a:rPr>
                        <m:t>𝑦</m:t>
                      </m:r>
                    </m:e>
                  </m:acc>
                </m:oMath>
              </a14:m>
              <a:r>
                <a:rPr lang="en-US" altLang="ko-KR" sz="1100"/>
                <a:t>=-2.55+1.96x</a:t>
              </a:r>
              <a:endParaRPr lang="ko-KR" alt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1DF84C2-D154-402F-BAA9-E74BE5FCC3E2}"/>
                </a:ext>
              </a:extLst>
            </xdr:cNvPr>
            <xdr:cNvSpPr txBox="1"/>
          </xdr:nvSpPr>
          <xdr:spPr>
            <a:xfrm>
              <a:off x="182880" y="2827020"/>
              <a:ext cx="1120140" cy="3810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𝑦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r>
                <a:rPr lang="en-US" altLang="ko-KR" sz="1100"/>
                <a:t>=-2.55+1.96x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10" workbookViewId="0">
      <selection activeCell="B21" sqref="B21"/>
    </sheetView>
  </sheetViews>
  <sheetFormatPr defaultRowHeight="17.399999999999999" x14ac:dyDescent="0.4"/>
  <sheetData>
    <row r="1" spans="1:8" x14ac:dyDescent="0.4">
      <c r="D1" t="s">
        <v>3</v>
      </c>
      <c r="E1">
        <f>INTERCEPT(C3:C12,B3:B12)</f>
        <v>-2.5521327014217938</v>
      </c>
      <c r="F1" t="s">
        <v>4</v>
      </c>
      <c r="G1">
        <f>SLOPE(C3:C12,B3:B12)</f>
        <v>1.9597156398104261</v>
      </c>
    </row>
    <row r="2" spans="1:8" x14ac:dyDescent="0.4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9</v>
      </c>
      <c r="G2" t="s">
        <v>10</v>
      </c>
    </row>
    <row r="3" spans="1:8" x14ac:dyDescent="0.4">
      <c r="A3">
        <v>7</v>
      </c>
      <c r="B3">
        <v>9</v>
      </c>
      <c r="C3">
        <v>16</v>
      </c>
      <c r="D3">
        <f>$E$1+$G$1*B3</f>
        <v>15.085308056872041</v>
      </c>
      <c r="E3">
        <f>C3-D3</f>
        <v>0.91469194312795921</v>
      </c>
      <c r="F3">
        <f>AVERAGE(C3:C4)</f>
        <v>16.5</v>
      </c>
      <c r="G3">
        <f>C3-F3</f>
        <v>-0.5</v>
      </c>
      <c r="H3">
        <v>1</v>
      </c>
    </row>
    <row r="4" spans="1:8" x14ac:dyDescent="0.4">
      <c r="A4">
        <v>9</v>
      </c>
      <c r="B4">
        <v>9</v>
      </c>
      <c r="C4">
        <v>17</v>
      </c>
      <c r="D4">
        <f t="shared" ref="D4:D12" si="0">$E$1+$G$1*B4</f>
        <v>15.085308056872041</v>
      </c>
      <c r="E4">
        <f t="shared" ref="E4:E12" si="1">C4-D4</f>
        <v>1.9146919431279592</v>
      </c>
      <c r="F4">
        <f>F3</f>
        <v>16.5</v>
      </c>
      <c r="G4">
        <f t="shared" ref="G4:G12" si="2">C4-F4</f>
        <v>0.5</v>
      </c>
    </row>
    <row r="5" spans="1:8" x14ac:dyDescent="0.4">
      <c r="A5">
        <v>2</v>
      </c>
      <c r="B5">
        <v>12</v>
      </c>
      <c r="C5">
        <v>18</v>
      </c>
      <c r="D5">
        <f t="shared" si="0"/>
        <v>20.964454976303319</v>
      </c>
      <c r="E5">
        <f t="shared" si="1"/>
        <v>-2.964454976303319</v>
      </c>
      <c r="F5">
        <f>AVERAGE(C5:C6)</f>
        <v>19</v>
      </c>
      <c r="G5">
        <f t="shared" si="2"/>
        <v>-1</v>
      </c>
      <c r="H5">
        <v>1</v>
      </c>
    </row>
    <row r="6" spans="1:8" x14ac:dyDescent="0.4">
      <c r="A6">
        <v>3</v>
      </c>
      <c r="B6">
        <v>12</v>
      </c>
      <c r="C6">
        <v>20</v>
      </c>
      <c r="D6">
        <f t="shared" si="0"/>
        <v>20.964454976303319</v>
      </c>
      <c r="E6">
        <f t="shared" si="1"/>
        <v>-0.964454976303319</v>
      </c>
      <c r="F6">
        <f>F5</f>
        <v>19</v>
      </c>
      <c r="G6">
        <f t="shared" si="2"/>
        <v>1</v>
      </c>
    </row>
    <row r="7" spans="1:8" x14ac:dyDescent="0.4">
      <c r="A7">
        <v>5</v>
      </c>
      <c r="B7">
        <v>14</v>
      </c>
      <c r="C7">
        <v>24</v>
      </c>
      <c r="D7">
        <f t="shared" si="0"/>
        <v>24.883886255924171</v>
      </c>
      <c r="E7">
        <f t="shared" si="1"/>
        <v>-0.88388625592417114</v>
      </c>
      <c r="F7">
        <f>AVERAGE(C7:C8)</f>
        <v>23.5</v>
      </c>
      <c r="G7">
        <f t="shared" si="2"/>
        <v>0.5</v>
      </c>
      <c r="H7">
        <v>1</v>
      </c>
    </row>
    <row r="8" spans="1:8" x14ac:dyDescent="0.4">
      <c r="A8">
        <v>6</v>
      </c>
      <c r="B8">
        <v>14</v>
      </c>
      <c r="C8">
        <v>23</v>
      </c>
      <c r="D8">
        <f t="shared" si="0"/>
        <v>24.883886255924171</v>
      </c>
      <c r="E8">
        <f t="shared" si="1"/>
        <v>-1.8838862559241711</v>
      </c>
      <c r="F8">
        <f>F7</f>
        <v>23.5</v>
      </c>
      <c r="G8">
        <f t="shared" si="2"/>
        <v>-0.5</v>
      </c>
    </row>
    <row r="9" spans="1:8" x14ac:dyDescent="0.4">
      <c r="A9">
        <v>1</v>
      </c>
      <c r="B9">
        <v>16</v>
      </c>
      <c r="C9">
        <v>32</v>
      </c>
      <c r="D9">
        <f t="shared" si="0"/>
        <v>28.803317535545023</v>
      </c>
      <c r="E9">
        <f t="shared" si="1"/>
        <v>3.1966824644549767</v>
      </c>
      <c r="F9">
        <f>AVERAGE(C9:C11)</f>
        <v>30.333333333333332</v>
      </c>
      <c r="G9">
        <f t="shared" si="2"/>
        <v>1.6666666666666679</v>
      </c>
      <c r="H9">
        <v>2</v>
      </c>
    </row>
    <row r="10" spans="1:8" x14ac:dyDescent="0.4">
      <c r="A10">
        <v>4</v>
      </c>
      <c r="B10">
        <v>16</v>
      </c>
      <c r="C10">
        <v>30</v>
      </c>
      <c r="D10">
        <f t="shared" si="0"/>
        <v>28.803317535545023</v>
      </c>
      <c r="E10">
        <f t="shared" si="1"/>
        <v>1.1966824644549767</v>
      </c>
      <c r="F10">
        <f>F9</f>
        <v>30.333333333333332</v>
      </c>
      <c r="G10">
        <f t="shared" si="2"/>
        <v>-0.33333333333333215</v>
      </c>
    </row>
    <row r="11" spans="1:8" x14ac:dyDescent="0.4">
      <c r="A11">
        <v>8</v>
      </c>
      <c r="B11">
        <v>16</v>
      </c>
      <c r="C11">
        <v>29</v>
      </c>
      <c r="D11">
        <f t="shared" si="0"/>
        <v>28.803317535545023</v>
      </c>
      <c r="E11">
        <f t="shared" si="1"/>
        <v>0.19668246445497672</v>
      </c>
      <c r="F11">
        <f>F10</f>
        <v>30.333333333333332</v>
      </c>
      <c r="G11">
        <f t="shared" si="2"/>
        <v>-1.3333333333333321</v>
      </c>
    </row>
    <row r="12" spans="1:8" x14ac:dyDescent="0.4">
      <c r="A12">
        <v>10</v>
      </c>
      <c r="B12">
        <v>18</v>
      </c>
      <c r="C12">
        <v>32</v>
      </c>
      <c r="D12">
        <f t="shared" si="0"/>
        <v>32.722748815165872</v>
      </c>
      <c r="E12">
        <f t="shared" si="1"/>
        <v>-0.72274881516587186</v>
      </c>
      <c r="F12">
        <f>C12</f>
        <v>32</v>
      </c>
      <c r="G12">
        <f t="shared" si="2"/>
        <v>0</v>
      </c>
      <c r="H12">
        <v>0</v>
      </c>
    </row>
    <row r="13" spans="1:8" x14ac:dyDescent="0.4">
      <c r="E13" t="s">
        <v>7</v>
      </c>
      <c r="G13" t="s">
        <v>11</v>
      </c>
      <c r="H13" t="s">
        <v>13</v>
      </c>
    </row>
    <row r="14" spans="1:8" x14ac:dyDescent="0.4">
      <c r="D14" t="s">
        <v>8</v>
      </c>
      <c r="E14">
        <f>SUMSQ(E3:E12)</f>
        <v>30.763033175355446</v>
      </c>
      <c r="G14">
        <f>SUMSQ(G3:G12)</f>
        <v>7.6666666666666679</v>
      </c>
      <c r="H14">
        <f>E14-G14</f>
        <v>23.096366508688778</v>
      </c>
    </row>
    <row r="15" spans="1:8" x14ac:dyDescent="0.4">
      <c r="E15" t="s">
        <v>8</v>
      </c>
      <c r="G15" t="s">
        <v>12</v>
      </c>
      <c r="H15" t="s">
        <v>14</v>
      </c>
    </row>
    <row r="16" spans="1:8" x14ac:dyDescent="0.4">
      <c r="D16" t="s">
        <v>16</v>
      </c>
      <c r="E16">
        <f>10-2</f>
        <v>8</v>
      </c>
      <c r="G16">
        <f>SUM(H3:H12)</f>
        <v>5</v>
      </c>
      <c r="H16">
        <f>E16-G16</f>
        <v>3</v>
      </c>
    </row>
    <row r="18" spans="4:7" x14ac:dyDescent="0.4">
      <c r="D18" t="s">
        <v>15</v>
      </c>
      <c r="E18">
        <f>(H14/H16)/(G14/G16)</f>
        <v>5.0209492410192986</v>
      </c>
    </row>
    <row r="19" spans="4:7" x14ac:dyDescent="0.4">
      <c r="D19" t="s">
        <v>17</v>
      </c>
      <c r="E19">
        <f>_xlfn.F.DIST.RT(E18,H16,G16)</f>
        <v>5.7238021848751139E-2</v>
      </c>
      <c r="F19" t="s">
        <v>18</v>
      </c>
      <c r="G19">
        <v>0.05</v>
      </c>
    </row>
  </sheetData>
  <sortState xmlns:xlrd2="http://schemas.microsoft.com/office/spreadsheetml/2017/richdata2" ref="A3:C12">
    <sortCondition ref="B3:B1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data5_2 적합결여검정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2020-05-13T01:02:15Z</dcterms:created>
  <dcterms:modified xsi:type="dcterms:W3CDTF">2020-05-13T01:02:15Z</dcterms:modified>
</cp:coreProperties>
</file>