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E1\Documents\대학교\4학년 1학기\범주형자료분석\실습\"/>
    </mc:Choice>
  </mc:AlternateContent>
  <xr:revisionPtr revIDLastSave="0" documentId="13_ncr:1_{56D02A3A-4C1D-4553-B715-2E449E76F6B8}" xr6:coauthVersionLast="44" xr6:coauthVersionMax="44" xr10:uidLastSave="{00000000-0000-0000-0000-000000000000}"/>
  <bookViews>
    <workbookView xWindow="-108" yWindow="-108" windowWidth="23256" windowHeight="12576" activeTab="2" xr2:uid="{8ACFDCD3-6A37-4405-8AB9-620EF01F675E}"/>
  </bookViews>
  <sheets>
    <sheet name="독립성 검정" sheetId="1" r:id="rId1"/>
    <sheet name="과제-아스피린" sheetId="2" r:id="rId2"/>
    <sheet name="과제-정당지지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3" l="1"/>
  <c r="H12" i="3"/>
  <c r="H10" i="3"/>
  <c r="I7" i="3"/>
  <c r="I8" i="3"/>
  <c r="H7" i="3"/>
  <c r="H8" i="3"/>
  <c r="G8" i="3"/>
  <c r="G7" i="3"/>
  <c r="C20" i="3"/>
  <c r="B19" i="3"/>
  <c r="B18" i="3"/>
  <c r="C15" i="3"/>
  <c r="D15" i="3"/>
  <c r="C16" i="3"/>
  <c r="D16" i="3"/>
  <c r="B16" i="3"/>
  <c r="B15" i="3"/>
  <c r="C11" i="3"/>
  <c r="D11" i="3"/>
  <c r="C12" i="3"/>
  <c r="D12" i="3"/>
  <c r="B12" i="3"/>
  <c r="B11" i="3"/>
  <c r="D8" i="3"/>
  <c r="E4" i="3"/>
  <c r="C8" i="3" s="1"/>
  <c r="D7" i="3"/>
  <c r="B8" i="3"/>
  <c r="B8" i="2"/>
  <c r="E3" i="3"/>
  <c r="E2" i="3"/>
  <c r="C4" i="3"/>
  <c r="D4" i="3"/>
  <c r="B4" i="3"/>
  <c r="G13" i="2"/>
  <c r="I12" i="1"/>
  <c r="G11" i="2"/>
  <c r="H10" i="1"/>
  <c r="H9" i="2"/>
  <c r="H8" i="2"/>
  <c r="G9" i="2"/>
  <c r="G8" i="2"/>
  <c r="C21" i="2"/>
  <c r="C20" i="1"/>
  <c r="B21" i="2"/>
  <c r="B20" i="1"/>
  <c r="B18" i="1"/>
  <c r="B19" i="2"/>
  <c r="C16" i="2"/>
  <c r="B17" i="2"/>
  <c r="B16" i="2"/>
  <c r="C17" i="2"/>
  <c r="H7" i="1"/>
  <c r="B15" i="1"/>
  <c r="C12" i="2"/>
  <c r="C13" i="2"/>
  <c r="B13" i="2"/>
  <c r="B12" i="2"/>
  <c r="B11" i="1"/>
  <c r="C9" i="2"/>
  <c r="C8" i="2"/>
  <c r="B9" i="2"/>
  <c r="B7" i="1"/>
  <c r="D5" i="2"/>
  <c r="C5" i="2"/>
  <c r="B5" i="2"/>
  <c r="D4" i="2"/>
  <c r="D3" i="2"/>
  <c r="B7" i="3" l="1"/>
  <c r="C7" i="3"/>
  <c r="L1" i="1"/>
  <c r="H11" i="1"/>
  <c r="I7" i="1"/>
  <c r="J7" i="1"/>
  <c r="I8" i="1"/>
  <c r="J8" i="1"/>
  <c r="H8" i="1"/>
  <c r="B19" i="1"/>
  <c r="D16" i="1"/>
  <c r="B16" i="1"/>
  <c r="C15" i="1"/>
  <c r="D15" i="1"/>
  <c r="D12" i="1"/>
  <c r="C12" i="1"/>
  <c r="C16" i="1" s="1"/>
  <c r="B12" i="1"/>
  <c r="C11" i="1"/>
  <c r="D11" i="1"/>
  <c r="D8" i="1"/>
  <c r="C8" i="1"/>
  <c r="B8" i="1"/>
  <c r="D7" i="1"/>
  <c r="C7" i="1"/>
  <c r="E4" i="1"/>
  <c r="C4" i="1"/>
  <c r="D4" i="1"/>
  <c r="B4" i="1"/>
  <c r="E3" i="1"/>
  <c r="E2" i="1"/>
</calcChain>
</file>

<file path=xl/sharedStrings.xml><?xml version="1.0" encoding="utf-8"?>
<sst xmlns="http://schemas.openxmlformats.org/spreadsheetml/2006/main" count="57" uniqueCount="22">
  <si>
    <t>남</t>
    <phoneticPr fontId="1" type="noConversion"/>
  </si>
  <si>
    <t>여</t>
    <phoneticPr fontId="1" type="noConversion"/>
  </si>
  <si>
    <t>관측도수</t>
    <phoneticPr fontId="1" type="noConversion"/>
  </si>
  <si>
    <t>기대도수</t>
    <phoneticPr fontId="1" type="noConversion"/>
  </si>
  <si>
    <t>잔차</t>
    <phoneticPr fontId="1" type="noConversion"/>
  </si>
  <si>
    <t>chi-sq</t>
    <phoneticPr fontId="1" type="noConversion"/>
  </si>
  <si>
    <t>df</t>
    <phoneticPr fontId="1" type="noConversion"/>
  </si>
  <si>
    <t>LRT</t>
    <phoneticPr fontId="1" type="noConversion"/>
  </si>
  <si>
    <t xml:space="preserve"> </t>
    <phoneticPr fontId="1" type="noConversion"/>
  </si>
  <si>
    <t>처리</t>
    <phoneticPr fontId="1" type="noConversion"/>
  </si>
  <si>
    <t>예</t>
    <phoneticPr fontId="1" type="noConversion"/>
  </si>
  <si>
    <t>아니요</t>
    <phoneticPr fontId="1" type="noConversion"/>
  </si>
  <si>
    <t>심근경색</t>
    <phoneticPr fontId="1" type="noConversion"/>
  </si>
  <si>
    <t>위약</t>
    <phoneticPr fontId="1" type="noConversion"/>
  </si>
  <si>
    <t>아스피린</t>
    <phoneticPr fontId="1" type="noConversion"/>
  </si>
  <si>
    <t>아니오</t>
    <phoneticPr fontId="1" type="noConversion"/>
  </si>
  <si>
    <t>민주당</t>
    <phoneticPr fontId="1" type="noConversion"/>
  </si>
  <si>
    <t>무소속</t>
    <phoneticPr fontId="1" type="noConversion"/>
  </si>
  <si>
    <t>공화당</t>
    <phoneticPr fontId="1" type="noConversion"/>
  </si>
  <si>
    <t>여성</t>
    <phoneticPr fontId="1" type="noConversion"/>
  </si>
  <si>
    <t>남성</t>
    <phoneticPr fontId="1" type="noConversion"/>
  </si>
  <si>
    <t>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</si>
</sst>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7B52-3C59-43E8-AD77-8AB58AF84511}">
  <dimension ref="A1:L20"/>
  <sheetViews>
    <sheetView topLeftCell="A5" workbookViewId="0">
      <selection activeCell="I12" sqref="I12"/>
    </sheetView>
  </sheetViews>
  <sheetFormatPr defaultRowHeight="17.399999999999999" x14ac:dyDescent="0.4"/>
  <sheetData>
    <row r="1" spans="1:12" x14ac:dyDescent="0.4">
      <c r="A1" t="s">
        <v>2</v>
      </c>
      <c r="B1">
        <v>1</v>
      </c>
      <c r="C1">
        <v>2</v>
      </c>
      <c r="D1">
        <v>3</v>
      </c>
      <c r="L1">
        <f>_xlfn.CHISQ.TEST(B2:D3,B7:D8)</f>
        <v>0.20035986563286096</v>
      </c>
    </row>
    <row r="2" spans="1:12" x14ac:dyDescent="0.4">
      <c r="A2" t="s">
        <v>0</v>
      </c>
      <c r="B2">
        <v>378</v>
      </c>
      <c r="C2">
        <v>237</v>
      </c>
      <c r="D2">
        <v>26</v>
      </c>
      <c r="E2">
        <f>SUM(B2:D2)</f>
        <v>641</v>
      </c>
    </row>
    <row r="3" spans="1:12" x14ac:dyDescent="0.4">
      <c r="A3" t="s">
        <v>1</v>
      </c>
      <c r="B3">
        <v>388</v>
      </c>
      <c r="C3">
        <v>196</v>
      </c>
      <c r="D3">
        <v>25</v>
      </c>
      <c r="E3">
        <f>SUM(B3:D3)</f>
        <v>609</v>
      </c>
    </row>
    <row r="4" spans="1:12" x14ac:dyDescent="0.4">
      <c r="B4">
        <f>SUM(B2:B3)</f>
        <v>766</v>
      </c>
      <c r="C4">
        <f t="shared" ref="C4:E4" si="0">SUM(C2:C3)</f>
        <v>433</v>
      </c>
      <c r="D4">
        <f t="shared" si="0"/>
        <v>51</v>
      </c>
      <c r="E4">
        <f t="shared" si="0"/>
        <v>1250</v>
      </c>
    </row>
    <row r="6" spans="1:12" x14ac:dyDescent="0.4">
      <c r="A6" t="s">
        <v>3</v>
      </c>
      <c r="B6">
        <v>1</v>
      </c>
      <c r="C6">
        <v>2</v>
      </c>
      <c r="D6">
        <v>3</v>
      </c>
    </row>
    <row r="7" spans="1:12" x14ac:dyDescent="0.4">
      <c r="A7" t="s">
        <v>0</v>
      </c>
      <c r="B7">
        <f>E2*B4/$E$4</f>
        <v>392.8048</v>
      </c>
      <c r="C7">
        <f>E2*C4/E4</f>
        <v>222.04239999999999</v>
      </c>
      <c r="D7">
        <f>E2*D4/E4</f>
        <v>26.152799999999999</v>
      </c>
      <c r="H7">
        <f>B2*LN(B2/B7)</f>
        <v>-14.522231081733565</v>
      </c>
      <c r="I7">
        <f t="shared" ref="I7:J7" si="1">C2*LN(C2/C7)</f>
        <v>15.450453402471423</v>
      </c>
      <c r="J7">
        <f t="shared" si="1"/>
        <v>-0.15235275450633975</v>
      </c>
    </row>
    <row r="8" spans="1:12" x14ac:dyDescent="0.4">
      <c r="A8" t="s">
        <v>1</v>
      </c>
      <c r="B8">
        <f>B4*E3/E4</f>
        <v>373.1952</v>
      </c>
      <c r="C8">
        <f>E3*C4/E4</f>
        <v>210.95760000000001</v>
      </c>
      <c r="D8">
        <f>E3*D4/E4</f>
        <v>24.847200000000001</v>
      </c>
      <c r="H8">
        <f>B3*LN(B3/B8)</f>
        <v>15.094648198023208</v>
      </c>
      <c r="I8">
        <f t="shared" ref="I8:J8" si="2">C3*LN(C3/C8)</f>
        <v>-14.414331212362482</v>
      </c>
      <c r="J8">
        <f t="shared" si="2"/>
        <v>0.15326886825811945</v>
      </c>
    </row>
    <row r="10" spans="1:12" x14ac:dyDescent="0.4">
      <c r="A10" t="s">
        <v>4</v>
      </c>
      <c r="B10">
        <v>1</v>
      </c>
      <c r="C10">
        <v>2</v>
      </c>
      <c r="D10">
        <v>3</v>
      </c>
      <c r="G10" t="s">
        <v>7</v>
      </c>
      <c r="H10">
        <f>2*SUM(H7:J8)</f>
        <v>3.2189108403007243</v>
      </c>
    </row>
    <row r="11" spans="1:12" x14ac:dyDescent="0.4">
      <c r="A11" t="s">
        <v>0</v>
      </c>
      <c r="B11">
        <f>B2-B7</f>
        <v>-14.8048</v>
      </c>
      <c r="C11">
        <f t="shared" ref="C11:D11" si="3">C2-C7</f>
        <v>14.957600000000014</v>
      </c>
      <c r="D11">
        <f t="shared" si="3"/>
        <v>-0.15279999999999916</v>
      </c>
      <c r="E11">
        <v>0</v>
      </c>
      <c r="G11" t="s">
        <v>6</v>
      </c>
      <c r="H11">
        <f>(2-1)*(3-1)</f>
        <v>2</v>
      </c>
    </row>
    <row r="12" spans="1:12" x14ac:dyDescent="0.4">
      <c r="A12" t="s">
        <v>1</v>
      </c>
      <c r="B12">
        <f>B3-B8</f>
        <v>14.8048</v>
      </c>
      <c r="C12">
        <f t="shared" ref="C12" si="4">C3-C8</f>
        <v>-14.957600000000014</v>
      </c>
      <c r="D12">
        <f>D3-D8</f>
        <v>0.15279999999999916</v>
      </c>
      <c r="E12">
        <v>0</v>
      </c>
      <c r="H12">
        <v>5.99</v>
      </c>
      <c r="I12">
        <f>_xlfn.CHISQ.DIST.RT(H10,H11)</f>
        <v>0.19999649848739948</v>
      </c>
    </row>
    <row r="13" spans="1:12" x14ac:dyDescent="0.4">
      <c r="B13">
        <v>0</v>
      </c>
      <c r="C13">
        <v>0</v>
      </c>
      <c r="D13">
        <v>0</v>
      </c>
    </row>
    <row r="15" spans="1:12" x14ac:dyDescent="0.4">
      <c r="B15">
        <f>B11^2/B7</f>
        <v>0.55799242534714444</v>
      </c>
      <c r="C15">
        <f t="shared" ref="C15:D15" si="5">C11^2/C7</f>
        <v>1.0075994393863532</v>
      </c>
      <c r="D15">
        <f t="shared" si="5"/>
        <v>8.9274723930132685E-4</v>
      </c>
    </row>
    <row r="16" spans="1:12" x14ac:dyDescent="0.4">
      <c r="B16">
        <f>B12^2/B8</f>
        <v>0.58731222438016351</v>
      </c>
      <c r="C16">
        <f t="shared" ref="C16:D16" si="6">C12^2/C8</f>
        <v>1.0605439091078035</v>
      </c>
      <c r="D16">
        <f t="shared" si="6"/>
        <v>9.3965678225312065E-4</v>
      </c>
    </row>
    <row r="18" spans="1:3" x14ac:dyDescent="0.4">
      <c r="A18" t="s">
        <v>5</v>
      </c>
      <c r="B18">
        <f>SUM(B15:D16)</f>
        <v>3.2152804022430193</v>
      </c>
    </row>
    <row r="19" spans="1:3" x14ac:dyDescent="0.4">
      <c r="A19" t="s">
        <v>6</v>
      </c>
      <c r="B19">
        <f>(2-1)*(3-1)</f>
        <v>2</v>
      </c>
    </row>
    <row r="20" spans="1:3" x14ac:dyDescent="0.4">
      <c r="B20">
        <f>_xlfn.CHISQ.INV.RT(0.05,B19)</f>
        <v>5.9914645471079817</v>
      </c>
      <c r="C20">
        <f>_xlfn.CHISQ.DIST.RT(B18,B19)</f>
        <v>0.20035986563286096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A294E-EBEB-494E-A7B3-8E3E9CE18762}">
  <dimension ref="A1:H21"/>
  <sheetViews>
    <sheetView workbookViewId="0">
      <selection activeCell="C21" sqref="C21"/>
    </sheetView>
  </sheetViews>
  <sheetFormatPr defaultRowHeight="17.399999999999999" x14ac:dyDescent="0.4"/>
  <cols>
    <col min="3" max="3" width="11.69921875" bestFit="1" customWidth="1"/>
    <col min="7" max="7" width="11.69921875" bestFit="1" customWidth="1"/>
  </cols>
  <sheetData>
    <row r="1" spans="1:8" x14ac:dyDescent="0.4">
      <c r="A1" t="s">
        <v>2</v>
      </c>
      <c r="B1" s="1" t="s">
        <v>12</v>
      </c>
      <c r="C1" s="1"/>
    </row>
    <row r="2" spans="1:8" x14ac:dyDescent="0.4">
      <c r="A2" t="s">
        <v>9</v>
      </c>
      <c r="B2" t="s">
        <v>10</v>
      </c>
      <c r="C2" t="s">
        <v>11</v>
      </c>
    </row>
    <row r="3" spans="1:8" x14ac:dyDescent="0.4">
      <c r="A3" t="s">
        <v>13</v>
      </c>
      <c r="B3">
        <v>189</v>
      </c>
      <c r="C3">
        <v>10845</v>
      </c>
      <c r="D3">
        <f>SUM(B3:C3)</f>
        <v>11034</v>
      </c>
    </row>
    <row r="4" spans="1:8" x14ac:dyDescent="0.4">
      <c r="A4" t="s">
        <v>14</v>
      </c>
      <c r="B4">
        <v>104</v>
      </c>
      <c r="C4">
        <v>10933</v>
      </c>
      <c r="D4">
        <f>SUM(B4:C4)</f>
        <v>11037</v>
      </c>
    </row>
    <row r="5" spans="1:8" x14ac:dyDescent="0.4">
      <c r="B5">
        <f>SUM(B3:B4)</f>
        <v>293</v>
      </c>
      <c r="C5">
        <f>SUM(C3:C4)</f>
        <v>21778</v>
      </c>
      <c r="D5">
        <f>SUM(D3:D4)</f>
        <v>22071</v>
      </c>
    </row>
    <row r="7" spans="1:8" x14ac:dyDescent="0.4">
      <c r="A7" t="s">
        <v>3</v>
      </c>
      <c r="B7" t="s">
        <v>10</v>
      </c>
      <c r="C7" t="s">
        <v>15</v>
      </c>
    </row>
    <row r="8" spans="1:8" x14ac:dyDescent="0.4">
      <c r="A8" t="s">
        <v>13</v>
      </c>
      <c r="B8">
        <f>B5*D3/D5</f>
        <v>146.48008699198041</v>
      </c>
      <c r="C8">
        <f>D3*C5/D5</f>
        <v>10887.51991300802</v>
      </c>
      <c r="G8">
        <f>B3*LN(B3/B8)</f>
        <v>48.168071433198328</v>
      </c>
      <c r="H8">
        <f>C3*LN(C3/C8)</f>
        <v>-42.436776481428829</v>
      </c>
    </row>
    <row r="9" spans="1:8" x14ac:dyDescent="0.4">
      <c r="A9" t="s">
        <v>14</v>
      </c>
      <c r="B9">
        <f>B5*D4/D5</f>
        <v>146.51991300801959</v>
      </c>
      <c r="C9">
        <f>D4*C5/D5</f>
        <v>10890.48008699198</v>
      </c>
      <c r="G9">
        <f>B4*LN(B4/B9)</f>
        <v>-35.648126285013291</v>
      </c>
      <c r="H9">
        <f>C4*LN(C4/C9)</f>
        <v>42.60281085280549</v>
      </c>
    </row>
    <row r="11" spans="1:8" x14ac:dyDescent="0.4">
      <c r="A11" t="s">
        <v>4</v>
      </c>
      <c r="B11" t="s">
        <v>10</v>
      </c>
      <c r="C11" t="s">
        <v>15</v>
      </c>
      <c r="F11" t="s">
        <v>7</v>
      </c>
      <c r="G11">
        <f>2*SUM(G8:H9)</f>
        <v>25.371959039123396</v>
      </c>
    </row>
    <row r="12" spans="1:8" x14ac:dyDescent="0.4">
      <c r="A12" t="s">
        <v>13</v>
      </c>
      <c r="B12">
        <f>B3-B8</f>
        <v>42.519913008019586</v>
      </c>
      <c r="C12">
        <f>C3-C8</f>
        <v>-42.519913008020012</v>
      </c>
      <c r="D12">
        <v>0</v>
      </c>
      <c r="F12" t="s">
        <v>6</v>
      </c>
      <c r="G12">
        <v>1</v>
      </c>
    </row>
    <row r="13" spans="1:8" x14ac:dyDescent="0.4">
      <c r="A13" t="s">
        <v>14</v>
      </c>
      <c r="B13">
        <f>B4-B9</f>
        <v>-42.519913008019586</v>
      </c>
      <c r="C13">
        <f>C4-C9</f>
        <v>42.519913008020012</v>
      </c>
      <c r="D13">
        <v>0</v>
      </c>
      <c r="G13">
        <f>_xlfn.CHISQ.DIST.RT(G11,G12)</f>
        <v>4.7274016040714098E-7</v>
      </c>
    </row>
    <row r="14" spans="1:8" x14ac:dyDescent="0.4">
      <c r="B14">
        <v>0</v>
      </c>
      <c r="C14">
        <v>0</v>
      </c>
    </row>
    <row r="16" spans="1:8" x14ac:dyDescent="0.4">
      <c r="B16">
        <f>B12^2/B8</f>
        <v>12.342585530472382</v>
      </c>
      <c r="C16">
        <f>C12^2/C8</f>
        <v>0.16605645883131967</v>
      </c>
      <c r="D16" t="s">
        <v>8</v>
      </c>
    </row>
    <row r="17" spans="1:3" x14ac:dyDescent="0.4">
      <c r="B17">
        <f>B13^2/B9</f>
        <v>12.339230655362167</v>
      </c>
      <c r="C17">
        <f>C13^2/C9</f>
        <v>0.16601132252829404</v>
      </c>
    </row>
    <row r="19" spans="1:3" x14ac:dyDescent="0.4">
      <c r="A19" t="s">
        <v>5</v>
      </c>
      <c r="B19">
        <f>SUM(B16:C17)</f>
        <v>25.013883967194165</v>
      </c>
    </row>
    <row r="20" spans="1:3" x14ac:dyDescent="0.4">
      <c r="A20" t="s">
        <v>6</v>
      </c>
      <c r="B20">
        <v>1</v>
      </c>
    </row>
    <row r="21" spans="1:3" x14ac:dyDescent="0.4">
      <c r="B21">
        <f>_xlfn.CHISQ.INV.RT(0.05,B20)</f>
        <v>3.8414588206941236</v>
      </c>
      <c r="C21">
        <f>_xlfn.CHISQ.DIST.RT(B19,B20)</f>
        <v>5.6918969737407843E-7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B624-4A98-4530-83BC-509DDCB56982}">
  <dimension ref="A1:I20"/>
  <sheetViews>
    <sheetView tabSelected="1" workbookViewId="0">
      <selection activeCell="H16" sqref="H16"/>
    </sheetView>
  </sheetViews>
  <sheetFormatPr defaultRowHeight="17.399999999999999" x14ac:dyDescent="0.4"/>
  <sheetData>
    <row r="1" spans="1:9" x14ac:dyDescent="0.4">
      <c r="A1" t="s">
        <v>2</v>
      </c>
      <c r="B1" t="s">
        <v>16</v>
      </c>
      <c r="C1" t="s">
        <v>17</v>
      </c>
      <c r="D1" t="s">
        <v>18</v>
      </c>
    </row>
    <row r="2" spans="1:9" x14ac:dyDescent="0.4">
      <c r="A2" t="s">
        <v>19</v>
      </c>
      <c r="B2">
        <v>495</v>
      </c>
      <c r="C2">
        <v>272</v>
      </c>
      <c r="D2">
        <v>590</v>
      </c>
      <c r="E2">
        <f>SUM(B2:D2)</f>
        <v>1357</v>
      </c>
    </row>
    <row r="3" spans="1:9" x14ac:dyDescent="0.4">
      <c r="A3" t="s">
        <v>20</v>
      </c>
      <c r="B3">
        <v>330</v>
      </c>
      <c r="C3">
        <v>265</v>
      </c>
      <c r="D3">
        <v>498</v>
      </c>
      <c r="E3">
        <f t="shared" ref="E3:E4" si="0">SUM(B3:D3)</f>
        <v>1093</v>
      </c>
    </row>
    <row r="4" spans="1:9" x14ac:dyDescent="0.4">
      <c r="B4">
        <f>SUM(B2:B3)</f>
        <v>825</v>
      </c>
      <c r="C4">
        <f t="shared" ref="C4:D4" si="1">SUM(C2:C3)</f>
        <v>537</v>
      </c>
      <c r="D4">
        <f t="shared" si="1"/>
        <v>1088</v>
      </c>
      <c r="E4">
        <f t="shared" si="0"/>
        <v>2450</v>
      </c>
    </row>
    <row r="6" spans="1:9" x14ac:dyDescent="0.4">
      <c r="A6" t="s">
        <v>3</v>
      </c>
      <c r="B6" t="s">
        <v>16</v>
      </c>
      <c r="C6" t="s">
        <v>17</v>
      </c>
      <c r="D6" t="s">
        <v>18</v>
      </c>
    </row>
    <row r="7" spans="1:9" x14ac:dyDescent="0.4">
      <c r="A7" t="s">
        <v>19</v>
      </c>
      <c r="B7">
        <f>E2*B4/E4</f>
        <v>456.94897959183675</v>
      </c>
      <c r="C7">
        <f>E2*C4/E4</f>
        <v>297.43224489795921</v>
      </c>
      <c r="D7">
        <f>E2*D4/E4</f>
        <v>602.61877551020405</v>
      </c>
      <c r="G7">
        <f>B2*LN(B2/B7)</f>
        <v>39.593079869266809</v>
      </c>
      <c r="H7">
        <f>C2*LN(C2/C7)</f>
        <v>-24.312552586438201</v>
      </c>
      <c r="I7">
        <f>D2*LN(D2/D7)</f>
        <v>-12.48572561920936</v>
      </c>
    </row>
    <row r="8" spans="1:9" x14ac:dyDescent="0.4">
      <c r="A8" t="s">
        <v>20</v>
      </c>
      <c r="B8">
        <f>B4*E3/E4</f>
        <v>368.05102040816325</v>
      </c>
      <c r="C8">
        <f>E3*C4/E4</f>
        <v>239.56775510204082</v>
      </c>
      <c r="D8">
        <f>E3*D4/E4</f>
        <v>485.3812244897959</v>
      </c>
      <c r="G8">
        <f>B3*LN(B3/B8)</f>
        <v>-36.012542448933893</v>
      </c>
      <c r="H8">
        <f>C3*LN(C3/C8)</f>
        <v>26.736789912491773</v>
      </c>
      <c r="I8">
        <f>D3*LN(D3/D8)</f>
        <v>12.781401555557595</v>
      </c>
    </row>
    <row r="10" spans="1:9" x14ac:dyDescent="0.4">
      <c r="A10" t="s">
        <v>4</v>
      </c>
      <c r="B10" t="s">
        <v>16</v>
      </c>
      <c r="C10" t="s">
        <v>17</v>
      </c>
      <c r="D10" t="s">
        <v>18</v>
      </c>
      <c r="G10" t="s">
        <v>21</v>
      </c>
      <c r="H10">
        <f>2*SUM(G7:I8)</f>
        <v>12.600901365469444</v>
      </c>
    </row>
    <row r="11" spans="1:9" x14ac:dyDescent="0.4">
      <c r="A11" t="s">
        <v>19</v>
      </c>
      <c r="B11">
        <f>B2-B7</f>
        <v>38.051020408163254</v>
      </c>
      <c r="C11">
        <f t="shared" ref="C11:D11" si="2">C2-C7</f>
        <v>-25.432244897959208</v>
      </c>
      <c r="D11">
        <f t="shared" si="2"/>
        <v>-12.618775510204046</v>
      </c>
      <c r="E11">
        <v>0</v>
      </c>
      <c r="G11" t="s">
        <v>6</v>
      </c>
      <c r="H11">
        <v>2</v>
      </c>
    </row>
    <row r="12" spans="1:9" x14ac:dyDescent="0.4">
      <c r="A12" t="s">
        <v>20</v>
      </c>
      <c r="B12">
        <f>B3-B8</f>
        <v>-38.051020408163254</v>
      </c>
      <c r="C12">
        <f t="shared" ref="C12:D12" si="3">C3-C8</f>
        <v>25.43224489795918</v>
      </c>
      <c r="D12">
        <f t="shared" si="3"/>
        <v>12.618775510204102</v>
      </c>
      <c r="E12">
        <v>0</v>
      </c>
      <c r="H12">
        <f>_xlfn.CHISQ.DIST.RT(H10,H11)</f>
        <v>1.8354773726326557E-3</v>
      </c>
    </row>
    <row r="13" spans="1:9" x14ac:dyDescent="0.4">
      <c r="B13">
        <v>0</v>
      </c>
      <c r="C13">
        <v>0</v>
      </c>
      <c r="D13">
        <v>0</v>
      </c>
    </row>
    <row r="15" spans="1:9" x14ac:dyDescent="0.4">
      <c r="B15">
        <f>B11^2/B7</f>
        <v>3.1685816552118244</v>
      </c>
      <c r="C15">
        <f t="shared" ref="C15:D15" si="4">C11^2/C7</f>
        <v>2.1746098200337056</v>
      </c>
      <c r="D15">
        <f t="shared" si="4"/>
        <v>0.26423586826034612</v>
      </c>
    </row>
    <row r="16" spans="1:9" x14ac:dyDescent="0.4">
      <c r="B16">
        <f>B12^2/B8</f>
        <v>3.9339115335063553</v>
      </c>
      <c r="C16">
        <f t="shared" ref="C16:D16" si="5">C12^2/C8</f>
        <v>2.6998586695203404</v>
      </c>
      <c r="D16">
        <f t="shared" si="5"/>
        <v>0.32805862143576664</v>
      </c>
    </row>
    <row r="18" spans="1:3" x14ac:dyDescent="0.4">
      <c r="A18" t="s">
        <v>5</v>
      </c>
      <c r="B18">
        <f>SUM(B15:D16)</f>
        <v>12.569256167968339</v>
      </c>
    </row>
    <row r="19" spans="1:3" x14ac:dyDescent="0.4">
      <c r="A19" t="s">
        <v>6</v>
      </c>
      <c r="B19">
        <f>2</f>
        <v>2</v>
      </c>
    </row>
    <row r="20" spans="1:3" x14ac:dyDescent="0.4">
      <c r="B20">
        <f>_xlfn.CHISQ.INV.RT(0.05,B19)</f>
        <v>5.9914645471079817</v>
      </c>
      <c r="C20">
        <f>_xlfn.CHISQ.DIST.RT(B18,B19)</f>
        <v>1.8647503713553623E-3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독립성 검정</vt:lpstr>
      <vt:lpstr>과제-아스피린</vt:lpstr>
      <vt:lpstr>과제-정당지지도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2020-05-26T08:06:09Z</dcterms:created>
  <dcterms:modified xsi:type="dcterms:W3CDTF">2020-05-27T08:08:29Z</dcterms:modified>
</cp:coreProperties>
</file>