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범주형자료분석\실습\"/>
    </mc:Choice>
  </mc:AlternateContent>
  <xr:revisionPtr revIDLastSave="0" documentId="13_ncr:1_{ED4F0490-B187-4481-A7CA-6E9BFDCEEA28}" xr6:coauthVersionLast="44" xr6:coauthVersionMax="44" xr10:uidLastSave="{00000000-0000-0000-0000-000000000000}"/>
  <bookViews>
    <workbookView xWindow="8748" yWindow="1476" windowWidth="13644" windowHeight="9228" xr2:uid="{0CC3AB83-F0B6-4696-8A9D-9661A704F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5" i="1"/>
  <c r="L10" i="1"/>
  <c r="K15" i="1"/>
  <c r="K10" i="1"/>
  <c r="K5" i="1"/>
  <c r="O2" i="1"/>
  <c r="O16" i="1"/>
  <c r="O7" i="1"/>
  <c r="O12" i="1"/>
  <c r="P14" i="1"/>
  <c r="O14" i="1"/>
  <c r="P13" i="1"/>
  <c r="O13" i="1"/>
  <c r="P8" i="1"/>
  <c r="P9" i="1"/>
  <c r="O9" i="1"/>
  <c r="O8" i="1"/>
  <c r="O4" i="1"/>
  <c r="P4" i="1"/>
  <c r="Q4" i="1"/>
  <c r="P3" i="1"/>
  <c r="Q3" i="1"/>
  <c r="O3" i="1"/>
  <c r="K16" i="1"/>
  <c r="K2" i="1"/>
  <c r="K4" i="1"/>
  <c r="L4" i="1"/>
  <c r="M4" i="1"/>
  <c r="L3" i="1"/>
  <c r="M3" i="1"/>
  <c r="K3" i="1"/>
  <c r="I3" i="1"/>
  <c r="H4" i="1"/>
  <c r="I4" i="1"/>
  <c r="G4" i="1"/>
  <c r="H3" i="1"/>
  <c r="G3" i="1"/>
  <c r="H14" i="1"/>
  <c r="H13" i="1"/>
  <c r="G14" i="1"/>
  <c r="G13" i="1"/>
  <c r="B14" i="1"/>
  <c r="C14" i="1"/>
  <c r="C13" i="1"/>
  <c r="C15" i="1" s="1"/>
  <c r="B13" i="1"/>
  <c r="K7" i="1"/>
  <c r="L9" i="1"/>
  <c r="K9" i="1"/>
  <c r="L8" i="1"/>
  <c r="K8" i="1"/>
  <c r="G8" i="1"/>
  <c r="H9" i="1"/>
  <c r="H8" i="1"/>
  <c r="G9" i="1"/>
  <c r="C10" i="1"/>
  <c r="D10" i="1"/>
  <c r="B10" i="1"/>
  <c r="D9" i="1"/>
  <c r="D8" i="1"/>
  <c r="C9" i="1"/>
  <c r="B9" i="1"/>
  <c r="C8" i="1"/>
  <c r="B8" i="1"/>
  <c r="C5" i="1"/>
  <c r="D5" i="1"/>
  <c r="E5" i="1"/>
  <c r="B5" i="1"/>
  <c r="E4" i="1"/>
  <c r="E3" i="1"/>
  <c r="B15" i="1" l="1"/>
  <c r="D13" i="1"/>
  <c r="D14" i="1"/>
  <c r="K14" i="1" l="1"/>
  <c r="L14" i="1"/>
  <c r="L13" i="1"/>
  <c r="K13" i="1"/>
  <c r="D15" i="1"/>
  <c r="K12" i="1" l="1"/>
</calcChain>
</file>

<file path=xl/sharedStrings.xml><?xml version="1.0" encoding="utf-8"?>
<sst xmlns="http://schemas.openxmlformats.org/spreadsheetml/2006/main" count="33" uniqueCount="15">
  <si>
    <t>성별</t>
    <phoneticPr fontId="1" type="noConversion"/>
  </si>
  <si>
    <t>정당지지도</t>
    <phoneticPr fontId="1" type="noConversion"/>
  </si>
  <si>
    <t>민주당</t>
    <phoneticPr fontId="1" type="noConversion"/>
  </si>
  <si>
    <t>무소속</t>
    <phoneticPr fontId="1" type="noConversion"/>
  </si>
  <si>
    <t>공화당</t>
    <phoneticPr fontId="1" type="noConversion"/>
  </si>
  <si>
    <t>합계</t>
    <phoneticPr fontId="1" type="noConversion"/>
  </si>
  <si>
    <t>여성</t>
    <phoneticPr fontId="1" type="noConversion"/>
  </si>
  <si>
    <t>남성</t>
    <phoneticPr fontId="1" type="noConversion"/>
  </si>
  <si>
    <t>민주당+무소속</t>
    <phoneticPr fontId="1" type="noConversion"/>
  </si>
  <si>
    <t>관측도수</t>
    <phoneticPr fontId="1" type="noConversion"/>
  </si>
  <si>
    <t>기대도수</t>
    <phoneticPr fontId="1" type="noConversion"/>
  </si>
  <si>
    <t>민주+무소속</t>
    <phoneticPr fontId="1" type="noConversion"/>
  </si>
  <si>
    <t>LRT</t>
    <phoneticPr fontId="1" type="noConversion"/>
  </si>
  <si>
    <t>chi-sq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</si>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</sst>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25EE-B3D3-4316-B3CA-15A0FEE009A6}">
  <dimension ref="A1:Q16"/>
  <sheetViews>
    <sheetView tabSelected="1" topLeftCell="F2" workbookViewId="0">
      <selection activeCell="L12" sqref="L12"/>
    </sheetView>
  </sheetViews>
  <sheetFormatPr defaultRowHeight="17.399999999999999" x14ac:dyDescent="0.4"/>
  <sheetData>
    <row r="1" spans="1:17" x14ac:dyDescent="0.4">
      <c r="A1" s="2" t="s">
        <v>0</v>
      </c>
      <c r="B1" s="2" t="s">
        <v>1</v>
      </c>
      <c r="C1" s="2"/>
      <c r="D1" s="2"/>
      <c r="E1" s="2" t="s">
        <v>5</v>
      </c>
      <c r="F1" s="1"/>
    </row>
    <row r="2" spans="1:17" x14ac:dyDescent="0.4">
      <c r="A2" s="2"/>
      <c r="B2" t="s">
        <v>2</v>
      </c>
      <c r="C2" t="s">
        <v>3</v>
      </c>
      <c r="D2" t="s">
        <v>4</v>
      </c>
      <c r="E2" s="2"/>
      <c r="F2" t="s">
        <v>10</v>
      </c>
      <c r="J2" t="s">
        <v>12</v>
      </c>
      <c r="K2" s="7">
        <f>SUM(K3:M4)</f>
        <v>12.600901365469444</v>
      </c>
      <c r="N2" t="s">
        <v>13</v>
      </c>
      <c r="O2">
        <f>SUM(O3:Q4)</f>
        <v>12.569256167968339</v>
      </c>
    </row>
    <row r="3" spans="1:17" x14ac:dyDescent="0.4">
      <c r="A3" t="s">
        <v>6</v>
      </c>
      <c r="B3" s="4">
        <v>495</v>
      </c>
      <c r="C3" s="4">
        <v>272</v>
      </c>
      <c r="D3" s="3">
        <v>590</v>
      </c>
      <c r="E3">
        <f>SUM(B3:D3)</f>
        <v>1357</v>
      </c>
      <c r="G3" s="4">
        <f>$E$3*B5/$E$5</f>
        <v>456.94897959183675</v>
      </c>
      <c r="H3" s="4">
        <f>$E$3*C5/$E$5</f>
        <v>297.43224489795921</v>
      </c>
      <c r="I3" s="3">
        <f>$E$3*D5/$E$5</f>
        <v>602.61877551020405</v>
      </c>
      <c r="K3">
        <f>2*B3*LN(B3/G3)</f>
        <v>79.186159738533618</v>
      </c>
      <c r="L3">
        <f t="shared" ref="L3:M3" si="0">2*C3*LN(C3/H3)</f>
        <v>-48.625105172876403</v>
      </c>
      <c r="M3">
        <f t="shared" si="0"/>
        <v>-24.971451238418719</v>
      </c>
      <c r="O3">
        <f>(B3-G3)^2/G3</f>
        <v>3.1685816552118244</v>
      </c>
      <c r="P3">
        <f t="shared" ref="P3:Q3" si="1">(C3-H3)^2/H3</f>
        <v>2.1746098200337056</v>
      </c>
      <c r="Q3">
        <f t="shared" si="1"/>
        <v>0.26423586826034612</v>
      </c>
    </row>
    <row r="4" spans="1:17" x14ac:dyDescent="0.4">
      <c r="A4" t="s">
        <v>7</v>
      </c>
      <c r="B4" s="4">
        <v>330</v>
      </c>
      <c r="C4" s="4">
        <v>265</v>
      </c>
      <c r="D4" s="3">
        <v>498</v>
      </c>
      <c r="E4">
        <f>SUM(B4:D4)</f>
        <v>1093</v>
      </c>
      <c r="G4" s="4">
        <f>$E$4*B5/$E$5</f>
        <v>368.05102040816325</v>
      </c>
      <c r="H4" s="4">
        <f t="shared" ref="H4:I4" si="2">$E$4*C5/$E$5</f>
        <v>239.56775510204082</v>
      </c>
      <c r="I4" s="3">
        <f t="shared" si="2"/>
        <v>485.3812244897959</v>
      </c>
      <c r="K4">
        <f>2*B4*LN(B4/G4)</f>
        <v>-72.025084897867785</v>
      </c>
      <c r="L4">
        <f t="shared" ref="L4" si="3">2*C4*LN(C4/H4)</f>
        <v>53.473579824983545</v>
      </c>
      <c r="M4">
        <f t="shared" ref="M4" si="4">2*D4*LN(D4/I4)</f>
        <v>25.562803111115191</v>
      </c>
      <c r="O4">
        <f>(B4-G4)^2/G4</f>
        <v>3.9339115335063553</v>
      </c>
      <c r="P4">
        <f t="shared" ref="P4" si="5">(C4-H4)^2/H4</f>
        <v>2.6998586695203404</v>
      </c>
      <c r="Q4">
        <f t="shared" ref="Q4" si="6">(D4-I4)^2/I4</f>
        <v>0.32805862143576664</v>
      </c>
    </row>
    <row r="5" spans="1:17" x14ac:dyDescent="0.4">
      <c r="A5" t="s">
        <v>5</v>
      </c>
      <c r="B5">
        <f>SUM(B3:B4)</f>
        <v>825</v>
      </c>
      <c r="C5">
        <f t="shared" ref="C5:E5" si="7">SUM(C3:C4)</f>
        <v>537</v>
      </c>
      <c r="D5">
        <f t="shared" si="7"/>
        <v>1088</v>
      </c>
      <c r="E5">
        <f t="shared" si="7"/>
        <v>2450</v>
      </c>
      <c r="J5" t="s">
        <v>14</v>
      </c>
      <c r="K5">
        <f>(3-1)*(2-1)</f>
        <v>2</v>
      </c>
      <c r="L5">
        <f>_xlfn.CHISQ.DIST.RT(K2,K5)</f>
        <v>1.8354773726326557E-3</v>
      </c>
    </row>
    <row r="7" spans="1:17" x14ac:dyDescent="0.4">
      <c r="A7" t="s">
        <v>9</v>
      </c>
      <c r="B7" t="s">
        <v>8</v>
      </c>
      <c r="C7" t="s">
        <v>4</v>
      </c>
      <c r="F7" t="s">
        <v>10</v>
      </c>
      <c r="G7" t="s">
        <v>11</v>
      </c>
      <c r="H7" t="s">
        <v>4</v>
      </c>
      <c r="J7" t="s">
        <v>12</v>
      </c>
      <c r="K7" s="6">
        <f>SUM(K8:L9)</f>
        <v>1.0651576956509281</v>
      </c>
      <c r="O7">
        <f>SUM(O8:P9)</f>
        <v>1.0654342876325058</v>
      </c>
    </row>
    <row r="8" spans="1:17" x14ac:dyDescent="0.4">
      <c r="A8" t="s">
        <v>6</v>
      </c>
      <c r="B8" s="4">
        <f>SUM(B3:C3)</f>
        <v>767</v>
      </c>
      <c r="C8" s="3">
        <f>SUM(D3)</f>
        <v>590</v>
      </c>
      <c r="D8">
        <f>SUM(B8:C8)</f>
        <v>1357</v>
      </c>
      <c r="G8" s="4">
        <f>D8*$B$10/$D$10</f>
        <v>754.38122448979595</v>
      </c>
      <c r="H8" s="3">
        <f>$C$10*D8/$D$10</f>
        <v>602.61877551020405</v>
      </c>
      <c r="K8">
        <f>2*B8*LN(B8/G8)</f>
        <v>25.447462126851004</v>
      </c>
      <c r="L8">
        <f>2*C8*LN(C8/H8)</f>
        <v>-24.971451238418719</v>
      </c>
      <c r="O8">
        <f>(B8-G8)^2/G8</f>
        <v>0.2110782853650929</v>
      </c>
      <c r="P8">
        <f>(C8-H8)^2/H8</f>
        <v>0.26423586826034612</v>
      </c>
    </row>
    <row r="9" spans="1:17" x14ac:dyDescent="0.4">
      <c r="A9" t="s">
        <v>7</v>
      </c>
      <c r="B9" s="4">
        <f>SUM(B4:C4)</f>
        <v>595</v>
      </c>
      <c r="C9" s="3">
        <f>SUM(D4)</f>
        <v>498</v>
      </c>
      <c r="D9">
        <f>SUM(B9:C9)</f>
        <v>1093</v>
      </c>
      <c r="G9" s="4">
        <f>D9*$B$10/$D$10</f>
        <v>607.61877551020405</v>
      </c>
      <c r="H9" s="3">
        <f>$C$10*D9/$D$10</f>
        <v>485.3812244897959</v>
      </c>
      <c r="K9">
        <f>2*B9*LN(B9/G9)</f>
        <v>-24.973656303896547</v>
      </c>
      <c r="L9">
        <f>2*C9*LN(C9/H9)</f>
        <v>25.562803111115191</v>
      </c>
      <c r="O9">
        <f>(B9-G9)^2/G9</f>
        <v>0.26206151257130017</v>
      </c>
      <c r="P9">
        <f>(C9-H9)^2/H9</f>
        <v>0.32805862143576664</v>
      </c>
    </row>
    <row r="10" spans="1:17" x14ac:dyDescent="0.4">
      <c r="B10">
        <f>SUM(B8:B9)</f>
        <v>1362</v>
      </c>
      <c r="C10">
        <f t="shared" ref="C10:D10" si="8">SUM(C8:C9)</f>
        <v>1088</v>
      </c>
      <c r="D10">
        <f t="shared" si="8"/>
        <v>2450</v>
      </c>
      <c r="J10" t="s">
        <v>14</v>
      </c>
      <c r="K10">
        <f>(2-1)*(2-1)</f>
        <v>1</v>
      </c>
      <c r="L10">
        <f>_xlfn.CHISQ.DIST.RT(K7,K10)</f>
        <v>0.30204177492479317</v>
      </c>
    </row>
    <row r="12" spans="1:17" x14ac:dyDescent="0.4">
      <c r="A12" t="s">
        <v>9</v>
      </c>
      <c r="B12" t="s">
        <v>2</v>
      </c>
      <c r="C12" t="s">
        <v>3</v>
      </c>
      <c r="F12" t="s">
        <v>10</v>
      </c>
      <c r="G12" t="s">
        <v>11</v>
      </c>
      <c r="H12" t="s">
        <v>4</v>
      </c>
      <c r="J12" t="s">
        <v>12</v>
      </c>
      <c r="K12" s="5">
        <f>SUM(K13:L14)</f>
        <v>11.535743669818821</v>
      </c>
      <c r="O12">
        <f>SUM(O13:P14)</f>
        <v>11.554519105829412</v>
      </c>
    </row>
    <row r="13" spans="1:17" x14ac:dyDescent="0.4">
      <c r="A13" t="s">
        <v>6</v>
      </c>
      <c r="B13" s="4">
        <f>B3</f>
        <v>495</v>
      </c>
      <c r="C13" s="4">
        <f>C3</f>
        <v>272</v>
      </c>
      <c r="D13">
        <f>SUM(B13:C13)</f>
        <v>767</v>
      </c>
      <c r="G13" s="4">
        <f>D13*$B$15/$D$15</f>
        <v>464.59251101321587</v>
      </c>
      <c r="H13" s="4">
        <f>D13*$C$15/$D$15</f>
        <v>302.40748898678413</v>
      </c>
      <c r="K13">
        <f>2*B13*LN(B13/G13)</f>
        <v>62.763090960448729</v>
      </c>
      <c r="L13">
        <f>2*C13*LN(C13/H13)</f>
        <v>-57.649498521642244</v>
      </c>
      <c r="O13">
        <f>(B13-G13)^2/G13</f>
        <v>1.9901642074792214</v>
      </c>
      <c r="P13">
        <f>(C13-H13)^2/H13</f>
        <v>3.0575148438926587</v>
      </c>
    </row>
    <row r="14" spans="1:17" x14ac:dyDescent="0.4">
      <c r="A14" t="s">
        <v>7</v>
      </c>
      <c r="B14" s="4">
        <f>B4</f>
        <v>330</v>
      </c>
      <c r="C14" s="4">
        <f>C4</f>
        <v>265</v>
      </c>
      <c r="D14">
        <f>SUM(B14:C14)</f>
        <v>595</v>
      </c>
      <c r="G14" s="4">
        <f>D14*$B$15/$D$15</f>
        <v>360.40748898678413</v>
      </c>
      <c r="H14" s="4">
        <f>D14*$C$15/$D$15</f>
        <v>234.59251101321587</v>
      </c>
      <c r="K14">
        <f>2*B14*LN(B14/G14)</f>
        <v>-58.174149468815898</v>
      </c>
      <c r="L14">
        <f>2*C14*LN(C14/H14)</f>
        <v>64.596300699828234</v>
      </c>
      <c r="O14">
        <f>(B14-G14)^2/G14</f>
        <v>2.5654721800614504</v>
      </c>
      <c r="P14">
        <f>(C14-H14)^2/H14</f>
        <v>3.9413678743960827</v>
      </c>
    </row>
    <row r="15" spans="1:17" x14ac:dyDescent="0.4">
      <c r="B15">
        <f>SUM(B13:B14)</f>
        <v>825</v>
      </c>
      <c r="C15">
        <f t="shared" ref="C15" si="9">SUM(C13:C14)</f>
        <v>537</v>
      </c>
      <c r="D15">
        <f t="shared" ref="D15" si="10">SUM(D13:D14)</f>
        <v>1362</v>
      </c>
      <c r="J15" t="s">
        <v>14</v>
      </c>
      <c r="K15">
        <f>(2-1)*(2-1)</f>
        <v>1</v>
      </c>
      <c r="L15">
        <f>_xlfn.CHISQ.DIST.RT(K12,K15)</f>
        <v>6.8270762637753996E-4</v>
      </c>
    </row>
    <row r="16" spans="1:17" x14ac:dyDescent="0.4">
      <c r="K16">
        <f>SUM(K7,K12)</f>
        <v>12.600901365469749</v>
      </c>
      <c r="O16">
        <f>SUM(O7,O12)</f>
        <v>12.619953393461918</v>
      </c>
    </row>
  </sheetData>
  <mergeCells count="3">
    <mergeCell ref="A1:A2"/>
    <mergeCell ref="B1:D1"/>
    <mergeCell ref="E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2020-06-01T23:47:45Z</dcterms:created>
  <dcterms:modified xsi:type="dcterms:W3CDTF">2020-06-02T00:25:56Z</dcterms:modified>
</cp:coreProperties>
</file>