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범주형자료분석\실습\"/>
    </mc:Choice>
  </mc:AlternateContent>
  <xr:revisionPtr revIDLastSave="0" documentId="8_{BA363F1B-5752-4E60-A2CC-13E302D84173}" xr6:coauthVersionLast="44" xr6:coauthVersionMax="44" xr10:uidLastSave="{00000000-0000-0000-0000-000000000000}"/>
  <bookViews>
    <workbookView xWindow="8748" yWindow="1476" windowWidth="13644" windowHeight="9228" xr2:uid="{107649CE-4D50-41B0-A49D-8093CE3BD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/>
  <c r="G16" i="1"/>
  <c r="G15" i="1"/>
  <c r="G14" i="1"/>
  <c r="B10" i="1"/>
  <c r="C13" i="1"/>
  <c r="B14" i="1"/>
  <c r="B13" i="1"/>
  <c r="C10" i="1"/>
  <c r="C14" i="1" s="1"/>
  <c r="C9" i="1"/>
  <c r="B9" i="1"/>
  <c r="G1" i="1"/>
  <c r="D15" i="1" l="1"/>
  <c r="G13" i="1" s="1"/>
</calcChain>
</file>

<file path=xl/sharedStrings.xml><?xml version="1.0" encoding="utf-8"?>
<sst xmlns="http://schemas.openxmlformats.org/spreadsheetml/2006/main" count="21" uniqueCount="12">
  <si>
    <t>처리</t>
    <phoneticPr fontId="1" type="noConversion"/>
  </si>
  <si>
    <t>심근경색증</t>
    <phoneticPr fontId="1" type="noConversion"/>
  </si>
  <si>
    <t>예</t>
    <phoneticPr fontId="1" type="noConversion"/>
  </si>
  <si>
    <t>아니오</t>
    <phoneticPr fontId="1" type="noConversion"/>
  </si>
  <si>
    <t>합계</t>
    <phoneticPr fontId="1" type="noConversion"/>
  </si>
  <si>
    <t>위약</t>
    <phoneticPr fontId="1" type="noConversion"/>
  </si>
  <si>
    <t>아스피린</t>
    <phoneticPr fontId="1" type="noConversion"/>
  </si>
  <si>
    <t>표본오즈비</t>
    <phoneticPr fontId="1" type="noConversion"/>
  </si>
  <si>
    <t>chisq test</t>
    <phoneticPr fontId="1" type="noConversion"/>
  </si>
  <si>
    <t>p-value</t>
    <phoneticPr fontId="1" type="noConversion"/>
  </si>
  <si>
    <t>phi coef</t>
    <phoneticPr fontId="1" type="noConversion"/>
  </si>
  <si>
    <t>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</si>
</sst>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3E1D-4443-4C0D-8058-7CA493DF220E}">
  <dimension ref="A1:H16"/>
  <sheetViews>
    <sheetView tabSelected="1" workbookViewId="0">
      <selection activeCell="F16" sqref="F16"/>
    </sheetView>
  </sheetViews>
  <sheetFormatPr defaultRowHeight="17.399999999999999" x14ac:dyDescent="0.4"/>
  <cols>
    <col min="7" max="7" width="12.59765625" bestFit="1" customWidth="1"/>
    <col min="8" max="8" width="9.3984375" customWidth="1"/>
  </cols>
  <sheetData>
    <row r="1" spans="1:8" x14ac:dyDescent="0.4">
      <c r="A1" s="1" t="s">
        <v>0</v>
      </c>
      <c r="B1" s="1" t="s">
        <v>1</v>
      </c>
      <c r="C1" s="1"/>
      <c r="D1" s="1" t="s">
        <v>4</v>
      </c>
      <c r="F1" t="s">
        <v>7</v>
      </c>
      <c r="G1">
        <f>(B3*C4)/(B4*C3)</f>
        <v>1.8320539419087136</v>
      </c>
    </row>
    <row r="2" spans="1:8" x14ac:dyDescent="0.4">
      <c r="A2" s="1"/>
      <c r="B2" s="2" t="s">
        <v>2</v>
      </c>
      <c r="C2" s="2" t="s">
        <v>3</v>
      </c>
      <c r="D2" s="1"/>
    </row>
    <row r="3" spans="1:8" x14ac:dyDescent="0.4">
      <c r="A3" s="2" t="s">
        <v>5</v>
      </c>
      <c r="B3" s="3">
        <v>189</v>
      </c>
      <c r="C3" s="3">
        <v>10845</v>
      </c>
      <c r="D3" s="2">
        <v>11034</v>
      </c>
    </row>
    <row r="4" spans="1:8" x14ac:dyDescent="0.4">
      <c r="A4" s="2" t="s">
        <v>6</v>
      </c>
      <c r="B4" s="3">
        <v>104</v>
      </c>
      <c r="C4" s="3">
        <v>10933</v>
      </c>
      <c r="D4" s="2">
        <v>11037</v>
      </c>
    </row>
    <row r="5" spans="1:8" x14ac:dyDescent="0.4">
      <c r="A5" s="2" t="s">
        <v>4</v>
      </c>
      <c r="B5" s="2">
        <v>293</v>
      </c>
      <c r="C5" s="2">
        <v>21778</v>
      </c>
      <c r="D5" s="2">
        <v>22071</v>
      </c>
    </row>
    <row r="7" spans="1:8" x14ac:dyDescent="0.4">
      <c r="A7" s="1" t="s">
        <v>0</v>
      </c>
      <c r="B7" s="1" t="s">
        <v>1</v>
      </c>
      <c r="C7" s="1"/>
      <c r="D7" s="1" t="s">
        <v>4</v>
      </c>
    </row>
    <row r="8" spans="1:8" x14ac:dyDescent="0.4">
      <c r="A8" s="1"/>
      <c r="B8" s="2" t="s">
        <v>2</v>
      </c>
      <c r="C8" s="2" t="s">
        <v>3</v>
      </c>
      <c r="D8" s="1"/>
    </row>
    <row r="9" spans="1:8" x14ac:dyDescent="0.4">
      <c r="A9" s="2" t="s">
        <v>5</v>
      </c>
      <c r="B9" s="4">
        <f>D9*B11/D11</f>
        <v>146.48008699198041</v>
      </c>
      <c r="C9" s="4">
        <f>D9*C11/D11</f>
        <v>10887.51991300802</v>
      </c>
      <c r="D9" s="2">
        <v>11034</v>
      </c>
    </row>
    <row r="10" spans="1:8" x14ac:dyDescent="0.4">
      <c r="A10" s="2" t="s">
        <v>6</v>
      </c>
      <c r="B10" s="4">
        <f>D10*B11/D11</f>
        <v>146.51991300801959</v>
      </c>
      <c r="C10" s="4">
        <f>D10*C11/D11</f>
        <v>10890.48008699198</v>
      </c>
      <c r="D10" s="2">
        <v>11037</v>
      </c>
    </row>
    <row r="11" spans="1:8" x14ac:dyDescent="0.4">
      <c r="A11" s="2" t="s">
        <v>4</v>
      </c>
      <c r="B11" s="2">
        <v>293</v>
      </c>
      <c r="C11" s="2">
        <v>21778</v>
      </c>
      <c r="D11" s="2">
        <v>22071</v>
      </c>
    </row>
    <row r="13" spans="1:8" x14ac:dyDescent="0.4">
      <c r="B13">
        <f>(B3-B9)^2/B9</f>
        <v>12.342585530472382</v>
      </c>
      <c r="C13">
        <f>(C3-C9)^2/C9</f>
        <v>0.16605645883131967</v>
      </c>
      <c r="F13" t="s">
        <v>8</v>
      </c>
      <c r="G13">
        <f>D15</f>
        <v>25.013883967194165</v>
      </c>
    </row>
    <row r="14" spans="1:8" x14ac:dyDescent="0.4">
      <c r="B14">
        <f>(B4-B10)^2/B10</f>
        <v>12.339230655362167</v>
      </c>
      <c r="C14">
        <f>(C4-C10)^2/C10</f>
        <v>0.16601132252829404</v>
      </c>
      <c r="F14" t="s">
        <v>9</v>
      </c>
      <c r="G14">
        <f>_xlfn.CHISQ.TEST(B3:C4,B9:C10)</f>
        <v>5.6918969737407843E-7</v>
      </c>
    </row>
    <row r="15" spans="1:8" x14ac:dyDescent="0.4">
      <c r="D15">
        <f>SUM(B13:C14)</f>
        <v>25.013883967194165</v>
      </c>
      <c r="F15" t="s">
        <v>10</v>
      </c>
      <c r="G15">
        <f>SQRT(G13/D11)</f>
        <v>3.3665072965108803E-2</v>
      </c>
      <c r="H15">
        <f>G15*H16</f>
        <v>3.3665072965108803E-2</v>
      </c>
    </row>
    <row r="16" spans="1:8" x14ac:dyDescent="0.4">
      <c r="F16" t="s">
        <v>11</v>
      </c>
      <c r="G16">
        <f>(B3*C4)-(C3*B4)</f>
        <v>938457</v>
      </c>
      <c r="H16">
        <f>SIGN(G16)</f>
        <v>1</v>
      </c>
    </row>
  </sheetData>
  <mergeCells count="6">
    <mergeCell ref="A1:A2"/>
    <mergeCell ref="B1:C1"/>
    <mergeCell ref="D1:D2"/>
    <mergeCell ref="A7:A8"/>
    <mergeCell ref="B7:C7"/>
    <mergeCell ref="D7:D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2020-06-09T02:33:10Z</dcterms:created>
  <dcterms:modified xsi:type="dcterms:W3CDTF">2020-06-09T03:08:24Z</dcterms:modified>
</cp:coreProperties>
</file>