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E1\Documents\대학교\4학년 1학기\시계열자료분석\실습\"/>
    </mc:Choice>
  </mc:AlternateContent>
  <xr:revisionPtr revIDLastSave="0" documentId="13_ncr:1_{58283DBD-6AC6-40EB-8589-2BE0DCFE9655}" xr6:coauthVersionLast="44" xr6:coauthVersionMax="44" xr10:uidLastSave="{00000000-0000-0000-0000-000000000000}"/>
  <bookViews>
    <workbookView xWindow="-108" yWindow="-108" windowWidth="23256" windowHeight="12576" activeTab="1" xr2:uid="{27E1993F-6671-460C-AA78-937BFEE8D9C2}"/>
  </bookViews>
  <sheets>
    <sheet name="단순이동평균법" sheetId="1" r:id="rId1"/>
    <sheet name="단순지수평활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2" l="1"/>
  <c r="I28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4" i="2"/>
  <c r="G8" i="2"/>
  <c r="F29" i="2"/>
  <c r="F28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4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6" i="2"/>
  <c r="E5" i="2"/>
  <c r="E4" i="2"/>
  <c r="G5" i="2"/>
  <c r="G6" i="2" s="1"/>
  <c r="G7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4" i="2"/>
  <c r="G3" i="2"/>
  <c r="D5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31" i="2" s="1"/>
  <c r="D4" i="2"/>
  <c r="D3" i="2"/>
  <c r="J29" i="1"/>
  <c r="G29" i="1"/>
  <c r="J28" i="1"/>
  <c r="J27" i="1"/>
  <c r="J2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G9" i="1"/>
  <c r="J6" i="1"/>
  <c r="G10" i="1"/>
  <c r="G11" i="1"/>
  <c r="G28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5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10" i="1"/>
  <c r="F11" i="1"/>
  <c r="F9" i="1"/>
  <c r="D8" i="1"/>
  <c r="E30" i="1"/>
  <c r="E29" i="1"/>
  <c r="E28" i="1"/>
  <c r="E2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9" i="2" l="1"/>
  <c r="D28" i="2"/>
  <c r="D30" i="2"/>
  <c r="G27" i="1"/>
</calcChain>
</file>

<file path=xl/sharedStrings.xml><?xml version="1.0" encoding="utf-8"?>
<sst xmlns="http://schemas.openxmlformats.org/spreadsheetml/2006/main" count="51" uniqueCount="17">
  <si>
    <t>연도</t>
    <phoneticPr fontId="1" type="noConversion"/>
  </si>
  <si>
    <t>t</t>
    <phoneticPr fontId="1" type="noConversion"/>
  </si>
  <si>
    <t>판매액</t>
    <phoneticPr fontId="1" type="noConversion"/>
  </si>
  <si>
    <t>MA</t>
    <phoneticPr fontId="1" type="noConversion"/>
  </si>
  <si>
    <t>예측값</t>
    <phoneticPr fontId="1" type="noConversion"/>
  </si>
  <si>
    <t>예측오차</t>
    <phoneticPr fontId="1" type="noConversion"/>
  </si>
  <si>
    <t>-</t>
    <phoneticPr fontId="1" type="noConversion"/>
  </si>
  <si>
    <t>m=6</t>
    <phoneticPr fontId="1" type="noConversion"/>
  </si>
  <si>
    <t>1-F</t>
    <phoneticPr fontId="1" type="noConversion"/>
  </si>
  <si>
    <t>F_6 (1)</t>
    <phoneticPr fontId="1" type="noConversion"/>
  </si>
  <si>
    <t>F_7 (1)</t>
    <phoneticPr fontId="1" type="noConversion"/>
  </si>
  <si>
    <t>F_8(1)</t>
    <phoneticPr fontId="1" type="noConversion"/>
  </si>
  <si>
    <t>m=3</t>
    <phoneticPr fontId="1" type="noConversion"/>
  </si>
  <si>
    <t>w=0.2</t>
    <phoneticPr fontId="1" type="noConversion"/>
  </si>
  <si>
    <t>ES</t>
    <phoneticPr fontId="1" type="noConversion"/>
  </si>
  <si>
    <t>x_1</t>
    <phoneticPr fontId="1" type="noConversion"/>
  </si>
  <si>
    <t>w=0.5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</si>
</sst>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CBCD9-63D6-4056-82B4-19D882CC448D}">
  <dimension ref="A1:J30"/>
  <sheetViews>
    <sheetView topLeftCell="A9" workbookViewId="0">
      <selection activeCell="D28" sqref="D28"/>
    </sheetView>
  </sheetViews>
  <sheetFormatPr defaultRowHeight="17.399999999999999" x14ac:dyDescent="0.4"/>
  <cols>
    <col min="1" max="8" width="8.796875" style="1"/>
  </cols>
  <sheetData>
    <row r="1" spans="1:10" x14ac:dyDescent="0.4">
      <c r="A1" s="2" t="s">
        <v>0</v>
      </c>
      <c r="B1" s="2" t="s">
        <v>1</v>
      </c>
      <c r="C1" s="2" t="s">
        <v>2</v>
      </c>
      <c r="D1" s="2" t="s">
        <v>7</v>
      </c>
      <c r="E1" s="2"/>
      <c r="F1" s="2"/>
      <c r="G1" s="2"/>
      <c r="H1" s="2" t="s">
        <v>12</v>
      </c>
      <c r="I1" s="2"/>
      <c r="J1" s="2"/>
    </row>
    <row r="2" spans="1:10" x14ac:dyDescent="0.4">
      <c r="A2" s="2"/>
      <c r="B2" s="2"/>
      <c r="C2" s="2"/>
      <c r="D2" s="1" t="s">
        <v>3</v>
      </c>
      <c r="E2" s="1" t="s">
        <v>4</v>
      </c>
      <c r="F2" s="1" t="s">
        <v>8</v>
      </c>
      <c r="G2" s="1" t="s">
        <v>5</v>
      </c>
      <c r="H2" s="1" t="s">
        <v>3</v>
      </c>
      <c r="I2" s="1" t="s">
        <v>8</v>
      </c>
      <c r="J2" s="1" t="s">
        <v>5</v>
      </c>
    </row>
    <row r="3" spans="1:10" x14ac:dyDescent="0.4">
      <c r="A3" s="1">
        <v>1989</v>
      </c>
      <c r="B3" s="1">
        <v>1</v>
      </c>
      <c r="C3" s="1">
        <v>312</v>
      </c>
      <c r="D3" s="1" t="s">
        <v>6</v>
      </c>
      <c r="F3" s="1" t="s">
        <v>6</v>
      </c>
      <c r="H3" s="1" t="s">
        <v>6</v>
      </c>
      <c r="I3" s="1" t="s">
        <v>6</v>
      </c>
      <c r="J3" s="1"/>
    </row>
    <row r="4" spans="1:10" x14ac:dyDescent="0.4">
      <c r="A4" s="1">
        <v>1990</v>
      </c>
      <c r="B4" s="1">
        <v>2</v>
      </c>
      <c r="C4" s="1">
        <v>381</v>
      </c>
      <c r="D4" s="1" t="s">
        <v>6</v>
      </c>
      <c r="F4" s="1" t="s">
        <v>6</v>
      </c>
      <c r="H4" s="1" t="s">
        <v>6</v>
      </c>
      <c r="I4" s="1" t="s">
        <v>6</v>
      </c>
      <c r="J4" s="1"/>
    </row>
    <row r="5" spans="1:10" x14ac:dyDescent="0.4">
      <c r="A5" s="1">
        <v>1991</v>
      </c>
      <c r="B5" s="1">
        <v>3</v>
      </c>
      <c r="C5" s="1">
        <v>317</v>
      </c>
      <c r="D5" s="1" t="s">
        <v>6</v>
      </c>
      <c r="F5" s="1" t="s">
        <v>6</v>
      </c>
      <c r="H5" s="1">
        <f>AVERAGE(C3:C5)</f>
        <v>336.66666666666669</v>
      </c>
      <c r="I5" s="1" t="s">
        <v>6</v>
      </c>
    </row>
    <row r="6" spans="1:10" x14ac:dyDescent="0.4">
      <c r="A6" s="1">
        <v>1992</v>
      </c>
      <c r="B6" s="1">
        <v>4</v>
      </c>
      <c r="C6" s="1">
        <v>337</v>
      </c>
      <c r="D6" s="1" t="s">
        <v>6</v>
      </c>
      <c r="F6" s="1" t="s">
        <v>6</v>
      </c>
      <c r="H6" s="1">
        <f t="shared" ref="H6:H26" si="0">AVERAGE(C4:C6)</f>
        <v>345</v>
      </c>
      <c r="I6">
        <f>H5</f>
        <v>336.66666666666669</v>
      </c>
      <c r="J6">
        <f>C6-I6</f>
        <v>0.33333333333331439</v>
      </c>
    </row>
    <row r="7" spans="1:10" x14ac:dyDescent="0.4">
      <c r="A7" s="1">
        <v>1993</v>
      </c>
      <c r="B7" s="1">
        <v>5</v>
      </c>
      <c r="C7" s="1">
        <v>399</v>
      </c>
      <c r="D7" s="1" t="s">
        <v>6</v>
      </c>
      <c r="F7" s="1" t="s">
        <v>6</v>
      </c>
      <c r="H7" s="1">
        <f t="shared" si="0"/>
        <v>351</v>
      </c>
      <c r="I7">
        <f t="shared" ref="I7:I26" si="1">H6</f>
        <v>345</v>
      </c>
      <c r="J7">
        <f t="shared" ref="J7:J26" si="2">C7-I7</f>
        <v>54</v>
      </c>
    </row>
    <row r="8" spans="1:10" x14ac:dyDescent="0.4">
      <c r="A8" s="1">
        <v>1994</v>
      </c>
      <c r="B8" s="1">
        <v>6</v>
      </c>
      <c r="C8" s="1">
        <v>387</v>
      </c>
      <c r="D8" s="1">
        <f>AVERAGE(C3:C8)</f>
        <v>355.5</v>
      </c>
      <c r="F8" s="1" t="s">
        <v>6</v>
      </c>
      <c r="H8" s="1">
        <f t="shared" si="0"/>
        <v>374.33333333333331</v>
      </c>
      <c r="I8">
        <f t="shared" si="1"/>
        <v>351</v>
      </c>
      <c r="J8">
        <f t="shared" si="2"/>
        <v>36</v>
      </c>
    </row>
    <row r="9" spans="1:10" x14ac:dyDescent="0.4">
      <c r="A9" s="1">
        <v>1995</v>
      </c>
      <c r="B9" s="1">
        <v>7</v>
      </c>
      <c r="C9" s="1">
        <v>375</v>
      </c>
      <c r="D9" s="1">
        <f t="shared" ref="D9:D26" si="3">AVERAGE(C4:C9)</f>
        <v>366</v>
      </c>
      <c r="E9" s="1" t="s">
        <v>9</v>
      </c>
      <c r="F9" s="1">
        <f>D8</f>
        <v>355.5</v>
      </c>
      <c r="G9" s="1">
        <f>C9-F9</f>
        <v>19.5</v>
      </c>
      <c r="H9" s="1">
        <f t="shared" si="0"/>
        <v>387</v>
      </c>
      <c r="I9">
        <f t="shared" si="1"/>
        <v>374.33333333333331</v>
      </c>
      <c r="J9">
        <f t="shared" si="2"/>
        <v>0.66666666666668561</v>
      </c>
    </row>
    <row r="10" spans="1:10" x14ac:dyDescent="0.4">
      <c r="A10" s="1">
        <v>1996</v>
      </c>
      <c r="B10" s="1">
        <v>8</v>
      </c>
      <c r="C10" s="1">
        <v>349</v>
      </c>
      <c r="D10" s="1">
        <f t="shared" si="3"/>
        <v>360.66666666666669</v>
      </c>
      <c r="E10" s="1" t="s">
        <v>10</v>
      </c>
      <c r="F10" s="1">
        <f>D9</f>
        <v>366</v>
      </c>
      <c r="G10" s="1">
        <f t="shared" ref="G10:G26" si="4">C10-F10</f>
        <v>-17</v>
      </c>
      <c r="H10" s="1">
        <f t="shared" si="0"/>
        <v>370.33333333333331</v>
      </c>
      <c r="I10">
        <f t="shared" si="1"/>
        <v>387</v>
      </c>
      <c r="J10">
        <f t="shared" si="2"/>
        <v>-38</v>
      </c>
    </row>
    <row r="11" spans="1:10" x14ac:dyDescent="0.4">
      <c r="A11" s="1">
        <v>1997</v>
      </c>
      <c r="B11" s="1">
        <v>9</v>
      </c>
      <c r="C11" s="1">
        <v>386</v>
      </c>
      <c r="D11" s="1">
        <f t="shared" si="3"/>
        <v>372.16666666666669</v>
      </c>
      <c r="E11" s="1" t="s">
        <v>11</v>
      </c>
      <c r="F11" s="1">
        <f>D10</f>
        <v>360.66666666666669</v>
      </c>
      <c r="G11" s="1">
        <f t="shared" si="4"/>
        <v>25.333333333333314</v>
      </c>
      <c r="H11" s="1">
        <f t="shared" si="0"/>
        <v>370</v>
      </c>
      <c r="I11">
        <f t="shared" si="1"/>
        <v>370.33333333333331</v>
      </c>
      <c r="J11">
        <f t="shared" si="2"/>
        <v>15.666666666666686</v>
      </c>
    </row>
    <row r="12" spans="1:10" x14ac:dyDescent="0.4">
      <c r="A12" s="1">
        <v>1998</v>
      </c>
      <c r="B12" s="1">
        <v>10</v>
      </c>
      <c r="C12" s="1">
        <v>358</v>
      </c>
      <c r="D12" s="1">
        <f t="shared" si="3"/>
        <v>375.66666666666669</v>
      </c>
      <c r="F12" s="1">
        <f t="shared" ref="F12:F26" si="5">D11</f>
        <v>372.16666666666669</v>
      </c>
      <c r="G12" s="1">
        <f t="shared" si="4"/>
        <v>-14.166666666666686</v>
      </c>
      <c r="H12" s="1">
        <f t="shared" si="0"/>
        <v>364.33333333333331</v>
      </c>
      <c r="I12">
        <f t="shared" si="1"/>
        <v>370</v>
      </c>
      <c r="J12">
        <f t="shared" si="2"/>
        <v>-12</v>
      </c>
    </row>
    <row r="13" spans="1:10" x14ac:dyDescent="0.4">
      <c r="A13" s="1">
        <v>1999</v>
      </c>
      <c r="B13" s="1">
        <v>11</v>
      </c>
      <c r="C13" s="1">
        <v>389</v>
      </c>
      <c r="D13" s="1">
        <f t="shared" si="3"/>
        <v>374</v>
      </c>
      <c r="F13" s="1">
        <f t="shared" si="5"/>
        <v>375.66666666666669</v>
      </c>
      <c r="G13" s="1">
        <f t="shared" si="4"/>
        <v>13.333333333333314</v>
      </c>
      <c r="H13" s="1">
        <f t="shared" si="0"/>
        <v>377.66666666666669</v>
      </c>
      <c r="I13">
        <f t="shared" si="1"/>
        <v>364.33333333333331</v>
      </c>
      <c r="J13">
        <f t="shared" si="2"/>
        <v>24.666666666666686</v>
      </c>
    </row>
    <row r="14" spans="1:10" x14ac:dyDescent="0.4">
      <c r="A14" s="1">
        <v>2000</v>
      </c>
      <c r="B14" s="1">
        <v>12</v>
      </c>
      <c r="C14" s="1">
        <v>343</v>
      </c>
      <c r="D14" s="1">
        <f t="shared" si="3"/>
        <v>366.66666666666669</v>
      </c>
      <c r="F14" s="1">
        <f t="shared" si="5"/>
        <v>374</v>
      </c>
      <c r="G14" s="1">
        <f t="shared" si="4"/>
        <v>-31</v>
      </c>
      <c r="H14" s="1">
        <f t="shared" si="0"/>
        <v>363.33333333333331</v>
      </c>
      <c r="I14">
        <f t="shared" si="1"/>
        <v>377.66666666666669</v>
      </c>
      <c r="J14">
        <f t="shared" si="2"/>
        <v>-34.666666666666686</v>
      </c>
    </row>
    <row r="15" spans="1:10" x14ac:dyDescent="0.4">
      <c r="A15" s="1">
        <v>2001</v>
      </c>
      <c r="B15" s="1">
        <v>13</v>
      </c>
      <c r="C15" s="1">
        <v>328</v>
      </c>
      <c r="D15" s="1">
        <f t="shared" si="3"/>
        <v>358.83333333333331</v>
      </c>
      <c r="F15" s="1">
        <f t="shared" si="5"/>
        <v>366.66666666666669</v>
      </c>
      <c r="G15" s="1">
        <f t="shared" si="4"/>
        <v>-38.666666666666686</v>
      </c>
      <c r="H15" s="1">
        <f t="shared" si="0"/>
        <v>353.33333333333331</v>
      </c>
      <c r="I15">
        <f t="shared" si="1"/>
        <v>363.33333333333331</v>
      </c>
      <c r="J15">
        <f t="shared" si="2"/>
        <v>-35.333333333333314</v>
      </c>
    </row>
    <row r="16" spans="1:10" x14ac:dyDescent="0.4">
      <c r="A16" s="1">
        <v>2002</v>
      </c>
      <c r="B16" s="1">
        <v>14</v>
      </c>
      <c r="C16" s="1">
        <v>388</v>
      </c>
      <c r="D16" s="1">
        <f t="shared" si="3"/>
        <v>365.33333333333331</v>
      </c>
      <c r="F16" s="1">
        <f t="shared" si="5"/>
        <v>358.83333333333331</v>
      </c>
      <c r="G16" s="1">
        <f t="shared" si="4"/>
        <v>29.166666666666686</v>
      </c>
      <c r="H16" s="1">
        <f t="shared" si="0"/>
        <v>353</v>
      </c>
      <c r="I16">
        <f t="shared" si="1"/>
        <v>353.33333333333331</v>
      </c>
      <c r="J16">
        <f t="shared" si="2"/>
        <v>34.666666666666686</v>
      </c>
    </row>
    <row r="17" spans="1:10" x14ac:dyDescent="0.4">
      <c r="A17" s="1">
        <v>2003</v>
      </c>
      <c r="B17" s="1">
        <v>15</v>
      </c>
      <c r="C17" s="1">
        <v>412</v>
      </c>
      <c r="D17" s="1">
        <f t="shared" si="3"/>
        <v>369.66666666666669</v>
      </c>
      <c r="F17" s="1">
        <f t="shared" si="5"/>
        <v>365.33333333333331</v>
      </c>
      <c r="G17" s="1">
        <f t="shared" si="4"/>
        <v>46.666666666666686</v>
      </c>
      <c r="H17" s="1">
        <f t="shared" si="0"/>
        <v>376</v>
      </c>
      <c r="I17">
        <f t="shared" si="1"/>
        <v>353</v>
      </c>
      <c r="J17">
        <f t="shared" si="2"/>
        <v>59</v>
      </c>
    </row>
    <row r="18" spans="1:10" x14ac:dyDescent="0.4">
      <c r="A18" s="1">
        <v>2004</v>
      </c>
      <c r="B18" s="1">
        <v>16</v>
      </c>
      <c r="C18" s="1">
        <v>334</v>
      </c>
      <c r="D18" s="1">
        <f t="shared" si="3"/>
        <v>365.66666666666669</v>
      </c>
      <c r="F18" s="1">
        <f t="shared" si="5"/>
        <v>369.66666666666669</v>
      </c>
      <c r="G18" s="1">
        <f t="shared" si="4"/>
        <v>-35.666666666666686</v>
      </c>
      <c r="H18" s="1">
        <f t="shared" si="0"/>
        <v>378</v>
      </c>
      <c r="I18">
        <f t="shared" si="1"/>
        <v>376</v>
      </c>
      <c r="J18">
        <f t="shared" si="2"/>
        <v>-42</v>
      </c>
    </row>
    <row r="19" spans="1:10" x14ac:dyDescent="0.4">
      <c r="A19" s="1">
        <v>2005</v>
      </c>
      <c r="B19" s="1">
        <v>17</v>
      </c>
      <c r="C19" s="1">
        <v>422</v>
      </c>
      <c r="D19" s="1">
        <f t="shared" si="3"/>
        <v>371.16666666666669</v>
      </c>
      <c r="F19" s="1">
        <f t="shared" si="5"/>
        <v>365.66666666666669</v>
      </c>
      <c r="G19" s="1">
        <f t="shared" si="4"/>
        <v>56.333333333333314</v>
      </c>
      <c r="H19" s="1">
        <f t="shared" si="0"/>
        <v>389.33333333333331</v>
      </c>
      <c r="I19">
        <f t="shared" si="1"/>
        <v>378</v>
      </c>
      <c r="J19">
        <f t="shared" si="2"/>
        <v>44</v>
      </c>
    </row>
    <row r="20" spans="1:10" x14ac:dyDescent="0.4">
      <c r="A20" s="1">
        <v>2006</v>
      </c>
      <c r="B20" s="1">
        <v>18</v>
      </c>
      <c r="C20" s="1">
        <v>348</v>
      </c>
      <c r="D20" s="1">
        <f t="shared" si="3"/>
        <v>372</v>
      </c>
      <c r="F20" s="1">
        <f t="shared" si="5"/>
        <v>371.16666666666669</v>
      </c>
      <c r="G20" s="1">
        <f t="shared" si="4"/>
        <v>-23.166666666666686</v>
      </c>
      <c r="H20" s="1">
        <f t="shared" si="0"/>
        <v>368</v>
      </c>
      <c r="I20">
        <f t="shared" si="1"/>
        <v>389.33333333333331</v>
      </c>
      <c r="J20">
        <f t="shared" si="2"/>
        <v>-41.333333333333314</v>
      </c>
    </row>
    <row r="21" spans="1:10" x14ac:dyDescent="0.4">
      <c r="A21" s="1">
        <v>2007</v>
      </c>
      <c r="B21" s="1">
        <v>19</v>
      </c>
      <c r="C21" s="1">
        <v>399</v>
      </c>
      <c r="D21" s="1">
        <f t="shared" si="3"/>
        <v>383.83333333333331</v>
      </c>
      <c r="F21" s="1">
        <f t="shared" si="5"/>
        <v>372</v>
      </c>
      <c r="G21" s="1">
        <f t="shared" si="4"/>
        <v>27</v>
      </c>
      <c r="H21" s="1">
        <f t="shared" si="0"/>
        <v>389.66666666666669</v>
      </c>
      <c r="I21">
        <f t="shared" si="1"/>
        <v>368</v>
      </c>
      <c r="J21">
        <f t="shared" si="2"/>
        <v>31</v>
      </c>
    </row>
    <row r="22" spans="1:10" x14ac:dyDescent="0.4">
      <c r="A22" s="1">
        <v>2008</v>
      </c>
      <c r="B22" s="1">
        <v>20</v>
      </c>
      <c r="C22" s="1">
        <v>398</v>
      </c>
      <c r="D22" s="1">
        <f t="shared" si="3"/>
        <v>385.5</v>
      </c>
      <c r="F22" s="1">
        <f t="shared" si="5"/>
        <v>383.83333333333331</v>
      </c>
      <c r="G22" s="1">
        <f t="shared" si="4"/>
        <v>14.166666666666686</v>
      </c>
      <c r="H22" s="1">
        <f t="shared" si="0"/>
        <v>381.66666666666669</v>
      </c>
      <c r="I22">
        <f t="shared" si="1"/>
        <v>389.66666666666669</v>
      </c>
      <c r="J22">
        <f t="shared" si="2"/>
        <v>8.3333333333333144</v>
      </c>
    </row>
    <row r="23" spans="1:10" x14ac:dyDescent="0.4">
      <c r="A23" s="1">
        <v>2009</v>
      </c>
      <c r="B23" s="1">
        <v>21</v>
      </c>
      <c r="C23" s="1">
        <v>434</v>
      </c>
      <c r="D23" s="1">
        <f t="shared" si="3"/>
        <v>389.16666666666669</v>
      </c>
      <c r="F23" s="1">
        <f t="shared" si="5"/>
        <v>385.5</v>
      </c>
      <c r="G23" s="1">
        <f t="shared" si="4"/>
        <v>48.5</v>
      </c>
      <c r="H23" s="1">
        <f t="shared" si="0"/>
        <v>410.33333333333331</v>
      </c>
      <c r="I23">
        <f t="shared" si="1"/>
        <v>381.66666666666669</v>
      </c>
      <c r="J23">
        <f t="shared" si="2"/>
        <v>52.333333333333314</v>
      </c>
    </row>
    <row r="24" spans="1:10" x14ac:dyDescent="0.4">
      <c r="A24" s="1">
        <v>2010</v>
      </c>
      <c r="B24" s="1">
        <v>22</v>
      </c>
      <c r="C24" s="1">
        <v>362</v>
      </c>
      <c r="D24" s="1">
        <f t="shared" si="3"/>
        <v>393.83333333333331</v>
      </c>
      <c r="F24" s="1">
        <f t="shared" si="5"/>
        <v>389.16666666666669</v>
      </c>
      <c r="G24" s="1">
        <f t="shared" si="4"/>
        <v>-27.166666666666686</v>
      </c>
      <c r="H24" s="1">
        <f t="shared" si="0"/>
        <v>398</v>
      </c>
      <c r="I24">
        <f t="shared" si="1"/>
        <v>410.33333333333331</v>
      </c>
      <c r="J24">
        <f t="shared" si="2"/>
        <v>-48.333333333333314</v>
      </c>
    </row>
    <row r="25" spans="1:10" x14ac:dyDescent="0.4">
      <c r="A25" s="1">
        <v>2011</v>
      </c>
      <c r="B25" s="1">
        <v>23</v>
      </c>
      <c r="C25" s="1">
        <v>454</v>
      </c>
      <c r="D25" s="1">
        <f t="shared" si="3"/>
        <v>399.16666666666669</v>
      </c>
      <c r="F25" s="1">
        <f t="shared" si="5"/>
        <v>393.83333333333331</v>
      </c>
      <c r="G25" s="1">
        <f t="shared" si="4"/>
        <v>60.166666666666686</v>
      </c>
      <c r="H25" s="1">
        <f t="shared" si="0"/>
        <v>416.66666666666669</v>
      </c>
      <c r="I25">
        <f t="shared" si="1"/>
        <v>398</v>
      </c>
      <c r="J25">
        <f t="shared" si="2"/>
        <v>56</v>
      </c>
    </row>
    <row r="26" spans="1:10" x14ac:dyDescent="0.4">
      <c r="A26" s="1">
        <v>2012</v>
      </c>
      <c r="B26" s="1">
        <v>24</v>
      </c>
      <c r="C26" s="1">
        <v>365</v>
      </c>
      <c r="D26" s="1">
        <f t="shared" si="3"/>
        <v>402</v>
      </c>
      <c r="F26" s="1">
        <f t="shared" si="5"/>
        <v>399.16666666666669</v>
      </c>
      <c r="G26" s="1">
        <f t="shared" si="4"/>
        <v>-34.166666666666686</v>
      </c>
      <c r="H26" s="1">
        <f t="shared" si="0"/>
        <v>393.66666666666669</v>
      </c>
      <c r="I26">
        <f t="shared" si="1"/>
        <v>416.66666666666669</v>
      </c>
      <c r="J26">
        <f>C26-I26</f>
        <v>-51.666666666666686</v>
      </c>
    </row>
    <row r="27" spans="1:10" x14ac:dyDescent="0.4">
      <c r="A27" s="1">
        <v>2013</v>
      </c>
      <c r="B27" s="1">
        <v>25</v>
      </c>
      <c r="C27" s="1" t="s">
        <v>6</v>
      </c>
      <c r="E27" s="1">
        <f>D26</f>
        <v>402</v>
      </c>
      <c r="G27" s="1">
        <f>SUM(G9:G26)</f>
        <v>119.16666666666657</v>
      </c>
      <c r="J27">
        <f>SUM(J6:J26)</f>
        <v>113.33333333333337</v>
      </c>
    </row>
    <row r="28" spans="1:10" x14ac:dyDescent="0.4">
      <c r="A28" s="1">
        <v>2014</v>
      </c>
      <c r="B28" s="1">
        <v>26</v>
      </c>
      <c r="C28" s="1" t="s">
        <v>6</v>
      </c>
      <c r="E28" s="1">
        <f>D26</f>
        <v>402</v>
      </c>
      <c r="G28" s="1">
        <f>SUMSQ(G9:G26)</f>
        <v>20963.694444444453</v>
      </c>
      <c r="J28">
        <f>SUMSQ(J6:J26)</f>
        <v>31106.666666666664</v>
      </c>
    </row>
    <row r="29" spans="1:10" x14ac:dyDescent="0.4">
      <c r="A29" s="1">
        <v>2015</v>
      </c>
      <c r="B29" s="1">
        <v>27</v>
      </c>
      <c r="C29" s="1" t="s">
        <v>6</v>
      </c>
      <c r="E29" s="1">
        <f>D26</f>
        <v>402</v>
      </c>
      <c r="G29" s="3">
        <f>G28/COUNT(G9:G26)</f>
        <v>1164.6496913580252</v>
      </c>
      <c r="J29" s="4">
        <f>J28/COUNT(J6:J26)</f>
        <v>1481.2698412698412</v>
      </c>
    </row>
    <row r="30" spans="1:10" x14ac:dyDescent="0.4">
      <c r="A30" s="1">
        <v>2016</v>
      </c>
      <c r="B30" s="1">
        <v>28</v>
      </c>
      <c r="C30" s="1" t="s">
        <v>6</v>
      </c>
      <c r="E30" s="1">
        <f>D26</f>
        <v>402</v>
      </c>
    </row>
  </sheetData>
  <mergeCells count="5">
    <mergeCell ref="H1:J1"/>
    <mergeCell ref="C1:C2"/>
    <mergeCell ref="B1:B2"/>
    <mergeCell ref="A1:A2"/>
    <mergeCell ref="D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EE7E-922D-4B9F-8C42-832DDBBD9379}">
  <dimension ref="A1:I31"/>
  <sheetViews>
    <sheetView tabSelected="1" topLeftCell="A11" workbookViewId="0">
      <selection activeCell="J29" sqref="J29"/>
    </sheetView>
  </sheetViews>
  <sheetFormatPr defaultRowHeight="17.399999999999999" x14ac:dyDescent="0.4"/>
  <sheetData>
    <row r="1" spans="1:9" x14ac:dyDescent="0.4">
      <c r="A1" s="2" t="s">
        <v>0</v>
      </c>
      <c r="B1" s="2" t="s">
        <v>1</v>
      </c>
      <c r="C1" s="2" t="s">
        <v>2</v>
      </c>
      <c r="D1" s="2" t="s">
        <v>13</v>
      </c>
      <c r="E1" s="2"/>
      <c r="F1" s="2"/>
      <c r="G1" s="2" t="s">
        <v>16</v>
      </c>
      <c r="H1" s="2"/>
      <c r="I1" s="2"/>
    </row>
    <row r="2" spans="1:9" x14ac:dyDescent="0.4">
      <c r="A2" s="2"/>
      <c r="B2" s="2"/>
      <c r="C2" s="2"/>
      <c r="D2" t="s">
        <v>14</v>
      </c>
      <c r="E2" t="s">
        <v>4</v>
      </c>
      <c r="F2" t="s">
        <v>5</v>
      </c>
      <c r="G2" t="s">
        <v>14</v>
      </c>
      <c r="H2" t="s">
        <v>4</v>
      </c>
      <c r="I2" t="s">
        <v>5</v>
      </c>
    </row>
    <row r="3" spans="1:9" x14ac:dyDescent="0.4">
      <c r="A3" s="1"/>
      <c r="B3" s="1">
        <v>0</v>
      </c>
      <c r="C3" s="1" t="s">
        <v>15</v>
      </c>
      <c r="D3">
        <f>C4</f>
        <v>312</v>
      </c>
      <c r="G3">
        <f>C4</f>
        <v>312</v>
      </c>
    </row>
    <row r="4" spans="1:9" x14ac:dyDescent="0.4">
      <c r="A4" s="1">
        <v>1989</v>
      </c>
      <c r="B4" s="1">
        <v>1</v>
      </c>
      <c r="C4" s="1">
        <v>312</v>
      </c>
      <c r="D4">
        <f>0.2*C4+0.8*D3</f>
        <v>312</v>
      </c>
      <c r="E4">
        <f>D3</f>
        <v>312</v>
      </c>
      <c r="F4">
        <f>C4-E4</f>
        <v>0</v>
      </c>
      <c r="G4">
        <f>0.5*C4+0.5*G3</f>
        <v>312</v>
      </c>
      <c r="H4">
        <f>G3</f>
        <v>312</v>
      </c>
      <c r="I4">
        <f>C4-H4</f>
        <v>0</v>
      </c>
    </row>
    <row r="5" spans="1:9" x14ac:dyDescent="0.4">
      <c r="A5" s="1">
        <v>1990</v>
      </c>
      <c r="B5" s="1">
        <v>2</v>
      </c>
      <c r="C5" s="1">
        <v>381</v>
      </c>
      <c r="D5">
        <f>0.2*C5+0.8*D4</f>
        <v>325.8</v>
      </c>
      <c r="E5">
        <f>D4</f>
        <v>312</v>
      </c>
      <c r="F5">
        <f t="shared" ref="F5:F27" si="0">C5-E5</f>
        <v>69</v>
      </c>
      <c r="G5">
        <f t="shared" ref="G5:G27" si="1">0.5*C5+0.5*G4</f>
        <v>346.5</v>
      </c>
      <c r="H5">
        <f t="shared" ref="H5:H27" si="2">G4</f>
        <v>312</v>
      </c>
      <c r="I5">
        <f t="shared" ref="I5:I27" si="3">C5-H5</f>
        <v>69</v>
      </c>
    </row>
    <row r="6" spans="1:9" x14ac:dyDescent="0.4">
      <c r="A6" s="1">
        <v>1991</v>
      </c>
      <c r="B6" s="1">
        <v>3</v>
      </c>
      <c r="C6" s="1">
        <v>317</v>
      </c>
      <c r="D6">
        <f t="shared" ref="D6:D27" si="4">0.2*C6+0.8*D5</f>
        <v>324.04000000000008</v>
      </c>
      <c r="E6">
        <f>D5</f>
        <v>325.8</v>
      </c>
      <c r="F6">
        <f t="shared" si="0"/>
        <v>-8.8000000000000114</v>
      </c>
      <c r="G6">
        <f t="shared" si="1"/>
        <v>331.75</v>
      </c>
      <c r="H6">
        <f t="shared" si="2"/>
        <v>346.5</v>
      </c>
      <c r="I6">
        <f t="shared" si="3"/>
        <v>-29.5</v>
      </c>
    </row>
    <row r="7" spans="1:9" x14ac:dyDescent="0.4">
      <c r="A7" s="1">
        <v>1992</v>
      </c>
      <c r="B7" s="1">
        <v>4</v>
      </c>
      <c r="C7" s="1">
        <v>337</v>
      </c>
      <c r="D7">
        <f t="shared" si="4"/>
        <v>326.63200000000006</v>
      </c>
      <c r="E7">
        <f t="shared" ref="E7:E27" si="5">D6</f>
        <v>324.04000000000008</v>
      </c>
      <c r="F7">
        <f t="shared" si="0"/>
        <v>12.959999999999923</v>
      </c>
      <c r="G7">
        <f t="shared" si="1"/>
        <v>334.375</v>
      </c>
      <c r="H7">
        <f t="shared" si="2"/>
        <v>331.75</v>
      </c>
      <c r="I7">
        <f t="shared" si="3"/>
        <v>5.25</v>
      </c>
    </row>
    <row r="8" spans="1:9" x14ac:dyDescent="0.4">
      <c r="A8" s="1">
        <v>1993</v>
      </c>
      <c r="B8" s="1">
        <v>5</v>
      </c>
      <c r="C8" s="1">
        <v>399</v>
      </c>
      <c r="D8">
        <f t="shared" si="4"/>
        <v>341.10560000000009</v>
      </c>
      <c r="E8">
        <f t="shared" si="5"/>
        <v>326.63200000000006</v>
      </c>
      <c r="F8">
        <f t="shared" si="0"/>
        <v>72.367999999999938</v>
      </c>
      <c r="G8">
        <f t="shared" si="1"/>
        <v>366.6875</v>
      </c>
      <c r="H8">
        <f t="shared" si="2"/>
        <v>334.375</v>
      </c>
      <c r="I8">
        <f t="shared" si="3"/>
        <v>64.625</v>
      </c>
    </row>
    <row r="9" spans="1:9" x14ac:dyDescent="0.4">
      <c r="A9" s="1">
        <v>1994</v>
      </c>
      <c r="B9" s="1">
        <v>6</v>
      </c>
      <c r="C9" s="1">
        <v>387</v>
      </c>
      <c r="D9">
        <f t="shared" si="4"/>
        <v>350.28448000000014</v>
      </c>
      <c r="E9">
        <f t="shared" si="5"/>
        <v>341.10560000000009</v>
      </c>
      <c r="F9">
        <f t="shared" si="0"/>
        <v>45.894399999999905</v>
      </c>
      <c r="G9">
        <f t="shared" si="1"/>
        <v>376.84375</v>
      </c>
      <c r="H9">
        <f t="shared" si="2"/>
        <v>366.6875</v>
      </c>
      <c r="I9">
        <f t="shared" si="3"/>
        <v>20.3125</v>
      </c>
    </row>
    <row r="10" spans="1:9" x14ac:dyDescent="0.4">
      <c r="A10" s="1">
        <v>1995</v>
      </c>
      <c r="B10" s="1">
        <v>7</v>
      </c>
      <c r="C10" s="1">
        <v>375</v>
      </c>
      <c r="D10">
        <f t="shared" si="4"/>
        <v>355.22758400000015</v>
      </c>
      <c r="E10">
        <f t="shared" si="5"/>
        <v>350.28448000000014</v>
      </c>
      <c r="F10">
        <f t="shared" si="0"/>
        <v>24.715519999999856</v>
      </c>
      <c r="G10">
        <f t="shared" si="1"/>
        <v>375.921875</v>
      </c>
      <c r="H10">
        <f t="shared" si="2"/>
        <v>376.84375</v>
      </c>
      <c r="I10">
        <f t="shared" si="3"/>
        <v>-1.84375</v>
      </c>
    </row>
    <row r="11" spans="1:9" x14ac:dyDescent="0.4">
      <c r="A11" s="1">
        <v>1996</v>
      </c>
      <c r="B11" s="1">
        <v>8</v>
      </c>
      <c r="C11" s="1">
        <v>349</v>
      </c>
      <c r="D11">
        <f t="shared" si="4"/>
        <v>353.98206720000013</v>
      </c>
      <c r="E11">
        <f t="shared" si="5"/>
        <v>355.22758400000015</v>
      </c>
      <c r="F11">
        <f t="shared" si="0"/>
        <v>-6.2275840000001494</v>
      </c>
      <c r="G11">
        <f t="shared" si="1"/>
        <v>362.4609375</v>
      </c>
      <c r="H11">
        <f t="shared" si="2"/>
        <v>375.921875</v>
      </c>
      <c r="I11">
        <f t="shared" si="3"/>
        <v>-26.921875</v>
      </c>
    </row>
    <row r="12" spans="1:9" x14ac:dyDescent="0.4">
      <c r="A12" s="1">
        <v>1997</v>
      </c>
      <c r="B12" s="1">
        <v>9</v>
      </c>
      <c r="C12" s="1">
        <v>386</v>
      </c>
      <c r="D12">
        <f t="shared" si="4"/>
        <v>360.38565376000008</v>
      </c>
      <c r="E12">
        <f t="shared" si="5"/>
        <v>353.98206720000013</v>
      </c>
      <c r="F12">
        <f t="shared" si="0"/>
        <v>32.017932799999869</v>
      </c>
      <c r="G12">
        <f t="shared" si="1"/>
        <v>374.23046875</v>
      </c>
      <c r="H12">
        <f t="shared" si="2"/>
        <v>362.4609375</v>
      </c>
      <c r="I12">
        <f t="shared" si="3"/>
        <v>23.5390625</v>
      </c>
    </row>
    <row r="13" spans="1:9" x14ac:dyDescent="0.4">
      <c r="A13" s="1">
        <v>1998</v>
      </c>
      <c r="B13" s="1">
        <v>10</v>
      </c>
      <c r="C13" s="1">
        <v>358</v>
      </c>
      <c r="D13">
        <f t="shared" si="4"/>
        <v>359.90852300800009</v>
      </c>
      <c r="E13">
        <f t="shared" si="5"/>
        <v>360.38565376000008</v>
      </c>
      <c r="F13">
        <f t="shared" si="0"/>
        <v>-2.385653760000082</v>
      </c>
      <c r="G13">
        <f t="shared" si="1"/>
        <v>366.115234375</v>
      </c>
      <c r="H13">
        <f t="shared" si="2"/>
        <v>374.23046875</v>
      </c>
      <c r="I13">
        <f t="shared" si="3"/>
        <v>-16.23046875</v>
      </c>
    </row>
    <row r="14" spans="1:9" x14ac:dyDescent="0.4">
      <c r="A14" s="1">
        <v>1999</v>
      </c>
      <c r="B14" s="1">
        <v>11</v>
      </c>
      <c r="C14" s="1">
        <v>389</v>
      </c>
      <c r="D14">
        <f t="shared" si="4"/>
        <v>365.72681840640007</v>
      </c>
      <c r="E14">
        <f t="shared" si="5"/>
        <v>359.90852300800009</v>
      </c>
      <c r="F14">
        <f t="shared" si="0"/>
        <v>29.091476991999912</v>
      </c>
      <c r="G14">
        <f t="shared" si="1"/>
        <v>377.5576171875</v>
      </c>
      <c r="H14">
        <f t="shared" si="2"/>
        <v>366.115234375</v>
      </c>
      <c r="I14">
        <f t="shared" si="3"/>
        <v>22.884765625</v>
      </c>
    </row>
    <row r="15" spans="1:9" x14ac:dyDescent="0.4">
      <c r="A15" s="1">
        <v>2000</v>
      </c>
      <c r="B15" s="1">
        <v>12</v>
      </c>
      <c r="C15" s="1">
        <v>343</v>
      </c>
      <c r="D15">
        <f t="shared" si="4"/>
        <v>361.18145472512009</v>
      </c>
      <c r="E15">
        <f t="shared" si="5"/>
        <v>365.72681840640007</v>
      </c>
      <c r="F15">
        <f t="shared" si="0"/>
        <v>-22.726818406400071</v>
      </c>
      <c r="G15">
        <f t="shared" si="1"/>
        <v>360.27880859375</v>
      </c>
      <c r="H15">
        <f t="shared" si="2"/>
        <v>377.5576171875</v>
      </c>
      <c r="I15">
        <f t="shared" si="3"/>
        <v>-34.5576171875</v>
      </c>
    </row>
    <row r="16" spans="1:9" x14ac:dyDescent="0.4">
      <c r="A16" s="1">
        <v>2001</v>
      </c>
      <c r="B16" s="1">
        <v>13</v>
      </c>
      <c r="C16" s="1">
        <v>328</v>
      </c>
      <c r="D16">
        <f t="shared" si="4"/>
        <v>354.54516378009612</v>
      </c>
      <c r="E16">
        <f t="shared" si="5"/>
        <v>361.18145472512009</v>
      </c>
      <c r="F16">
        <f t="shared" si="0"/>
        <v>-33.181454725120091</v>
      </c>
      <c r="G16">
        <f t="shared" si="1"/>
        <v>344.139404296875</v>
      </c>
      <c r="H16">
        <f t="shared" si="2"/>
        <v>360.27880859375</v>
      </c>
      <c r="I16">
        <f t="shared" si="3"/>
        <v>-32.27880859375</v>
      </c>
    </row>
    <row r="17" spans="1:9" x14ac:dyDescent="0.4">
      <c r="A17" s="1">
        <v>2002</v>
      </c>
      <c r="B17" s="1">
        <v>14</v>
      </c>
      <c r="C17" s="1">
        <v>388</v>
      </c>
      <c r="D17">
        <f t="shared" si="4"/>
        <v>361.23613102407694</v>
      </c>
      <c r="E17">
        <f t="shared" si="5"/>
        <v>354.54516378009612</v>
      </c>
      <c r="F17">
        <f t="shared" si="0"/>
        <v>33.454836219903882</v>
      </c>
      <c r="G17">
        <f t="shared" si="1"/>
        <v>366.0697021484375</v>
      </c>
      <c r="H17">
        <f t="shared" si="2"/>
        <v>344.139404296875</v>
      </c>
      <c r="I17">
        <f t="shared" si="3"/>
        <v>43.860595703125</v>
      </c>
    </row>
    <row r="18" spans="1:9" x14ac:dyDescent="0.4">
      <c r="A18" s="1">
        <v>2003</v>
      </c>
      <c r="B18" s="1">
        <v>15</v>
      </c>
      <c r="C18" s="1">
        <v>412</v>
      </c>
      <c r="D18">
        <f t="shared" si="4"/>
        <v>371.3889048192616</v>
      </c>
      <c r="E18">
        <f t="shared" si="5"/>
        <v>361.23613102407694</v>
      </c>
      <c r="F18">
        <f t="shared" si="0"/>
        <v>50.76386897592306</v>
      </c>
      <c r="G18">
        <f t="shared" si="1"/>
        <v>389.03485107421875</v>
      </c>
      <c r="H18">
        <f t="shared" si="2"/>
        <v>366.0697021484375</v>
      </c>
      <c r="I18">
        <f t="shared" si="3"/>
        <v>45.9302978515625</v>
      </c>
    </row>
    <row r="19" spans="1:9" x14ac:dyDescent="0.4">
      <c r="A19" s="1">
        <v>2004</v>
      </c>
      <c r="B19" s="1">
        <v>16</v>
      </c>
      <c r="C19" s="1">
        <v>334</v>
      </c>
      <c r="D19">
        <f t="shared" si="4"/>
        <v>363.9111238554093</v>
      </c>
      <c r="E19">
        <f t="shared" si="5"/>
        <v>371.3889048192616</v>
      </c>
      <c r="F19">
        <f t="shared" si="0"/>
        <v>-37.388904819261597</v>
      </c>
      <c r="G19">
        <f t="shared" si="1"/>
        <v>361.51742553710938</v>
      </c>
      <c r="H19">
        <f t="shared" si="2"/>
        <v>389.03485107421875</v>
      </c>
      <c r="I19">
        <f t="shared" si="3"/>
        <v>-55.03485107421875</v>
      </c>
    </row>
    <row r="20" spans="1:9" x14ac:dyDescent="0.4">
      <c r="A20" s="1">
        <v>2005</v>
      </c>
      <c r="B20" s="1">
        <v>17</v>
      </c>
      <c r="C20" s="1">
        <v>422</v>
      </c>
      <c r="D20">
        <f t="shared" si="4"/>
        <v>375.52889908432746</v>
      </c>
      <c r="E20">
        <f t="shared" si="5"/>
        <v>363.9111238554093</v>
      </c>
      <c r="F20">
        <f t="shared" si="0"/>
        <v>58.088876144590699</v>
      </c>
      <c r="G20">
        <f t="shared" si="1"/>
        <v>391.75871276855469</v>
      </c>
      <c r="H20">
        <f t="shared" si="2"/>
        <v>361.51742553710938</v>
      </c>
      <c r="I20">
        <f t="shared" si="3"/>
        <v>60.482574462890625</v>
      </c>
    </row>
    <row r="21" spans="1:9" x14ac:dyDescent="0.4">
      <c r="A21" s="1">
        <v>2006</v>
      </c>
      <c r="B21" s="1">
        <v>18</v>
      </c>
      <c r="C21" s="1">
        <v>348</v>
      </c>
      <c r="D21">
        <f t="shared" si="4"/>
        <v>370.02311926746199</v>
      </c>
      <c r="E21">
        <f t="shared" si="5"/>
        <v>375.52889908432746</v>
      </c>
      <c r="F21">
        <f t="shared" si="0"/>
        <v>-27.528899084327463</v>
      </c>
      <c r="G21">
        <f t="shared" si="1"/>
        <v>369.87935638427734</v>
      </c>
      <c r="H21">
        <f t="shared" si="2"/>
        <v>391.75871276855469</v>
      </c>
      <c r="I21">
        <f t="shared" si="3"/>
        <v>-43.758712768554688</v>
      </c>
    </row>
    <row r="22" spans="1:9" x14ac:dyDescent="0.4">
      <c r="A22" s="1">
        <v>2007</v>
      </c>
      <c r="B22" s="1">
        <v>19</v>
      </c>
      <c r="C22" s="1">
        <v>399</v>
      </c>
      <c r="D22">
        <f t="shared" si="4"/>
        <v>375.81849541396963</v>
      </c>
      <c r="E22">
        <f t="shared" si="5"/>
        <v>370.02311926746199</v>
      </c>
      <c r="F22">
        <f t="shared" si="0"/>
        <v>28.976880732538007</v>
      </c>
      <c r="G22">
        <f t="shared" si="1"/>
        <v>384.43967819213867</v>
      </c>
      <c r="H22">
        <f t="shared" si="2"/>
        <v>369.87935638427734</v>
      </c>
      <c r="I22">
        <f t="shared" si="3"/>
        <v>29.120643615722656</v>
      </c>
    </row>
    <row r="23" spans="1:9" x14ac:dyDescent="0.4">
      <c r="A23" s="1">
        <v>2008</v>
      </c>
      <c r="B23" s="1">
        <v>20</v>
      </c>
      <c r="C23" s="1">
        <v>398</v>
      </c>
      <c r="D23">
        <f t="shared" si="4"/>
        <v>380.25479633117573</v>
      </c>
      <c r="E23">
        <f t="shared" si="5"/>
        <v>375.81849541396963</v>
      </c>
      <c r="F23">
        <f t="shared" si="0"/>
        <v>22.181504586030371</v>
      </c>
      <c r="G23">
        <f t="shared" si="1"/>
        <v>391.21983909606934</v>
      </c>
      <c r="H23">
        <f t="shared" si="2"/>
        <v>384.43967819213867</v>
      </c>
      <c r="I23">
        <f t="shared" si="3"/>
        <v>13.560321807861328</v>
      </c>
    </row>
    <row r="24" spans="1:9" x14ac:dyDescent="0.4">
      <c r="A24" s="1">
        <v>2009</v>
      </c>
      <c r="B24" s="1">
        <v>21</v>
      </c>
      <c r="C24" s="1">
        <v>434</v>
      </c>
      <c r="D24">
        <f t="shared" si="4"/>
        <v>391.00383706494063</v>
      </c>
      <c r="E24">
        <f t="shared" si="5"/>
        <v>380.25479633117573</v>
      </c>
      <c r="F24">
        <f t="shared" si="0"/>
        <v>53.745203668824274</v>
      </c>
      <c r="G24">
        <f t="shared" si="1"/>
        <v>412.60991954803467</v>
      </c>
      <c r="H24">
        <f t="shared" si="2"/>
        <v>391.21983909606934</v>
      </c>
      <c r="I24">
        <f t="shared" si="3"/>
        <v>42.780160903930664</v>
      </c>
    </row>
    <row r="25" spans="1:9" x14ac:dyDescent="0.4">
      <c r="A25" s="1">
        <v>2010</v>
      </c>
      <c r="B25" s="1">
        <v>22</v>
      </c>
      <c r="C25" s="1">
        <v>362</v>
      </c>
      <c r="D25">
        <f t="shared" si="4"/>
        <v>385.20306965195255</v>
      </c>
      <c r="E25">
        <f t="shared" si="5"/>
        <v>391.00383706494063</v>
      </c>
      <c r="F25">
        <f t="shared" si="0"/>
        <v>-29.003837064940626</v>
      </c>
      <c r="G25">
        <f t="shared" si="1"/>
        <v>387.30495977401733</v>
      </c>
      <c r="H25">
        <f t="shared" si="2"/>
        <v>412.60991954803467</v>
      </c>
      <c r="I25">
        <f t="shared" si="3"/>
        <v>-50.609919548034668</v>
      </c>
    </row>
    <row r="26" spans="1:9" x14ac:dyDescent="0.4">
      <c r="A26" s="1">
        <v>2011</v>
      </c>
      <c r="B26" s="1">
        <v>23</v>
      </c>
      <c r="C26" s="1">
        <v>454</v>
      </c>
      <c r="D26">
        <f t="shared" si="4"/>
        <v>398.96245572156209</v>
      </c>
      <c r="E26">
        <f t="shared" si="5"/>
        <v>385.20306965195255</v>
      </c>
      <c r="F26">
        <f t="shared" si="0"/>
        <v>68.796930348047454</v>
      </c>
      <c r="G26">
        <f t="shared" si="1"/>
        <v>420.65247988700867</v>
      </c>
      <c r="H26">
        <f t="shared" si="2"/>
        <v>387.30495977401733</v>
      </c>
      <c r="I26">
        <f t="shared" si="3"/>
        <v>66.695040225982666</v>
      </c>
    </row>
    <row r="27" spans="1:9" x14ac:dyDescent="0.4">
      <c r="A27" s="1">
        <v>2012</v>
      </c>
      <c r="B27" s="1">
        <v>24</v>
      </c>
      <c r="C27" s="1">
        <v>365</v>
      </c>
      <c r="D27">
        <f t="shared" si="4"/>
        <v>392.16996457724969</v>
      </c>
      <c r="E27">
        <f t="shared" si="5"/>
        <v>398.96245572156209</v>
      </c>
      <c r="F27">
        <f t="shared" si="0"/>
        <v>-33.962455721562094</v>
      </c>
      <c r="G27">
        <f t="shared" si="1"/>
        <v>392.82623994350433</v>
      </c>
      <c r="H27">
        <f t="shared" si="2"/>
        <v>420.65247988700867</v>
      </c>
      <c r="I27">
        <f t="shared" si="3"/>
        <v>-55.652479887008667</v>
      </c>
    </row>
    <row r="28" spans="1:9" x14ac:dyDescent="0.4">
      <c r="A28" s="1">
        <v>2013</v>
      </c>
      <c r="B28" s="1">
        <v>25</v>
      </c>
      <c r="C28" s="1" t="s">
        <v>6</v>
      </c>
      <c r="D28">
        <f>D27</f>
        <v>392.16996457724969</v>
      </c>
      <c r="F28">
        <f>SUM(F4:F27)</f>
        <v>400.84982288624497</v>
      </c>
      <c r="I28">
        <f>SUM(I4:I27)</f>
        <v>161.65247988700867</v>
      </c>
    </row>
    <row r="29" spans="1:9" x14ac:dyDescent="0.4">
      <c r="A29" s="1">
        <v>2014</v>
      </c>
      <c r="B29" s="1">
        <v>26</v>
      </c>
      <c r="C29" s="1" t="s">
        <v>6</v>
      </c>
      <c r="D29">
        <f>D27</f>
        <v>392.16996457724969</v>
      </c>
      <c r="F29" s="4">
        <f>SUMSQ(F4:F27)</f>
        <v>36668.334066043848</v>
      </c>
      <c r="I29" s="4">
        <f>SUMSQ(I4:I27)</f>
        <v>40157.338965491108</v>
      </c>
    </row>
    <row r="30" spans="1:9" x14ac:dyDescent="0.4">
      <c r="A30" s="1">
        <v>2015</v>
      </c>
      <c r="B30" s="1">
        <v>27</v>
      </c>
      <c r="C30" s="1" t="s">
        <v>6</v>
      </c>
      <c r="D30">
        <f>D27</f>
        <v>392.16996457724969</v>
      </c>
    </row>
    <row r="31" spans="1:9" x14ac:dyDescent="0.4">
      <c r="A31" s="1">
        <v>2016</v>
      </c>
      <c r="B31" s="1">
        <v>28</v>
      </c>
      <c r="C31" s="1" t="s">
        <v>6</v>
      </c>
      <c r="D31">
        <f>D27</f>
        <v>392.16996457724969</v>
      </c>
    </row>
  </sheetData>
  <mergeCells count="5">
    <mergeCell ref="A1:A2"/>
    <mergeCell ref="B1:B2"/>
    <mergeCell ref="C1:C2"/>
    <mergeCell ref="D1:F1"/>
    <mergeCell ref="G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단순이동평균법</vt:lpstr>
      <vt:lpstr>단순지수평활법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2020-04-12T14:04:36Z</dcterms:created>
  <dcterms:modified xsi:type="dcterms:W3CDTF">2020-04-12T14:56:34Z</dcterms:modified>
</cp:coreProperties>
</file>