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15ea741177ef59b/Documents/Hobbies/Boroondara Bicycle Strategy/Data/"/>
    </mc:Choice>
  </mc:AlternateContent>
  <bookViews>
    <workbookView xWindow="0" yWindow="0" windowWidth="28800" windowHeight="11310" activeTab="2"/>
  </bookViews>
  <sheets>
    <sheet name="Off-road" sheetId="1" r:id="rId1"/>
    <sheet name="On-road" sheetId="2" r:id="rId2"/>
    <sheet name="Graph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2" i="3"/>
  <c r="G2" i="2"/>
  <c r="G6" i="2"/>
  <c r="G5" i="2"/>
  <c r="G4" i="2"/>
  <c r="G3" i="2"/>
  <c r="H6" i="1"/>
  <c r="H5" i="1"/>
  <c r="H4" i="1"/>
  <c r="H3" i="1"/>
  <c r="H2" i="1"/>
</calcChain>
</file>

<file path=xl/sharedStrings.xml><?xml version="1.0" encoding="utf-8"?>
<sst xmlns="http://schemas.openxmlformats.org/spreadsheetml/2006/main" count="250" uniqueCount="85">
  <si>
    <t>Project number</t>
  </si>
  <si>
    <t>Project name</t>
  </si>
  <si>
    <t>Priority</t>
  </si>
  <si>
    <t>Status</t>
  </si>
  <si>
    <t>Derrick Street/High Street intersection</t>
  </si>
  <si>
    <t>High</t>
  </si>
  <si>
    <t>Completed</t>
  </si>
  <si>
    <t>Adeney Avenue Traffic Calming</t>
  </si>
  <si>
    <t>Low</t>
  </si>
  <si>
    <t>Partial</t>
  </si>
  <si>
    <t>Union Road/Canterbury Road Intersection</t>
  </si>
  <si>
    <t>Not implemented</t>
  </si>
  <si>
    <t>Harp Road/High Street/Willsmere Road Intersection</t>
  </si>
  <si>
    <t>Medium</t>
  </si>
  <si>
    <t>East-west Strategic Route: Burke Road to Denmark Street to Walmer Street Bridge</t>
  </si>
  <si>
    <t>Burke Road Bike Lanes</t>
  </si>
  <si>
    <t>Willsmere Road/Earl Street Intersection</t>
  </si>
  <si>
    <t>Chandler Highway Bridge</t>
  </si>
  <si>
    <t>In progress</t>
  </si>
  <si>
    <t>Burwood Road/Camberwell Road Intersection</t>
  </si>
  <si>
    <t>East-West Strategic Route: Morang Reserve, Fritsch Holzer Park and Prospect Hill Road</t>
  </si>
  <si>
    <t>Yarra Street to Hawthorn Station</t>
  </si>
  <si>
    <t>Route along Bulleen Road</t>
  </si>
  <si>
    <t>East West link between Burke Road and Strabane Avenue</t>
  </si>
  <si>
    <t>Balwyn Road link to Anniversary Trail</t>
  </si>
  <si>
    <t>Eastern Rail Trail</t>
  </si>
  <si>
    <t>Camberwell Junction</t>
  </si>
  <si>
    <t>Glen Iris Road</t>
  </si>
  <si>
    <t>Mont Albert Road to Canterbury Road via Chatham Road and Shirlaw Avenue</t>
  </si>
  <si>
    <t>Seymour Grove, Trafalgar Road and Stanhope Grove</t>
  </si>
  <si>
    <t>Kilby Road connection between Main Yarra Trail to Anniversary Trail via Hyde Park</t>
  </si>
  <si>
    <t>Mont Albert Road Bike Lane Missing Section</t>
  </si>
  <si>
    <t>Tooronga Road On Road Bike Lanes at Stockland Development</t>
  </si>
  <si>
    <t>Camberwell Road west of Burke Road</t>
  </si>
  <si>
    <t>Tooronga Road Bike Lanes North of Toorak Road</t>
  </si>
  <si>
    <t>Mont Albert Road east of Balwyn Road</t>
  </si>
  <si>
    <t>Trail</t>
  </si>
  <si>
    <t>Gap between Riversdale Road and Prospect Hill Road</t>
  </si>
  <si>
    <t>Anniversary</t>
  </si>
  <si>
    <t>Complete link at East Camberwell Station</t>
  </si>
  <si>
    <t>Link Mont Albert Road to Anniversary Trail</t>
  </si>
  <si>
    <t>Glenferrie Road Connection</t>
  </si>
  <si>
    <t>Gardiners Creek</t>
  </si>
  <si>
    <t>Upgrade Anniversary Trail along Fordham Avenue</t>
  </si>
  <si>
    <t>Fritsch Holzer Park</t>
  </si>
  <si>
    <t>N/A</t>
  </si>
  <si>
    <t>Scullin Park</t>
  </si>
  <si>
    <t>Burke Road South Reserve</t>
  </si>
  <si>
    <t>Patterson Reserve</t>
  </si>
  <si>
    <t>Eglinton Park Reserve</t>
  </si>
  <si>
    <t>Abandoned</t>
  </si>
  <si>
    <t>Link between Yarra Boulevard and the Anniversary Trail</t>
  </si>
  <si>
    <t>Route through Myrtle Park and Gordon Barnard Reserve</t>
  </si>
  <si>
    <t>Wallen Road to St. James Park Link</t>
  </si>
  <si>
    <t>Lynden Park/South Surrey Park</t>
  </si>
  <si>
    <t>Ferndale Trail</t>
  </si>
  <si>
    <t>Ferndale</t>
  </si>
  <si>
    <t>Route from Ferndale Park to Toorak Road</t>
  </si>
  <si>
    <t>Ferndale, Anniversary</t>
  </si>
  <si>
    <t>Link to Darebin Creek Trail</t>
  </si>
  <si>
    <t>Darebin Creek, Main Yarra</t>
  </si>
  <si>
    <t>Link between Grace Park and Glenferrie Road</t>
  </si>
  <si>
    <t>Link between Linda Crescent and L. E. Bray Park</t>
  </si>
  <si>
    <t>Link between Gordon Street and Stradbroke Park and north to Koonung Trail</t>
  </si>
  <si>
    <t>Important Strategic Link to Warrigal Road and Connection to Gardiners Creek Trail in the City of Monash</t>
  </si>
  <si>
    <t>Burke Road Bollards</t>
  </si>
  <si>
    <t>Toorak Road Crossing</t>
  </si>
  <si>
    <t>High Street Crossing</t>
  </si>
  <si>
    <t>Chandler Steps</t>
  </si>
  <si>
    <t>Main Yarra</t>
  </si>
  <si>
    <t>Link to Tooronga Road</t>
  </si>
  <si>
    <t>Pipe Bridge</t>
  </si>
  <si>
    <t>Solway St Bridge</t>
  </si>
  <si>
    <t>Walmer Street Bridge</t>
  </si>
  <si>
    <t>Dangerous bend at Hartwell Station</t>
  </si>
  <si>
    <t>Hawthorn Bridge</t>
  </si>
  <si>
    <t>Link to Koonung Trail via Old Burke Road</t>
  </si>
  <si>
    <t>Koonung Creek</t>
  </si>
  <si>
    <t>New Yarra River Crossing north of Hawthorn Bridge</t>
  </si>
  <si>
    <t>Capital City</t>
  </si>
  <si>
    <t>Caravan Street to Union Road</t>
  </si>
  <si>
    <t>Winton Road pedestrian signals</t>
  </si>
  <si>
    <t>Victoria Park improvements</t>
  </si>
  <si>
    <t>STATS</t>
  </si>
  <si>
    <t>TOTAL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</si>
</sst>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12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Off-road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'On-road'!$F$2:$F$6</c:f>
              <c:strCache>
                <c:ptCount val="5"/>
                <c:pt idx="0">
                  <c:v>Completed</c:v>
                </c:pt>
                <c:pt idx="1">
                  <c:v>In progress</c:v>
                </c:pt>
                <c:pt idx="2">
                  <c:v>Partial</c:v>
                </c:pt>
                <c:pt idx="3">
                  <c:v>Not implemented</c:v>
                </c:pt>
                <c:pt idx="4">
                  <c:v>Abandoned</c:v>
                </c:pt>
              </c:strCache>
            </c:strRef>
          </c:cat>
          <c:val>
            <c:numRef>
              <c:f>'Off-road'!$H$2:$H$6</c:f>
              <c:numCache>
                <c:formatCode>General</c:formatCode>
                <c:ptCount val="5"/>
                <c:pt idx="0">
                  <c:v>11</c:v>
                </c:pt>
                <c:pt idx="1">
                  <c:v>5</c:v>
                </c:pt>
                <c:pt idx="2">
                  <c:v>3</c:v>
                </c:pt>
                <c:pt idx="3">
                  <c:v>15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C-475B-8195-F77F9E77FECC}"/>
            </c:ext>
          </c:extLst>
        </c:ser>
        <c:ser>
          <c:idx val="1"/>
          <c:order val="1"/>
          <c:tx>
            <c:v>On-road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'On-road'!$F$2:$F$6</c:f>
              <c:strCache>
                <c:ptCount val="5"/>
                <c:pt idx="0">
                  <c:v>Completed</c:v>
                </c:pt>
                <c:pt idx="1">
                  <c:v>In progress</c:v>
                </c:pt>
                <c:pt idx="2">
                  <c:v>Partial</c:v>
                </c:pt>
                <c:pt idx="3">
                  <c:v>Not implemented</c:v>
                </c:pt>
                <c:pt idx="4">
                  <c:v>Abandoned</c:v>
                </c:pt>
              </c:strCache>
            </c:strRef>
          </c:cat>
          <c:val>
            <c:numRef>
              <c:f>'On-road'!$G$2:$G$6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EC-475B-8195-F77F9E77F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706160"/>
        <c:axId val="74705744"/>
      </c:barChart>
      <c:catAx>
        <c:axId val="7470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05744"/>
        <c:crosses val="autoZero"/>
        <c:auto val="1"/>
        <c:lblAlgn val="ctr"/>
        <c:lblOffset val="100"/>
        <c:noMultiLvlLbl val="0"/>
      </c:catAx>
      <c:valAx>
        <c:axId val="747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06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72-47C2-B54E-AD61CAB924A9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F72-47C2-B54E-AD61CAB924A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72-47C2-B54E-AD61CAB924A9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F72-47C2-B54E-AD61CAB924A9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72-47C2-B54E-AD61CAB924A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Graphs!$A$2:$A$6</c:f>
              <c:strCache>
                <c:ptCount val="5"/>
                <c:pt idx="0">
                  <c:v>Completed</c:v>
                </c:pt>
                <c:pt idx="1">
                  <c:v>In progress</c:v>
                </c:pt>
                <c:pt idx="2">
                  <c:v>Partial</c:v>
                </c:pt>
                <c:pt idx="3">
                  <c:v>Not implemented</c:v>
                </c:pt>
                <c:pt idx="4">
                  <c:v>Abandoned</c:v>
                </c:pt>
              </c:strCache>
            </c:strRef>
          </c:cat>
          <c:val>
            <c:numRef>
              <c:f>Graphs!$B$2:$B$6</c:f>
              <c:numCache>
                <c:formatCode>General</c:formatCode>
                <c:ptCount val="5"/>
                <c:pt idx="0">
                  <c:v>17</c:v>
                </c:pt>
                <c:pt idx="1">
                  <c:v>6</c:v>
                </c:pt>
                <c:pt idx="2">
                  <c:v>7</c:v>
                </c:pt>
                <c:pt idx="3">
                  <c:v>27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2-47C2-B54E-AD61CAB924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3</xdr:row>
      <xdr:rowOff>66674</xdr:rowOff>
    </xdr:from>
    <xdr:to>
      <xdr:col>13</xdr:col>
      <xdr:colOff>342900</xdr:colOff>
      <xdr:row>25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152399</xdr:colOff>
      <xdr:row>3</xdr:row>
      <xdr:rowOff>66674</xdr:rowOff>
    </xdr:from>
    <xdr:to>
      <xdr:col>24</xdr:col>
      <xdr:colOff>180974</xdr:colOff>
      <xdr:row>24</xdr:row>
      <xdr:rowOff>114299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1" sqref="G1:H6"/>
    </sheetView>
  </sheetViews>
  <sheetFormatPr defaultRowHeight="15" x14ac:dyDescent="0.25"/>
  <cols>
    <col min="1" max="1" width="8" bestFit="1" customWidth="1"/>
    <col min="2" max="2" width="26.7109375" customWidth="1"/>
    <col min="3" max="3" width="16.85546875" customWidth="1"/>
    <col min="4" max="4" width="8.42578125" bestFit="1" customWidth="1"/>
    <col min="5" max="5" width="22.5703125" customWidth="1"/>
    <col min="7" max="7" width="19.7109375" customWidth="1"/>
  </cols>
  <sheetData>
    <row r="1" spans="1:8" ht="30" x14ac:dyDescent="0.25">
      <c r="A1" s="2" t="s">
        <v>0</v>
      </c>
      <c r="B1" s="2" t="s">
        <v>1</v>
      </c>
      <c r="C1" s="2" t="s">
        <v>36</v>
      </c>
      <c r="D1" s="2" t="s">
        <v>2</v>
      </c>
      <c r="E1" s="2" t="s">
        <v>3</v>
      </c>
      <c r="G1" s="4" t="s">
        <v>83</v>
      </c>
    </row>
    <row r="2" spans="1:8" ht="30" x14ac:dyDescent="0.25">
      <c r="A2" s="3">
        <v>1</v>
      </c>
      <c r="B2" s="3" t="s">
        <v>37</v>
      </c>
      <c r="C2" s="3" t="s">
        <v>38</v>
      </c>
      <c r="D2" s="3" t="s">
        <v>5</v>
      </c>
      <c r="E2" s="3" t="s">
        <v>18</v>
      </c>
      <c r="G2" s="5" t="s">
        <v>6</v>
      </c>
      <c r="H2">
        <f>COUNTIF(E2:E38,"completed")</f>
        <v>11</v>
      </c>
    </row>
    <row r="3" spans="1:8" ht="30" x14ac:dyDescent="0.25">
      <c r="A3" s="3">
        <v>2</v>
      </c>
      <c r="B3" s="3" t="s">
        <v>39</v>
      </c>
      <c r="C3" s="3" t="s">
        <v>38</v>
      </c>
      <c r="D3" s="3" t="s">
        <v>13</v>
      </c>
      <c r="E3" s="3" t="s">
        <v>11</v>
      </c>
      <c r="G3" s="5" t="s">
        <v>18</v>
      </c>
      <c r="H3" s="1">
        <f>COUNTIF(E3:E39,"in progress")</f>
        <v>5</v>
      </c>
    </row>
    <row r="4" spans="1:8" ht="30" x14ac:dyDescent="0.25">
      <c r="A4" s="3">
        <v>3</v>
      </c>
      <c r="B4" s="3" t="s">
        <v>40</v>
      </c>
      <c r="C4" s="3" t="s">
        <v>38</v>
      </c>
      <c r="D4" s="3" t="s">
        <v>13</v>
      </c>
      <c r="E4" s="3" t="s">
        <v>18</v>
      </c>
      <c r="G4" s="5" t="s">
        <v>9</v>
      </c>
      <c r="H4" s="1">
        <f>COUNTIF(E4:E40,"partial")</f>
        <v>3</v>
      </c>
    </row>
    <row r="5" spans="1:8" ht="45" x14ac:dyDescent="0.25">
      <c r="A5" s="3">
        <v>4</v>
      </c>
      <c r="B5" s="3" t="s">
        <v>41</v>
      </c>
      <c r="C5" s="3" t="s">
        <v>42</v>
      </c>
      <c r="D5" s="3" t="s">
        <v>5</v>
      </c>
      <c r="E5" s="3" t="s">
        <v>6</v>
      </c>
      <c r="G5" s="6" t="s">
        <v>11</v>
      </c>
      <c r="H5" s="1">
        <f>COUNTIF(E5:E41,"not implemented")</f>
        <v>15</v>
      </c>
    </row>
    <row r="6" spans="1:8" ht="30" x14ac:dyDescent="0.25">
      <c r="A6" s="3">
        <v>5</v>
      </c>
      <c r="B6" s="3" t="s">
        <v>43</v>
      </c>
      <c r="C6" s="3" t="s">
        <v>38</v>
      </c>
      <c r="D6" s="3" t="s">
        <v>13</v>
      </c>
      <c r="E6" s="3" t="s">
        <v>6</v>
      </c>
      <c r="G6" s="6" t="s">
        <v>50</v>
      </c>
      <c r="H6" s="1">
        <f>COUNTIF(E6:E42,"abandoned")</f>
        <v>1</v>
      </c>
    </row>
    <row r="7" spans="1:8" x14ac:dyDescent="0.25">
      <c r="A7" s="3">
        <v>6</v>
      </c>
      <c r="B7" s="3" t="s">
        <v>44</v>
      </c>
      <c r="C7" s="3" t="s">
        <v>45</v>
      </c>
      <c r="D7" s="3" t="s">
        <v>13</v>
      </c>
      <c r="E7" s="3" t="s">
        <v>11</v>
      </c>
    </row>
    <row r="8" spans="1:8" x14ac:dyDescent="0.25">
      <c r="A8" s="3">
        <v>7</v>
      </c>
      <c r="B8" s="3" t="s">
        <v>46</v>
      </c>
      <c r="C8" s="3" t="s">
        <v>45</v>
      </c>
      <c r="D8" s="3" t="s">
        <v>13</v>
      </c>
      <c r="E8" s="3" t="s">
        <v>6</v>
      </c>
    </row>
    <row r="9" spans="1:8" x14ac:dyDescent="0.25">
      <c r="A9" s="3">
        <v>8</v>
      </c>
      <c r="B9" s="3" t="s">
        <v>47</v>
      </c>
      <c r="C9" s="3" t="s">
        <v>42</v>
      </c>
      <c r="D9" s="3" t="s">
        <v>13</v>
      </c>
      <c r="E9" s="3" t="s">
        <v>6</v>
      </c>
    </row>
    <row r="10" spans="1:8" x14ac:dyDescent="0.25">
      <c r="A10" s="3">
        <v>9</v>
      </c>
      <c r="B10" s="3" t="s">
        <v>48</v>
      </c>
      <c r="C10" s="3" t="s">
        <v>42</v>
      </c>
      <c r="D10" s="3" t="s">
        <v>5</v>
      </c>
      <c r="E10" s="3" t="s">
        <v>6</v>
      </c>
    </row>
    <row r="11" spans="1:8" x14ac:dyDescent="0.25">
      <c r="A11" s="3">
        <v>10</v>
      </c>
      <c r="B11" s="3" t="s">
        <v>49</v>
      </c>
      <c r="C11" s="3" t="s">
        <v>42</v>
      </c>
      <c r="D11" s="3" t="s">
        <v>45</v>
      </c>
      <c r="E11" s="3" t="s">
        <v>50</v>
      </c>
    </row>
    <row r="12" spans="1:8" ht="45" x14ac:dyDescent="0.25">
      <c r="A12" s="3">
        <v>11</v>
      </c>
      <c r="B12" s="3" t="s">
        <v>51</v>
      </c>
      <c r="C12" s="3" t="s">
        <v>38</v>
      </c>
      <c r="D12" s="3" t="s">
        <v>8</v>
      </c>
      <c r="E12" s="3" t="s">
        <v>11</v>
      </c>
    </row>
    <row r="13" spans="1:8" ht="30" x14ac:dyDescent="0.25">
      <c r="A13" s="3">
        <v>12</v>
      </c>
      <c r="B13" s="3" t="s">
        <v>52</v>
      </c>
      <c r="C13" s="3" t="s">
        <v>45</v>
      </c>
      <c r="D13" s="3" t="s">
        <v>13</v>
      </c>
      <c r="E13" s="3" t="s">
        <v>18</v>
      </c>
    </row>
    <row r="14" spans="1:8" ht="30" x14ac:dyDescent="0.25">
      <c r="A14" s="3">
        <v>13</v>
      </c>
      <c r="B14" s="3" t="s">
        <v>53</v>
      </c>
      <c r="C14" s="3" t="s">
        <v>45</v>
      </c>
      <c r="D14" s="3" t="s">
        <v>13</v>
      </c>
      <c r="E14" s="3" t="s">
        <v>11</v>
      </c>
    </row>
    <row r="15" spans="1:8" ht="30" x14ac:dyDescent="0.25">
      <c r="A15" s="3">
        <v>14</v>
      </c>
      <c r="B15" s="3" t="s">
        <v>54</v>
      </c>
      <c r="C15" s="3" t="s">
        <v>45</v>
      </c>
      <c r="D15" s="3" t="s">
        <v>13</v>
      </c>
      <c r="E15" s="3" t="s">
        <v>11</v>
      </c>
    </row>
    <row r="16" spans="1:8" x14ac:dyDescent="0.25">
      <c r="A16" s="3">
        <v>15</v>
      </c>
      <c r="B16" s="3" t="s">
        <v>55</v>
      </c>
      <c r="C16" s="3" t="s">
        <v>56</v>
      </c>
      <c r="D16" s="3" t="s">
        <v>5</v>
      </c>
      <c r="E16" s="3" t="s">
        <v>11</v>
      </c>
    </row>
    <row r="17" spans="1:5" ht="30" x14ac:dyDescent="0.25">
      <c r="A17" s="3">
        <v>16</v>
      </c>
      <c r="B17" s="3" t="s">
        <v>57</v>
      </c>
      <c r="C17" s="3" t="s">
        <v>58</v>
      </c>
      <c r="D17" s="3" t="s">
        <v>13</v>
      </c>
      <c r="E17" s="3" t="s">
        <v>11</v>
      </c>
    </row>
    <row r="18" spans="1:5" ht="30" x14ac:dyDescent="0.25">
      <c r="A18" s="3">
        <v>17</v>
      </c>
      <c r="B18" s="3" t="s">
        <v>59</v>
      </c>
      <c r="C18" s="3" t="s">
        <v>60</v>
      </c>
      <c r="D18" s="3" t="s">
        <v>5</v>
      </c>
      <c r="E18" s="3" t="s">
        <v>18</v>
      </c>
    </row>
    <row r="19" spans="1:5" ht="30" x14ac:dyDescent="0.25">
      <c r="A19" s="3">
        <v>18</v>
      </c>
      <c r="B19" s="3" t="s">
        <v>61</v>
      </c>
      <c r="C19" s="3" t="s">
        <v>45</v>
      </c>
      <c r="D19" s="3" t="s">
        <v>5</v>
      </c>
      <c r="E19" s="3" t="s">
        <v>9</v>
      </c>
    </row>
    <row r="20" spans="1:5" ht="30" x14ac:dyDescent="0.25">
      <c r="A20" s="3">
        <v>19</v>
      </c>
      <c r="B20" s="3" t="s">
        <v>62</v>
      </c>
      <c r="C20" s="3" t="s">
        <v>45</v>
      </c>
      <c r="D20" s="3" t="s">
        <v>5</v>
      </c>
      <c r="E20" s="3" t="s">
        <v>6</v>
      </c>
    </row>
    <row r="21" spans="1:5" ht="45" x14ac:dyDescent="0.25">
      <c r="A21" s="3">
        <v>20</v>
      </c>
      <c r="B21" s="3" t="s">
        <v>63</v>
      </c>
      <c r="C21" s="3" t="s">
        <v>45</v>
      </c>
      <c r="D21" s="3" t="s">
        <v>13</v>
      </c>
      <c r="E21" s="3" t="s">
        <v>9</v>
      </c>
    </row>
    <row r="22" spans="1:5" ht="75" x14ac:dyDescent="0.25">
      <c r="A22" s="3">
        <v>21</v>
      </c>
      <c r="B22" s="3" t="s">
        <v>64</v>
      </c>
      <c r="C22" s="3" t="s">
        <v>42</v>
      </c>
      <c r="D22" s="3" t="s">
        <v>5</v>
      </c>
      <c r="E22" s="3" t="s">
        <v>6</v>
      </c>
    </row>
    <row r="23" spans="1:5" x14ac:dyDescent="0.25">
      <c r="A23" s="3">
        <v>22</v>
      </c>
      <c r="B23" s="3" t="s">
        <v>65</v>
      </c>
      <c r="C23" s="3" t="s">
        <v>38</v>
      </c>
      <c r="D23" s="3" t="s">
        <v>13</v>
      </c>
      <c r="E23" s="3" t="s">
        <v>6</v>
      </c>
    </row>
    <row r="24" spans="1:5" x14ac:dyDescent="0.25">
      <c r="A24" s="3">
        <v>23</v>
      </c>
      <c r="B24" s="3" t="s">
        <v>66</v>
      </c>
      <c r="C24" s="3" t="s">
        <v>38</v>
      </c>
      <c r="D24" s="3" t="s">
        <v>13</v>
      </c>
      <c r="E24" s="3" t="s">
        <v>11</v>
      </c>
    </row>
    <row r="25" spans="1:5" x14ac:dyDescent="0.25">
      <c r="A25" s="3">
        <v>24</v>
      </c>
      <c r="B25" s="3" t="s">
        <v>67</v>
      </c>
      <c r="C25" s="3" t="s">
        <v>38</v>
      </c>
      <c r="D25" s="3" t="s">
        <v>13</v>
      </c>
      <c r="E25" s="3" t="s">
        <v>11</v>
      </c>
    </row>
    <row r="26" spans="1:5" x14ac:dyDescent="0.25">
      <c r="A26" s="3">
        <v>25</v>
      </c>
      <c r="B26" s="3" t="s">
        <v>68</v>
      </c>
      <c r="C26" s="3" t="s">
        <v>69</v>
      </c>
      <c r="D26" s="3" t="s">
        <v>5</v>
      </c>
      <c r="E26" s="3" t="s">
        <v>18</v>
      </c>
    </row>
    <row r="27" spans="1:5" x14ac:dyDescent="0.25">
      <c r="A27" s="3">
        <v>26</v>
      </c>
      <c r="B27" s="3" t="s">
        <v>70</v>
      </c>
      <c r="C27" s="3" t="s">
        <v>42</v>
      </c>
      <c r="D27" s="3" t="s">
        <v>13</v>
      </c>
      <c r="E27" s="3" t="s">
        <v>11</v>
      </c>
    </row>
    <row r="28" spans="1:5" x14ac:dyDescent="0.25">
      <c r="A28" s="3">
        <v>27</v>
      </c>
      <c r="B28" s="3" t="s">
        <v>71</v>
      </c>
      <c r="C28" s="3" t="s">
        <v>69</v>
      </c>
      <c r="D28" s="3" t="s">
        <v>5</v>
      </c>
      <c r="E28" s="3" t="s">
        <v>11</v>
      </c>
    </row>
    <row r="29" spans="1:5" x14ac:dyDescent="0.25">
      <c r="A29" s="3">
        <v>28</v>
      </c>
      <c r="B29" s="3" t="s">
        <v>72</v>
      </c>
      <c r="C29" s="3" t="s">
        <v>42</v>
      </c>
      <c r="D29" s="3" t="s">
        <v>5</v>
      </c>
      <c r="E29" s="3" t="s">
        <v>6</v>
      </c>
    </row>
    <row r="30" spans="1:5" x14ac:dyDescent="0.25">
      <c r="A30" s="3">
        <v>29</v>
      </c>
      <c r="B30" s="3" t="s">
        <v>25</v>
      </c>
      <c r="C30" s="3" t="s">
        <v>45</v>
      </c>
      <c r="D30" s="3" t="s">
        <v>13</v>
      </c>
      <c r="E30" s="3" t="s">
        <v>11</v>
      </c>
    </row>
    <row r="31" spans="1:5" x14ac:dyDescent="0.25">
      <c r="A31" s="3">
        <v>30</v>
      </c>
      <c r="B31" s="3" t="s">
        <v>73</v>
      </c>
      <c r="C31" s="3" t="s">
        <v>69</v>
      </c>
      <c r="D31" s="3" t="s">
        <v>13</v>
      </c>
      <c r="E31" s="3" t="s">
        <v>18</v>
      </c>
    </row>
    <row r="32" spans="1:5" ht="30" x14ac:dyDescent="0.25">
      <c r="A32" s="3">
        <v>31</v>
      </c>
      <c r="B32" s="3" t="s">
        <v>74</v>
      </c>
      <c r="C32" s="3" t="s">
        <v>38</v>
      </c>
      <c r="D32" s="3" t="s">
        <v>13</v>
      </c>
      <c r="E32" s="3" t="s">
        <v>6</v>
      </c>
    </row>
    <row r="33" spans="1:5" x14ac:dyDescent="0.25">
      <c r="A33" s="3">
        <v>32</v>
      </c>
      <c r="B33" s="3" t="s">
        <v>75</v>
      </c>
      <c r="C33" s="3" t="s">
        <v>45</v>
      </c>
      <c r="D33" s="3" t="s">
        <v>13</v>
      </c>
      <c r="E33" s="3" t="s">
        <v>11</v>
      </c>
    </row>
    <row r="34" spans="1:5" ht="30" x14ac:dyDescent="0.25">
      <c r="A34" s="3">
        <v>33</v>
      </c>
      <c r="B34" s="3" t="s">
        <v>76</v>
      </c>
      <c r="C34" s="3" t="s">
        <v>77</v>
      </c>
      <c r="D34" s="3" t="s">
        <v>13</v>
      </c>
      <c r="E34" s="3" t="s">
        <v>6</v>
      </c>
    </row>
    <row r="35" spans="1:5" ht="30" x14ac:dyDescent="0.25">
      <c r="A35" s="3">
        <v>34</v>
      </c>
      <c r="B35" s="3" t="s">
        <v>78</v>
      </c>
      <c r="C35" s="3" t="s">
        <v>79</v>
      </c>
      <c r="D35" s="3" t="s">
        <v>13</v>
      </c>
      <c r="E35" s="3" t="s">
        <v>11</v>
      </c>
    </row>
    <row r="36" spans="1:5" ht="30" x14ac:dyDescent="0.25">
      <c r="A36" s="3">
        <v>35</v>
      </c>
      <c r="B36" s="3" t="s">
        <v>80</v>
      </c>
      <c r="C36" s="3" t="s">
        <v>45</v>
      </c>
      <c r="D36" s="3" t="s">
        <v>13</v>
      </c>
      <c r="E36" s="3" t="s">
        <v>11</v>
      </c>
    </row>
    <row r="37" spans="1:5" ht="30" x14ac:dyDescent="0.25">
      <c r="A37" s="3">
        <v>36</v>
      </c>
      <c r="B37" s="3" t="s">
        <v>81</v>
      </c>
      <c r="C37" s="3" t="s">
        <v>42</v>
      </c>
      <c r="D37" s="3" t="s">
        <v>13</v>
      </c>
      <c r="E37" s="3" t="s">
        <v>11</v>
      </c>
    </row>
    <row r="38" spans="1:5" x14ac:dyDescent="0.25">
      <c r="A38" s="3">
        <v>37</v>
      </c>
      <c r="B38" s="3" t="s">
        <v>82</v>
      </c>
      <c r="C38" s="3" t="s">
        <v>45</v>
      </c>
      <c r="D38" s="3" t="s">
        <v>5</v>
      </c>
      <c r="E38" s="3" t="s">
        <v>9</v>
      </c>
    </row>
  </sheetData>
  <conditionalFormatting sqref="E2:E38 G2:G6">
    <cfRule type="containsText" dxfId="11" priority="2" operator="containsText" text="Not implemented">
      <formula>NOT(ISERROR(SEARCH("Not implemented",E2)))</formula>
    </cfRule>
    <cfRule type="containsText" dxfId="10" priority="3" operator="containsText" text="Completed">
      <formula>NOT(ISERROR(SEARCH("Completed",E2)))</formula>
    </cfRule>
    <cfRule type="containsText" dxfId="9" priority="4" operator="containsText" text="In progress">
      <formula>NOT(ISERROR(SEARCH("In progress",E2)))</formula>
    </cfRule>
  </conditionalFormatting>
  <conditionalFormatting sqref="E2:E44 G2:G6">
    <cfRule type="containsText" dxfId="8" priority="1" operator="containsText" text="Partial">
      <formula>NOT(ISERROR(SEARCH("Partial",E2)))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2" workbookViewId="0">
      <selection sqref="A1:D26"/>
    </sheetView>
  </sheetViews>
  <sheetFormatPr defaultRowHeight="15" x14ac:dyDescent="0.25"/>
  <cols>
    <col min="1" max="1" width="12.42578125" customWidth="1"/>
    <col min="2" max="2" width="25.140625" customWidth="1"/>
    <col min="3" max="3" width="11.85546875" customWidth="1"/>
    <col min="4" max="4" width="25.28515625" customWidth="1"/>
    <col min="6" max="7" width="15.710937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F1" s="4" t="s">
        <v>83</v>
      </c>
      <c r="G1" s="1"/>
    </row>
    <row r="2" spans="1:7" ht="30" x14ac:dyDescent="0.25">
      <c r="A2" s="3">
        <v>50</v>
      </c>
      <c r="B2" s="3" t="s">
        <v>4</v>
      </c>
      <c r="C2" s="3" t="s">
        <v>5</v>
      </c>
      <c r="D2" s="3" t="s">
        <v>6</v>
      </c>
      <c r="F2" s="5" t="s">
        <v>6</v>
      </c>
      <c r="G2" s="1">
        <f>COUNTIF(D2:D38,"completed")</f>
        <v>6</v>
      </c>
    </row>
    <row r="3" spans="1:7" ht="30" x14ac:dyDescent="0.25">
      <c r="A3" s="3">
        <v>51</v>
      </c>
      <c r="B3" s="3" t="s">
        <v>7</v>
      </c>
      <c r="C3" s="3" t="s">
        <v>8</v>
      </c>
      <c r="D3" s="3" t="s">
        <v>9</v>
      </c>
      <c r="F3" s="5" t="s">
        <v>18</v>
      </c>
      <c r="G3" s="1">
        <f>COUNTIF(D3:D39,"in progress")</f>
        <v>1</v>
      </c>
    </row>
    <row r="4" spans="1:7" ht="30" x14ac:dyDescent="0.25">
      <c r="A4" s="3">
        <v>52</v>
      </c>
      <c r="B4" s="3" t="s">
        <v>10</v>
      </c>
      <c r="C4" s="3" t="s">
        <v>8</v>
      </c>
      <c r="D4" s="3" t="s">
        <v>11</v>
      </c>
      <c r="F4" s="5" t="s">
        <v>9</v>
      </c>
      <c r="G4" s="1">
        <f>COUNTIF(D4:D40,"partial")</f>
        <v>4</v>
      </c>
    </row>
    <row r="5" spans="1:7" ht="45" x14ac:dyDescent="0.25">
      <c r="A5" s="3">
        <v>53</v>
      </c>
      <c r="B5" s="3" t="s">
        <v>12</v>
      </c>
      <c r="C5" s="3" t="s">
        <v>13</v>
      </c>
      <c r="D5" s="3" t="s">
        <v>11</v>
      </c>
      <c r="F5" s="6" t="s">
        <v>11</v>
      </c>
      <c r="G5" s="1">
        <f>COUNTIF(D5:D41,"not implemented")</f>
        <v>12</v>
      </c>
    </row>
    <row r="6" spans="1:7" ht="60" x14ac:dyDescent="0.25">
      <c r="A6" s="3">
        <v>54</v>
      </c>
      <c r="B6" s="3" t="s">
        <v>14</v>
      </c>
      <c r="C6" s="3" t="s">
        <v>13</v>
      </c>
      <c r="D6" s="3" t="s">
        <v>9</v>
      </c>
      <c r="F6" s="6" t="s">
        <v>50</v>
      </c>
      <c r="G6" s="1">
        <f>COUNTIF(D6:D42,"abandoned")</f>
        <v>0</v>
      </c>
    </row>
    <row r="7" spans="1:7" x14ac:dyDescent="0.25">
      <c r="A7" s="3">
        <v>55</v>
      </c>
      <c r="B7" s="3" t="s">
        <v>15</v>
      </c>
      <c r="C7" s="3" t="s">
        <v>5</v>
      </c>
      <c r="D7" s="3" t="s">
        <v>11</v>
      </c>
    </row>
    <row r="8" spans="1:7" ht="30" x14ac:dyDescent="0.25">
      <c r="A8" s="3">
        <v>56</v>
      </c>
      <c r="B8" s="3" t="s">
        <v>16</v>
      </c>
      <c r="C8" s="3" t="s">
        <v>5</v>
      </c>
      <c r="D8" s="3" t="s">
        <v>6</v>
      </c>
    </row>
    <row r="9" spans="1:7" x14ac:dyDescent="0.25">
      <c r="A9" s="3">
        <v>57</v>
      </c>
      <c r="B9" s="3" t="s">
        <v>17</v>
      </c>
      <c r="C9" s="3" t="s">
        <v>5</v>
      </c>
      <c r="D9" s="3" t="s">
        <v>18</v>
      </c>
    </row>
    <row r="10" spans="1:7" ht="30" x14ac:dyDescent="0.25">
      <c r="A10" s="3">
        <v>58</v>
      </c>
      <c r="B10" s="3" t="s">
        <v>19</v>
      </c>
      <c r="C10" s="3" t="s">
        <v>5</v>
      </c>
      <c r="D10" s="3" t="s">
        <v>11</v>
      </c>
    </row>
    <row r="11" spans="1:7" ht="60" x14ac:dyDescent="0.25">
      <c r="A11" s="3">
        <v>59</v>
      </c>
      <c r="B11" s="3" t="s">
        <v>20</v>
      </c>
      <c r="C11" s="3" t="s">
        <v>5</v>
      </c>
      <c r="D11" s="3" t="s">
        <v>9</v>
      </c>
    </row>
    <row r="12" spans="1:7" ht="30" x14ac:dyDescent="0.25">
      <c r="A12" s="3">
        <v>60</v>
      </c>
      <c r="B12" s="3" t="s">
        <v>21</v>
      </c>
      <c r="C12" s="3" t="s">
        <v>13</v>
      </c>
      <c r="D12" s="3" t="s">
        <v>11</v>
      </c>
    </row>
    <row r="13" spans="1:7" x14ac:dyDescent="0.25">
      <c r="A13" s="3">
        <v>61</v>
      </c>
      <c r="B13" s="3" t="s">
        <v>22</v>
      </c>
      <c r="C13" s="3" t="s">
        <v>13</v>
      </c>
      <c r="D13" s="3" t="s">
        <v>6</v>
      </c>
    </row>
    <row r="14" spans="1:7" ht="45" x14ac:dyDescent="0.25">
      <c r="A14" s="3">
        <v>62</v>
      </c>
      <c r="B14" s="3" t="s">
        <v>23</v>
      </c>
      <c r="C14" s="3" t="s">
        <v>8</v>
      </c>
      <c r="D14" s="3" t="s">
        <v>11</v>
      </c>
    </row>
    <row r="15" spans="1:7" ht="30" x14ac:dyDescent="0.25">
      <c r="A15" s="3">
        <v>63</v>
      </c>
      <c r="B15" s="3" t="s">
        <v>24</v>
      </c>
      <c r="C15" s="3" t="s">
        <v>13</v>
      </c>
      <c r="D15" s="3" t="s">
        <v>9</v>
      </c>
    </row>
    <row r="16" spans="1:7" x14ac:dyDescent="0.25">
      <c r="A16" s="3">
        <v>64</v>
      </c>
      <c r="B16" s="3" t="s">
        <v>25</v>
      </c>
      <c r="C16" s="3" t="s">
        <v>13</v>
      </c>
      <c r="D16" s="3" t="s">
        <v>9</v>
      </c>
    </row>
    <row r="17" spans="1:4" x14ac:dyDescent="0.25">
      <c r="A17" s="3">
        <v>65</v>
      </c>
      <c r="B17" s="3" t="s">
        <v>26</v>
      </c>
      <c r="C17" s="3" t="s">
        <v>5</v>
      </c>
      <c r="D17" s="3" t="s">
        <v>11</v>
      </c>
    </row>
    <row r="18" spans="1:4" x14ac:dyDescent="0.25">
      <c r="A18" s="3">
        <v>66</v>
      </c>
      <c r="B18" s="3" t="s">
        <v>27</v>
      </c>
      <c r="C18" s="3" t="s">
        <v>5</v>
      </c>
      <c r="D18" s="3" t="s">
        <v>11</v>
      </c>
    </row>
    <row r="19" spans="1:4" ht="60" x14ac:dyDescent="0.25">
      <c r="A19" s="3">
        <v>67</v>
      </c>
      <c r="B19" s="3" t="s">
        <v>28</v>
      </c>
      <c r="C19" s="3" t="s">
        <v>8</v>
      </c>
      <c r="D19" s="3" t="s">
        <v>11</v>
      </c>
    </row>
    <row r="20" spans="1:4" ht="30" x14ac:dyDescent="0.25">
      <c r="A20" s="3">
        <v>68</v>
      </c>
      <c r="B20" s="3" t="s">
        <v>29</v>
      </c>
      <c r="C20" s="3" t="s">
        <v>13</v>
      </c>
      <c r="D20" s="3" t="s">
        <v>11</v>
      </c>
    </row>
    <row r="21" spans="1:4" ht="60" x14ac:dyDescent="0.25">
      <c r="A21" s="3">
        <v>69</v>
      </c>
      <c r="B21" s="3" t="s">
        <v>30</v>
      </c>
      <c r="C21" s="3" t="s">
        <v>5</v>
      </c>
      <c r="D21" s="3" t="s">
        <v>6</v>
      </c>
    </row>
    <row r="22" spans="1:4" ht="30" x14ac:dyDescent="0.25">
      <c r="A22" s="3">
        <v>70</v>
      </c>
      <c r="B22" s="3" t="s">
        <v>31</v>
      </c>
      <c r="C22" s="3" t="s">
        <v>5</v>
      </c>
      <c r="D22" s="3" t="s">
        <v>11</v>
      </c>
    </row>
    <row r="23" spans="1:4" ht="45" x14ac:dyDescent="0.25">
      <c r="A23" s="3">
        <v>71</v>
      </c>
      <c r="B23" s="3" t="s">
        <v>32</v>
      </c>
      <c r="C23" s="3" t="s">
        <v>5</v>
      </c>
      <c r="D23" s="3" t="s">
        <v>11</v>
      </c>
    </row>
    <row r="24" spans="1:4" ht="30" x14ac:dyDescent="0.25">
      <c r="A24" s="3">
        <v>72</v>
      </c>
      <c r="B24" s="3" t="s">
        <v>33</v>
      </c>
      <c r="C24" s="3" t="s">
        <v>8</v>
      </c>
      <c r="D24" s="3" t="s">
        <v>6</v>
      </c>
    </row>
    <row r="25" spans="1:4" ht="30" x14ac:dyDescent="0.25">
      <c r="A25" s="3">
        <v>73</v>
      </c>
      <c r="B25" s="3" t="s">
        <v>34</v>
      </c>
      <c r="C25" s="3" t="s">
        <v>13</v>
      </c>
      <c r="D25" s="3" t="s">
        <v>11</v>
      </c>
    </row>
    <row r="26" spans="1:4" ht="30" x14ac:dyDescent="0.25">
      <c r="A26" s="3">
        <v>74</v>
      </c>
      <c r="B26" s="3" t="s">
        <v>35</v>
      </c>
      <c r="C26" s="3" t="s">
        <v>13</v>
      </c>
      <c r="D26" s="3" t="s">
        <v>6</v>
      </c>
    </row>
  </sheetData>
  <conditionalFormatting sqref="D2:D30">
    <cfRule type="containsText" dxfId="7" priority="5" operator="containsText" text="In progress">
      <formula>NOT(ISERROR(SEARCH("In progress",D2)))</formula>
    </cfRule>
    <cfRule type="containsText" dxfId="6" priority="6" operator="containsText" text="Not implemented">
      <formula>NOT(ISERROR(SEARCH("Not implemented",D2)))</formula>
    </cfRule>
    <cfRule type="containsText" dxfId="5" priority="7" operator="containsText" text="Partial">
      <formula>NOT(ISERROR(SEARCH("Partial",D2)))</formula>
    </cfRule>
    <cfRule type="containsText" dxfId="4" priority="8" operator="containsText" text="Completed">
      <formula>NOT(ISERROR(SEARCH("Completed",D2)))</formula>
    </cfRule>
  </conditionalFormatting>
  <conditionalFormatting sqref="F2:F6">
    <cfRule type="containsText" dxfId="3" priority="2" operator="containsText" text="Not implemented">
      <formula>NOT(ISERROR(SEARCH("Not implemented",F2)))</formula>
    </cfRule>
    <cfRule type="containsText" dxfId="2" priority="3" operator="containsText" text="Completed">
      <formula>NOT(ISERROR(SEARCH("Completed",F2)))</formula>
    </cfRule>
    <cfRule type="containsText" dxfId="1" priority="4" operator="containsText" text="In progress">
      <formula>NOT(ISERROR(SEARCH("In progress",F2)))</formula>
    </cfRule>
  </conditionalFormatting>
  <conditionalFormatting sqref="F2:F6">
    <cfRule type="containsText" dxfId="0" priority="1" operator="containsText" text="Partial">
      <formula>NOT(ISERROR(SEARCH("Partial",F2)))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28" sqref="O28"/>
    </sheetView>
  </sheetViews>
  <sheetFormatPr defaultRowHeight="15" x14ac:dyDescent="0.25"/>
  <cols>
    <col min="1" max="1" width="20.140625" customWidth="1"/>
  </cols>
  <sheetData>
    <row r="1" spans="1:2" x14ac:dyDescent="0.25">
      <c r="A1" s="7" t="s">
        <v>84</v>
      </c>
      <c r="B1" s="8"/>
    </row>
    <row r="2" spans="1:2" x14ac:dyDescent="0.25">
      <c r="A2" s="8" t="s">
        <v>6</v>
      </c>
      <c r="B2" s="8">
        <f>SUM('Off-road'!H2+'On-road'!G2)</f>
        <v>17</v>
      </c>
    </row>
    <row r="3" spans="1:2" x14ac:dyDescent="0.25">
      <c r="A3" s="8" t="s">
        <v>18</v>
      </c>
      <c r="B3" s="8">
        <f>SUM('Off-road'!H3+'On-road'!G3)</f>
        <v>6</v>
      </c>
    </row>
    <row r="4" spans="1:2" x14ac:dyDescent="0.25">
      <c r="A4" s="8" t="s">
        <v>9</v>
      </c>
      <c r="B4" s="8">
        <f>SUM('Off-road'!H4+'On-road'!G4)</f>
        <v>7</v>
      </c>
    </row>
    <row r="5" spans="1:2" x14ac:dyDescent="0.25">
      <c r="A5" s="8" t="s">
        <v>11</v>
      </c>
      <c r="B5" s="8">
        <f>SUM('Off-road'!H5+'On-road'!G5)</f>
        <v>27</v>
      </c>
    </row>
    <row r="6" spans="1:2" x14ac:dyDescent="0.25">
      <c r="A6" s="8" t="s">
        <v>50</v>
      </c>
      <c r="B6" s="8">
        <f>SUM('Off-road'!H6+'On-road'!G6)</f>
        <v>1</v>
      </c>
    </row>
    <row r="7" spans="1:2" x14ac:dyDescent="0.25">
      <c r="A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Off-road</vt:lpstr>
      <vt:lpstr>On-road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2017-02-10T22:23:40Z</dcterms:created>
  <dcterms:modified xsi:type="dcterms:W3CDTF">2017-02-11T09:02:03Z</dcterms:modified>
</cp:coreProperties>
</file>